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ownloads\"/>
    </mc:Choice>
  </mc:AlternateContent>
  <bookViews>
    <workbookView xWindow="120" yWindow="1215" windowWidth="14355" windowHeight="4815" firstSheet="45" activeTab="51"/>
  </bookViews>
  <sheets>
    <sheet name="05.01.2015" sheetId="1" r:id="rId1"/>
    <sheet name="19.01.2015" sheetId="2" r:id="rId2"/>
    <sheet name="26.01.2015" sheetId="3" r:id="rId3"/>
    <sheet name="02.02.2015" sheetId="4" r:id="rId4"/>
    <sheet name="09.02.2015" sheetId="5" r:id="rId5"/>
    <sheet name="16.02.2015" sheetId="6" r:id="rId6"/>
    <sheet name="23.02.2015" sheetId="7" r:id="rId7"/>
    <sheet name="02.03.2015" sheetId="8" r:id="rId8"/>
    <sheet name="09.03.2015" sheetId="9" r:id="rId9"/>
    <sheet name="16.03.2015" sheetId="10" r:id="rId10"/>
    <sheet name="23.03.2015" sheetId="11" r:id="rId11"/>
    <sheet name="30.03.2015" sheetId="12" r:id="rId12"/>
    <sheet name="06.04.2015" sheetId="13" r:id="rId13"/>
    <sheet name="13.04.2015" sheetId="14" r:id="rId14"/>
    <sheet name="20.04.2015 " sheetId="15" r:id="rId15"/>
    <sheet name="27.04.2015" sheetId="16" r:id="rId16"/>
    <sheet name="04.05.2015" sheetId="17" r:id="rId17"/>
    <sheet name="11.05.2015" sheetId="18" r:id="rId18"/>
    <sheet name="18.05.2015" sheetId="19" r:id="rId19"/>
    <sheet name="25.05.2015" sheetId="20" r:id="rId20"/>
    <sheet name="01.06.2015" sheetId="21" r:id="rId21"/>
    <sheet name="08.06.2015" sheetId="22" r:id="rId22"/>
    <sheet name="15.06.2015" sheetId="23" r:id="rId23"/>
    <sheet name="22.06.2015" sheetId="24" r:id="rId24"/>
    <sheet name="29.06.2015" sheetId="25" r:id="rId25"/>
    <sheet name="06.07.2015" sheetId="26" r:id="rId26"/>
    <sheet name="13.07.2015 " sheetId="27" r:id="rId27"/>
    <sheet name="20.07.2015  " sheetId="28" r:id="rId28"/>
    <sheet name="27.07.2015" sheetId="29" r:id="rId29"/>
    <sheet name="03.08.2015" sheetId="30" r:id="rId30"/>
    <sheet name="10.08.2015" sheetId="31" r:id="rId31"/>
    <sheet name="17.08.2015" sheetId="32" r:id="rId32"/>
    <sheet name="25.08.2015" sheetId="33" r:id="rId33"/>
    <sheet name="31.08.2015" sheetId="34" r:id="rId34"/>
    <sheet name="07.09.2015" sheetId="35" r:id="rId35"/>
    <sheet name="14.09.2015" sheetId="36" r:id="rId36"/>
    <sheet name="21.09.2015" sheetId="37" r:id="rId37"/>
    <sheet name="28.09.2015" sheetId="38" r:id="rId38"/>
    <sheet name="05.10.2015" sheetId="39" r:id="rId39"/>
    <sheet name="12.10.2015" sheetId="40" r:id="rId40"/>
    <sheet name="19.10.2015" sheetId="41" r:id="rId41"/>
    <sheet name="26.10.2015" sheetId="42" r:id="rId42"/>
    <sheet name="02.11.2015" sheetId="43" r:id="rId43"/>
    <sheet name="09.11.2015" sheetId="44" r:id="rId44"/>
    <sheet name="16.11.2015" sheetId="45" r:id="rId45"/>
    <sheet name="23.11.2015" sheetId="46" r:id="rId46"/>
    <sheet name="30.11.2015" sheetId="48" r:id="rId47"/>
    <sheet name="07.12.2015" sheetId="49" r:id="rId48"/>
    <sheet name="14.12.2015" sheetId="50" r:id="rId49"/>
    <sheet name="21.12.2015" sheetId="51" r:id="rId50"/>
    <sheet name="28.12.2015" sheetId="52" r:id="rId51"/>
    <sheet name="31.12.2015" sheetId="53" r:id="rId52"/>
  </sheets>
  <definedNames>
    <definedName name="_xlnm._FilterDatabase" localSheetId="20" hidden="1">'01.06.2015'!$A$5:$U$103</definedName>
    <definedName name="_xlnm._FilterDatabase" localSheetId="3" hidden="1">'02.02.2015'!$A$6:$A$7</definedName>
    <definedName name="_xlnm._FilterDatabase" localSheetId="7" hidden="1">'02.03.2015'!$A$6:$A$7</definedName>
    <definedName name="_xlnm._FilterDatabase" localSheetId="42" hidden="1">'02.11.2015'!$A$5:$U$126</definedName>
    <definedName name="_xlnm._FilterDatabase" localSheetId="29" hidden="1">'03.08.2015'!$A$5:$U$103</definedName>
    <definedName name="_xlnm._FilterDatabase" localSheetId="16" hidden="1">'04.05.2015'!$A$5:$U$103</definedName>
    <definedName name="_xlnm._FilterDatabase" localSheetId="0" hidden="1">'05.01.2015'!$A$6:$A$7</definedName>
    <definedName name="_xlnm._FilterDatabase" localSheetId="38" hidden="1">'05.10.2015'!$A$5:$U$120</definedName>
    <definedName name="_xlnm._FilterDatabase" localSheetId="12" hidden="1">'06.04.2015'!$A$5:$U$101</definedName>
    <definedName name="_xlnm._FilterDatabase" localSheetId="25" hidden="1">'06.07.2015'!$A$5:$U$103</definedName>
    <definedName name="_xlnm._FilterDatabase" localSheetId="34" hidden="1">'07.09.2015'!$A$5:$U$104</definedName>
    <definedName name="_xlnm._FilterDatabase" localSheetId="47" hidden="1">'07.12.2015'!$A$5:$U$138</definedName>
    <definedName name="_xlnm._FilterDatabase" localSheetId="21" hidden="1">'08.06.2015'!$A$5:$U$103</definedName>
    <definedName name="_xlnm._FilterDatabase" localSheetId="4" hidden="1">'09.02.2015'!$A$6:$A$7</definedName>
    <definedName name="_xlnm._FilterDatabase" localSheetId="8" hidden="1">'09.03.2015'!$A$6:$A$7</definedName>
    <definedName name="_xlnm._FilterDatabase" localSheetId="43" hidden="1">'09.11.2015'!$A$5:$U$137</definedName>
    <definedName name="_xlnm._FilterDatabase" localSheetId="30" hidden="1">'10.08.2015'!$A$5:$U$104</definedName>
    <definedName name="_xlnm._FilterDatabase" localSheetId="17" hidden="1">'11.05.2015'!$A$5:$U$103</definedName>
    <definedName name="_xlnm._FilterDatabase" localSheetId="39" hidden="1">'12.10.2015'!$A$5:$U$120</definedName>
    <definedName name="_xlnm._FilterDatabase" localSheetId="13" hidden="1">'13.04.2015'!$A$5:$U$101</definedName>
    <definedName name="_xlnm._FilterDatabase" localSheetId="26" hidden="1">'13.07.2015 '!$A$5:$U$103</definedName>
    <definedName name="_xlnm._FilterDatabase" localSheetId="35" hidden="1">'14.09.2015'!$A$5:$U$104</definedName>
    <definedName name="_xlnm._FilterDatabase" localSheetId="48" hidden="1">'14.12.2015'!$A$5:$U$138</definedName>
    <definedName name="_xlnm._FilterDatabase" localSheetId="22" hidden="1">'15.06.2015'!$A$5:$U$103</definedName>
    <definedName name="_xlnm._FilterDatabase" localSheetId="5" hidden="1">'16.02.2015'!$A$6:$A$7</definedName>
    <definedName name="_xlnm._FilterDatabase" localSheetId="9" hidden="1">'16.03.2015'!$A$6:$A$7</definedName>
    <definedName name="_xlnm._FilterDatabase" localSheetId="44" hidden="1">'16.11.2015'!$A$5:$U$137</definedName>
    <definedName name="_xlnm._FilterDatabase" localSheetId="31" hidden="1">'17.08.2015'!$A$5:$U$104</definedName>
    <definedName name="_xlnm._FilterDatabase" localSheetId="18" hidden="1">'18.05.2015'!$A$5:$U$103</definedName>
    <definedName name="_xlnm._FilterDatabase" localSheetId="1" hidden="1">'19.01.2015'!$A$6:$A$7</definedName>
    <definedName name="_xlnm._FilterDatabase" localSheetId="40" hidden="1">'19.10.2015'!$A$5:$U$121</definedName>
    <definedName name="_xlnm._FilterDatabase" localSheetId="14" hidden="1">'20.04.2015 '!$A$5:$U$101</definedName>
    <definedName name="_xlnm._FilterDatabase" localSheetId="27" hidden="1">'20.07.2015  '!$A$5:$U$103</definedName>
    <definedName name="_xlnm._FilterDatabase" localSheetId="36" hidden="1">'21.09.2015'!$A$5:$U$104</definedName>
    <definedName name="_xlnm._FilterDatabase" localSheetId="49" hidden="1">'21.12.2015'!$A$5:$U$138</definedName>
    <definedName name="_xlnm._FilterDatabase" localSheetId="23" hidden="1">'22.06.2015'!$A$5:$U$103</definedName>
    <definedName name="_xlnm._FilterDatabase" localSheetId="6" hidden="1">'23.02.2015'!$A$6:$A$7</definedName>
    <definedName name="_xlnm._FilterDatabase" localSheetId="10" hidden="1">'23.03.2015'!$A$5:$U$101</definedName>
    <definedName name="_xlnm._FilterDatabase" localSheetId="45" hidden="1">'23.11.2015'!$A$5:$U$138</definedName>
    <definedName name="_xlnm._FilterDatabase" localSheetId="19" hidden="1">'25.05.2015'!$A$5:$U$103</definedName>
    <definedName name="_xlnm._FilterDatabase" localSheetId="32" hidden="1">'25.08.2015'!$A$5:$U$104</definedName>
    <definedName name="_xlnm._FilterDatabase" localSheetId="2" hidden="1">'26.01.2015'!$A$6:$A$7</definedName>
    <definedName name="_xlnm._FilterDatabase" localSheetId="41" hidden="1">'26.10.2015'!$A$5:$U$122</definedName>
    <definedName name="_xlnm._FilterDatabase" localSheetId="15" hidden="1">'27.04.2015'!$A$5:$U$103</definedName>
    <definedName name="_xlnm._FilterDatabase" localSheetId="28" hidden="1">'27.07.2015'!$A$5:$U$103</definedName>
    <definedName name="_xlnm._FilterDatabase" localSheetId="37" hidden="1">'28.09.2015'!$A$5:$U$119</definedName>
    <definedName name="_xlnm._FilterDatabase" localSheetId="50" hidden="1">'28.12.2015'!$A$5:$U$138</definedName>
    <definedName name="_xlnm._FilterDatabase" localSheetId="24" hidden="1">'29.06.2015'!$A$5:$U$103</definedName>
    <definedName name="_xlnm._FilterDatabase" localSheetId="11" hidden="1">'30.03.2015'!$A$5:$U$101</definedName>
    <definedName name="_xlnm._FilterDatabase" localSheetId="46" hidden="1">'30.11.2015'!$A$5:$U$138</definedName>
    <definedName name="_xlnm._FilterDatabase" localSheetId="33" hidden="1">'31.08.2015'!$A$5:$U$104</definedName>
    <definedName name="_xlnm._FilterDatabase" localSheetId="51" hidden="1">'31.12.2015'!$A$5:$U$138</definedName>
    <definedName name="Z_2F2CED36_E625_4693_8C75_0460C802BA46_.wvu.FilterData" localSheetId="20" hidden="1">'01.06.2015'!$A$5:$U$103</definedName>
    <definedName name="Z_2F2CED36_E625_4693_8C75_0460C802BA46_.wvu.FilterData" localSheetId="3" hidden="1">'02.02.2015'!$A$6:$A$7</definedName>
    <definedName name="Z_2F2CED36_E625_4693_8C75_0460C802BA46_.wvu.FilterData" localSheetId="7" hidden="1">'02.03.2015'!$A$6:$A$7</definedName>
    <definedName name="Z_2F2CED36_E625_4693_8C75_0460C802BA46_.wvu.FilterData" localSheetId="42" hidden="1">'02.11.2015'!$A$5:$U$126</definedName>
    <definedName name="Z_2F2CED36_E625_4693_8C75_0460C802BA46_.wvu.FilterData" localSheetId="29" hidden="1">'03.08.2015'!$A$5:$U$103</definedName>
    <definedName name="Z_2F2CED36_E625_4693_8C75_0460C802BA46_.wvu.FilterData" localSheetId="16" hidden="1">'04.05.2015'!$A$5:$U$103</definedName>
    <definedName name="Z_2F2CED36_E625_4693_8C75_0460C802BA46_.wvu.FilterData" localSheetId="0" hidden="1">'05.01.2015'!$A$6:$A$7</definedName>
    <definedName name="Z_2F2CED36_E625_4693_8C75_0460C802BA46_.wvu.FilterData" localSheetId="38" hidden="1">'05.10.2015'!$A$5:$U$120</definedName>
    <definedName name="Z_2F2CED36_E625_4693_8C75_0460C802BA46_.wvu.FilterData" localSheetId="12" hidden="1">'06.04.2015'!$A$5:$U$101</definedName>
    <definedName name="Z_2F2CED36_E625_4693_8C75_0460C802BA46_.wvu.FilterData" localSheetId="25" hidden="1">'06.07.2015'!$A$5:$U$103</definedName>
    <definedName name="Z_2F2CED36_E625_4693_8C75_0460C802BA46_.wvu.FilterData" localSheetId="34" hidden="1">'07.09.2015'!$A$5:$U$104</definedName>
    <definedName name="Z_2F2CED36_E625_4693_8C75_0460C802BA46_.wvu.FilterData" localSheetId="47" hidden="1">'07.12.2015'!$A$5:$U$138</definedName>
    <definedName name="Z_2F2CED36_E625_4693_8C75_0460C802BA46_.wvu.FilterData" localSheetId="21" hidden="1">'08.06.2015'!$A$5:$U$103</definedName>
    <definedName name="Z_2F2CED36_E625_4693_8C75_0460C802BA46_.wvu.FilterData" localSheetId="4" hidden="1">'09.02.2015'!$A$6:$A$7</definedName>
    <definedName name="Z_2F2CED36_E625_4693_8C75_0460C802BA46_.wvu.FilterData" localSheetId="8" hidden="1">'09.03.2015'!$A$6:$A$7</definedName>
    <definedName name="Z_2F2CED36_E625_4693_8C75_0460C802BA46_.wvu.FilterData" localSheetId="43" hidden="1">'09.11.2015'!$A$5:$U$137</definedName>
    <definedName name="Z_2F2CED36_E625_4693_8C75_0460C802BA46_.wvu.FilterData" localSheetId="30" hidden="1">'10.08.2015'!$A$5:$U$104</definedName>
    <definedName name="Z_2F2CED36_E625_4693_8C75_0460C802BA46_.wvu.FilterData" localSheetId="17" hidden="1">'11.05.2015'!$A$5:$U$103</definedName>
    <definedName name="Z_2F2CED36_E625_4693_8C75_0460C802BA46_.wvu.FilterData" localSheetId="39" hidden="1">'12.10.2015'!$A$5:$U$120</definedName>
    <definedName name="Z_2F2CED36_E625_4693_8C75_0460C802BA46_.wvu.FilterData" localSheetId="13" hidden="1">'13.04.2015'!$A$5:$U$101</definedName>
    <definedName name="Z_2F2CED36_E625_4693_8C75_0460C802BA46_.wvu.FilterData" localSheetId="26" hidden="1">'13.07.2015 '!$A$5:$U$103</definedName>
    <definedName name="Z_2F2CED36_E625_4693_8C75_0460C802BA46_.wvu.FilterData" localSheetId="35" hidden="1">'14.09.2015'!$A$5:$U$104</definedName>
    <definedName name="Z_2F2CED36_E625_4693_8C75_0460C802BA46_.wvu.FilterData" localSheetId="48" hidden="1">'14.12.2015'!$A$5:$U$138</definedName>
    <definedName name="Z_2F2CED36_E625_4693_8C75_0460C802BA46_.wvu.FilterData" localSheetId="22" hidden="1">'15.06.2015'!$A$5:$U$103</definedName>
    <definedName name="Z_2F2CED36_E625_4693_8C75_0460C802BA46_.wvu.FilterData" localSheetId="5" hidden="1">'16.02.2015'!$A$6:$A$7</definedName>
    <definedName name="Z_2F2CED36_E625_4693_8C75_0460C802BA46_.wvu.FilterData" localSheetId="9" hidden="1">'16.03.2015'!$A$6:$A$7</definedName>
    <definedName name="Z_2F2CED36_E625_4693_8C75_0460C802BA46_.wvu.FilterData" localSheetId="44" hidden="1">'16.11.2015'!$A$5:$U$137</definedName>
    <definedName name="Z_2F2CED36_E625_4693_8C75_0460C802BA46_.wvu.FilterData" localSheetId="31" hidden="1">'17.08.2015'!$A$5:$U$104</definedName>
    <definedName name="Z_2F2CED36_E625_4693_8C75_0460C802BA46_.wvu.FilterData" localSheetId="18" hidden="1">'18.05.2015'!$A$5:$U$103</definedName>
    <definedName name="Z_2F2CED36_E625_4693_8C75_0460C802BA46_.wvu.FilterData" localSheetId="1" hidden="1">'19.01.2015'!$A$6:$A$7</definedName>
    <definedName name="Z_2F2CED36_E625_4693_8C75_0460C802BA46_.wvu.FilterData" localSheetId="40" hidden="1">'19.10.2015'!$A$5:$U$121</definedName>
    <definedName name="Z_2F2CED36_E625_4693_8C75_0460C802BA46_.wvu.FilterData" localSheetId="14" hidden="1">'20.04.2015 '!$A$5:$U$101</definedName>
    <definedName name="Z_2F2CED36_E625_4693_8C75_0460C802BA46_.wvu.FilterData" localSheetId="27" hidden="1">'20.07.2015  '!$A$5:$U$103</definedName>
    <definedName name="Z_2F2CED36_E625_4693_8C75_0460C802BA46_.wvu.FilterData" localSheetId="36" hidden="1">'21.09.2015'!$A$5:$U$104</definedName>
    <definedName name="Z_2F2CED36_E625_4693_8C75_0460C802BA46_.wvu.FilterData" localSheetId="49" hidden="1">'21.12.2015'!$A$5:$U$138</definedName>
    <definedName name="Z_2F2CED36_E625_4693_8C75_0460C802BA46_.wvu.FilterData" localSheetId="23" hidden="1">'22.06.2015'!$A$5:$U$103</definedName>
    <definedName name="Z_2F2CED36_E625_4693_8C75_0460C802BA46_.wvu.FilterData" localSheetId="6" hidden="1">'23.02.2015'!$A$6:$A$7</definedName>
    <definedName name="Z_2F2CED36_E625_4693_8C75_0460C802BA46_.wvu.FilterData" localSheetId="10" hidden="1">'23.03.2015'!$A$5:$U$101</definedName>
    <definedName name="Z_2F2CED36_E625_4693_8C75_0460C802BA46_.wvu.FilterData" localSheetId="45" hidden="1">'23.11.2015'!$A$5:$U$138</definedName>
    <definedName name="Z_2F2CED36_E625_4693_8C75_0460C802BA46_.wvu.FilterData" localSheetId="19" hidden="1">'25.05.2015'!$A$5:$U$103</definedName>
    <definedName name="Z_2F2CED36_E625_4693_8C75_0460C802BA46_.wvu.FilterData" localSheetId="32" hidden="1">'25.08.2015'!$A$5:$U$104</definedName>
    <definedName name="Z_2F2CED36_E625_4693_8C75_0460C802BA46_.wvu.FilterData" localSheetId="2" hidden="1">'26.01.2015'!$A$6:$A$7</definedName>
    <definedName name="Z_2F2CED36_E625_4693_8C75_0460C802BA46_.wvu.FilterData" localSheetId="41" hidden="1">'26.10.2015'!$A$5:$U$122</definedName>
    <definedName name="Z_2F2CED36_E625_4693_8C75_0460C802BA46_.wvu.FilterData" localSheetId="15" hidden="1">'27.04.2015'!$A$5:$U$103</definedName>
    <definedName name="Z_2F2CED36_E625_4693_8C75_0460C802BA46_.wvu.FilterData" localSheetId="28" hidden="1">'27.07.2015'!$A$5:$U$103</definedName>
    <definedName name="Z_2F2CED36_E625_4693_8C75_0460C802BA46_.wvu.FilterData" localSheetId="37" hidden="1">'28.09.2015'!$A$5:$U$119</definedName>
    <definedName name="Z_2F2CED36_E625_4693_8C75_0460C802BA46_.wvu.FilterData" localSheetId="50" hidden="1">'28.12.2015'!$A$5:$U$138</definedName>
    <definedName name="Z_2F2CED36_E625_4693_8C75_0460C802BA46_.wvu.FilterData" localSheetId="24" hidden="1">'29.06.2015'!$A$5:$U$103</definedName>
    <definedName name="Z_2F2CED36_E625_4693_8C75_0460C802BA46_.wvu.FilterData" localSheetId="11" hidden="1">'30.03.2015'!$A$5:$U$101</definedName>
    <definedName name="Z_2F2CED36_E625_4693_8C75_0460C802BA46_.wvu.FilterData" localSheetId="46" hidden="1">'30.11.2015'!$A$5:$U$138</definedName>
    <definedName name="Z_2F2CED36_E625_4693_8C75_0460C802BA46_.wvu.FilterData" localSheetId="33" hidden="1">'31.08.2015'!$A$5:$U$104</definedName>
    <definedName name="Z_2F2CED36_E625_4693_8C75_0460C802BA46_.wvu.FilterData" localSheetId="51" hidden="1">'31.12.2015'!$A$5:$U$138</definedName>
    <definedName name="Z_6C2C60C7_16FB_436C_AD46_06B9A9782C3E_.wvu.FilterData" localSheetId="20" hidden="1">'01.06.2015'!$A$5:$U$103</definedName>
    <definedName name="Z_6C2C60C7_16FB_436C_AD46_06B9A9782C3E_.wvu.FilterData" localSheetId="3" hidden="1">'02.02.2015'!$A$6:$A$7</definedName>
    <definedName name="Z_6C2C60C7_16FB_436C_AD46_06B9A9782C3E_.wvu.FilterData" localSheetId="7" hidden="1">'02.03.2015'!$A$6:$A$7</definedName>
    <definedName name="Z_6C2C60C7_16FB_436C_AD46_06B9A9782C3E_.wvu.FilterData" localSheetId="42" hidden="1">'02.11.2015'!$A$5:$U$126</definedName>
    <definedName name="Z_6C2C60C7_16FB_436C_AD46_06B9A9782C3E_.wvu.FilterData" localSheetId="29" hidden="1">'03.08.2015'!$A$5:$U$103</definedName>
    <definedName name="Z_6C2C60C7_16FB_436C_AD46_06B9A9782C3E_.wvu.FilterData" localSheetId="16" hidden="1">'04.05.2015'!$A$5:$U$103</definedName>
    <definedName name="Z_6C2C60C7_16FB_436C_AD46_06B9A9782C3E_.wvu.FilterData" localSheetId="0" hidden="1">'05.01.2015'!$A$6:$A$7</definedName>
    <definedName name="Z_6C2C60C7_16FB_436C_AD46_06B9A9782C3E_.wvu.FilterData" localSheetId="38" hidden="1">'05.10.2015'!$A$5:$U$120</definedName>
    <definedName name="Z_6C2C60C7_16FB_436C_AD46_06B9A9782C3E_.wvu.FilterData" localSheetId="12" hidden="1">'06.04.2015'!$A$5:$U$101</definedName>
    <definedName name="Z_6C2C60C7_16FB_436C_AD46_06B9A9782C3E_.wvu.FilterData" localSheetId="25" hidden="1">'06.07.2015'!$A$5:$U$103</definedName>
    <definedName name="Z_6C2C60C7_16FB_436C_AD46_06B9A9782C3E_.wvu.FilterData" localSheetId="34" hidden="1">'07.09.2015'!$A$5:$U$104</definedName>
    <definedName name="Z_6C2C60C7_16FB_436C_AD46_06B9A9782C3E_.wvu.FilterData" localSheetId="47" hidden="1">'07.12.2015'!$A$5:$U$138</definedName>
    <definedName name="Z_6C2C60C7_16FB_436C_AD46_06B9A9782C3E_.wvu.FilterData" localSheetId="21" hidden="1">'08.06.2015'!$A$5:$U$103</definedName>
    <definedName name="Z_6C2C60C7_16FB_436C_AD46_06B9A9782C3E_.wvu.FilterData" localSheetId="4" hidden="1">'09.02.2015'!$A$6:$A$7</definedName>
    <definedName name="Z_6C2C60C7_16FB_436C_AD46_06B9A9782C3E_.wvu.FilterData" localSheetId="8" hidden="1">'09.03.2015'!$A$6:$A$7</definedName>
    <definedName name="Z_6C2C60C7_16FB_436C_AD46_06B9A9782C3E_.wvu.FilterData" localSheetId="43" hidden="1">'09.11.2015'!$A$5:$U$137</definedName>
    <definedName name="Z_6C2C60C7_16FB_436C_AD46_06B9A9782C3E_.wvu.FilterData" localSheetId="30" hidden="1">'10.08.2015'!$A$5:$U$104</definedName>
    <definedName name="Z_6C2C60C7_16FB_436C_AD46_06B9A9782C3E_.wvu.FilterData" localSheetId="17" hidden="1">'11.05.2015'!$A$5:$U$103</definedName>
    <definedName name="Z_6C2C60C7_16FB_436C_AD46_06B9A9782C3E_.wvu.FilterData" localSheetId="39" hidden="1">'12.10.2015'!$A$5:$U$120</definedName>
    <definedName name="Z_6C2C60C7_16FB_436C_AD46_06B9A9782C3E_.wvu.FilterData" localSheetId="13" hidden="1">'13.04.2015'!$A$5:$U$101</definedName>
    <definedName name="Z_6C2C60C7_16FB_436C_AD46_06B9A9782C3E_.wvu.FilterData" localSheetId="26" hidden="1">'13.07.2015 '!$A$5:$U$103</definedName>
    <definedName name="Z_6C2C60C7_16FB_436C_AD46_06B9A9782C3E_.wvu.FilterData" localSheetId="35" hidden="1">'14.09.2015'!$A$5:$U$104</definedName>
    <definedName name="Z_6C2C60C7_16FB_436C_AD46_06B9A9782C3E_.wvu.FilterData" localSheetId="48" hidden="1">'14.12.2015'!$A$5:$U$138</definedName>
    <definedName name="Z_6C2C60C7_16FB_436C_AD46_06B9A9782C3E_.wvu.FilterData" localSheetId="22" hidden="1">'15.06.2015'!$A$5:$U$103</definedName>
    <definedName name="Z_6C2C60C7_16FB_436C_AD46_06B9A9782C3E_.wvu.FilterData" localSheetId="5" hidden="1">'16.02.2015'!$A$6:$A$7</definedName>
    <definedName name="Z_6C2C60C7_16FB_436C_AD46_06B9A9782C3E_.wvu.FilterData" localSheetId="9" hidden="1">'16.03.2015'!$A$6:$A$7</definedName>
    <definedName name="Z_6C2C60C7_16FB_436C_AD46_06B9A9782C3E_.wvu.FilterData" localSheetId="44" hidden="1">'16.11.2015'!$A$5:$U$137</definedName>
    <definedName name="Z_6C2C60C7_16FB_436C_AD46_06B9A9782C3E_.wvu.FilterData" localSheetId="31" hidden="1">'17.08.2015'!$A$5:$U$104</definedName>
    <definedName name="Z_6C2C60C7_16FB_436C_AD46_06B9A9782C3E_.wvu.FilterData" localSheetId="18" hidden="1">'18.05.2015'!$A$5:$U$103</definedName>
    <definedName name="Z_6C2C60C7_16FB_436C_AD46_06B9A9782C3E_.wvu.FilterData" localSheetId="1" hidden="1">'19.01.2015'!$A$6:$A$7</definedName>
    <definedName name="Z_6C2C60C7_16FB_436C_AD46_06B9A9782C3E_.wvu.FilterData" localSheetId="40" hidden="1">'19.10.2015'!$A$5:$U$121</definedName>
    <definedName name="Z_6C2C60C7_16FB_436C_AD46_06B9A9782C3E_.wvu.FilterData" localSheetId="14" hidden="1">'20.04.2015 '!$A$5:$U$101</definedName>
    <definedName name="Z_6C2C60C7_16FB_436C_AD46_06B9A9782C3E_.wvu.FilterData" localSheetId="27" hidden="1">'20.07.2015  '!$A$5:$U$103</definedName>
    <definedName name="Z_6C2C60C7_16FB_436C_AD46_06B9A9782C3E_.wvu.FilterData" localSheetId="36" hidden="1">'21.09.2015'!$A$5:$U$104</definedName>
    <definedName name="Z_6C2C60C7_16FB_436C_AD46_06B9A9782C3E_.wvu.FilterData" localSheetId="49" hidden="1">'21.12.2015'!$A$5:$U$138</definedName>
    <definedName name="Z_6C2C60C7_16FB_436C_AD46_06B9A9782C3E_.wvu.FilterData" localSheetId="23" hidden="1">'22.06.2015'!$A$5:$U$103</definedName>
    <definedName name="Z_6C2C60C7_16FB_436C_AD46_06B9A9782C3E_.wvu.FilterData" localSheetId="6" hidden="1">'23.02.2015'!$A$6:$A$7</definedName>
    <definedName name="Z_6C2C60C7_16FB_436C_AD46_06B9A9782C3E_.wvu.FilterData" localSheetId="10" hidden="1">'23.03.2015'!$A$5:$U$101</definedName>
    <definedName name="Z_6C2C60C7_16FB_436C_AD46_06B9A9782C3E_.wvu.FilterData" localSheetId="45" hidden="1">'23.11.2015'!$A$5:$U$138</definedName>
    <definedName name="Z_6C2C60C7_16FB_436C_AD46_06B9A9782C3E_.wvu.FilterData" localSheetId="19" hidden="1">'25.05.2015'!$A$5:$U$103</definedName>
    <definedName name="Z_6C2C60C7_16FB_436C_AD46_06B9A9782C3E_.wvu.FilterData" localSheetId="32" hidden="1">'25.08.2015'!$A$5:$U$104</definedName>
    <definedName name="Z_6C2C60C7_16FB_436C_AD46_06B9A9782C3E_.wvu.FilterData" localSheetId="2" hidden="1">'26.01.2015'!$A$6:$A$7</definedName>
    <definedName name="Z_6C2C60C7_16FB_436C_AD46_06B9A9782C3E_.wvu.FilterData" localSheetId="41" hidden="1">'26.10.2015'!$A$5:$U$122</definedName>
    <definedName name="Z_6C2C60C7_16FB_436C_AD46_06B9A9782C3E_.wvu.FilterData" localSheetId="15" hidden="1">'27.04.2015'!$A$5:$U$103</definedName>
    <definedName name="Z_6C2C60C7_16FB_436C_AD46_06B9A9782C3E_.wvu.FilterData" localSheetId="28" hidden="1">'27.07.2015'!$A$5:$U$103</definedName>
    <definedName name="Z_6C2C60C7_16FB_436C_AD46_06B9A9782C3E_.wvu.FilterData" localSheetId="37" hidden="1">'28.09.2015'!$A$5:$U$119</definedName>
    <definedName name="Z_6C2C60C7_16FB_436C_AD46_06B9A9782C3E_.wvu.FilterData" localSheetId="50" hidden="1">'28.12.2015'!$A$5:$U$138</definedName>
    <definedName name="Z_6C2C60C7_16FB_436C_AD46_06B9A9782C3E_.wvu.FilterData" localSheetId="24" hidden="1">'29.06.2015'!$A$5:$U$103</definedName>
    <definedName name="Z_6C2C60C7_16FB_436C_AD46_06B9A9782C3E_.wvu.FilterData" localSheetId="11" hidden="1">'30.03.2015'!$A$5:$U$101</definedName>
    <definedName name="Z_6C2C60C7_16FB_436C_AD46_06B9A9782C3E_.wvu.FilterData" localSheetId="46" hidden="1">'30.11.2015'!$A$5:$U$138</definedName>
    <definedName name="Z_6C2C60C7_16FB_436C_AD46_06B9A9782C3E_.wvu.FilterData" localSheetId="33" hidden="1">'31.08.2015'!$A$5:$U$104</definedName>
    <definedName name="Z_6C2C60C7_16FB_436C_AD46_06B9A9782C3E_.wvu.FilterData" localSheetId="51" hidden="1">'31.12.2015'!$A$5:$U$138</definedName>
    <definedName name="Z_D223E58D_66EB_46AF_9961_50637B34518E_.wvu.FilterData" localSheetId="20" hidden="1">'01.06.2015'!$A$5:$U$103</definedName>
    <definedName name="Z_D223E58D_66EB_46AF_9961_50637B34518E_.wvu.FilterData" localSheetId="3" hidden="1">'02.02.2015'!$A$6:$A$7</definedName>
    <definedName name="Z_D223E58D_66EB_46AF_9961_50637B34518E_.wvu.FilterData" localSheetId="7" hidden="1">'02.03.2015'!$A$6:$A$7</definedName>
    <definedName name="Z_D223E58D_66EB_46AF_9961_50637B34518E_.wvu.FilterData" localSheetId="42" hidden="1">'02.11.2015'!$A$5:$U$126</definedName>
    <definedName name="Z_D223E58D_66EB_46AF_9961_50637B34518E_.wvu.FilterData" localSheetId="29" hidden="1">'03.08.2015'!$A$5:$U$103</definedName>
    <definedName name="Z_D223E58D_66EB_46AF_9961_50637B34518E_.wvu.FilterData" localSheetId="16" hidden="1">'04.05.2015'!$A$5:$U$103</definedName>
    <definedName name="Z_D223E58D_66EB_46AF_9961_50637B34518E_.wvu.FilterData" localSheetId="0" hidden="1">'05.01.2015'!$A$6:$A$7</definedName>
    <definedName name="Z_D223E58D_66EB_46AF_9961_50637B34518E_.wvu.FilterData" localSheetId="38" hidden="1">'05.10.2015'!$A$5:$U$120</definedName>
    <definedName name="Z_D223E58D_66EB_46AF_9961_50637B34518E_.wvu.FilterData" localSheetId="12" hidden="1">'06.04.2015'!$A$5:$U$101</definedName>
    <definedName name="Z_D223E58D_66EB_46AF_9961_50637B34518E_.wvu.FilterData" localSheetId="25" hidden="1">'06.07.2015'!$A$5:$U$103</definedName>
    <definedName name="Z_D223E58D_66EB_46AF_9961_50637B34518E_.wvu.FilterData" localSheetId="34" hidden="1">'07.09.2015'!$A$5:$U$104</definedName>
    <definedName name="Z_D223E58D_66EB_46AF_9961_50637B34518E_.wvu.FilterData" localSheetId="47" hidden="1">'07.12.2015'!$A$5:$U$138</definedName>
    <definedName name="Z_D223E58D_66EB_46AF_9961_50637B34518E_.wvu.FilterData" localSheetId="21" hidden="1">'08.06.2015'!$A$5:$U$103</definedName>
    <definedName name="Z_D223E58D_66EB_46AF_9961_50637B34518E_.wvu.FilterData" localSheetId="4" hidden="1">'09.02.2015'!$A$6:$A$7</definedName>
    <definedName name="Z_D223E58D_66EB_46AF_9961_50637B34518E_.wvu.FilterData" localSheetId="8" hidden="1">'09.03.2015'!$A$6:$A$7</definedName>
    <definedName name="Z_D223E58D_66EB_46AF_9961_50637B34518E_.wvu.FilterData" localSheetId="43" hidden="1">'09.11.2015'!$A$5:$U$137</definedName>
    <definedName name="Z_D223E58D_66EB_46AF_9961_50637B34518E_.wvu.FilterData" localSheetId="30" hidden="1">'10.08.2015'!$A$5:$U$104</definedName>
    <definedName name="Z_D223E58D_66EB_46AF_9961_50637B34518E_.wvu.FilterData" localSheetId="17" hidden="1">'11.05.2015'!$A$5:$U$103</definedName>
    <definedName name="Z_D223E58D_66EB_46AF_9961_50637B34518E_.wvu.FilterData" localSheetId="39" hidden="1">'12.10.2015'!$A$5:$U$120</definedName>
    <definedName name="Z_D223E58D_66EB_46AF_9961_50637B34518E_.wvu.FilterData" localSheetId="13" hidden="1">'13.04.2015'!$A$5:$U$101</definedName>
    <definedName name="Z_D223E58D_66EB_46AF_9961_50637B34518E_.wvu.FilterData" localSheetId="26" hidden="1">'13.07.2015 '!$A$5:$U$103</definedName>
    <definedName name="Z_D223E58D_66EB_46AF_9961_50637B34518E_.wvu.FilterData" localSheetId="35" hidden="1">'14.09.2015'!$A$5:$U$104</definedName>
    <definedName name="Z_D223E58D_66EB_46AF_9961_50637B34518E_.wvu.FilterData" localSheetId="48" hidden="1">'14.12.2015'!$A$5:$U$138</definedName>
    <definedName name="Z_D223E58D_66EB_46AF_9961_50637B34518E_.wvu.FilterData" localSheetId="22" hidden="1">'15.06.2015'!$A$5:$U$103</definedName>
    <definedName name="Z_D223E58D_66EB_46AF_9961_50637B34518E_.wvu.FilterData" localSheetId="5" hidden="1">'16.02.2015'!$A$6:$A$7</definedName>
    <definedName name="Z_D223E58D_66EB_46AF_9961_50637B34518E_.wvu.FilterData" localSheetId="9" hidden="1">'16.03.2015'!$A$6:$A$7</definedName>
    <definedName name="Z_D223E58D_66EB_46AF_9961_50637B34518E_.wvu.FilterData" localSheetId="44" hidden="1">'16.11.2015'!$A$5:$U$137</definedName>
    <definedName name="Z_D223E58D_66EB_46AF_9961_50637B34518E_.wvu.FilterData" localSheetId="31" hidden="1">'17.08.2015'!$A$5:$U$104</definedName>
    <definedName name="Z_D223E58D_66EB_46AF_9961_50637B34518E_.wvu.FilterData" localSheetId="18" hidden="1">'18.05.2015'!$A$5:$U$103</definedName>
    <definedName name="Z_D223E58D_66EB_46AF_9961_50637B34518E_.wvu.FilterData" localSheetId="1" hidden="1">'19.01.2015'!$A$6:$A$7</definedName>
    <definedName name="Z_D223E58D_66EB_46AF_9961_50637B34518E_.wvu.FilterData" localSheetId="40" hidden="1">'19.10.2015'!$A$5:$U$121</definedName>
    <definedName name="Z_D223E58D_66EB_46AF_9961_50637B34518E_.wvu.FilterData" localSheetId="14" hidden="1">'20.04.2015 '!$A$5:$U$101</definedName>
    <definedName name="Z_D223E58D_66EB_46AF_9961_50637B34518E_.wvu.FilterData" localSheetId="27" hidden="1">'20.07.2015  '!$A$5:$U$103</definedName>
    <definedName name="Z_D223E58D_66EB_46AF_9961_50637B34518E_.wvu.FilterData" localSheetId="36" hidden="1">'21.09.2015'!$A$5:$U$104</definedName>
    <definedName name="Z_D223E58D_66EB_46AF_9961_50637B34518E_.wvu.FilterData" localSheetId="49" hidden="1">'21.12.2015'!$A$5:$U$138</definedName>
    <definedName name="Z_D223E58D_66EB_46AF_9961_50637B34518E_.wvu.FilterData" localSheetId="23" hidden="1">'22.06.2015'!$A$5:$U$103</definedName>
    <definedName name="Z_D223E58D_66EB_46AF_9961_50637B34518E_.wvu.FilterData" localSheetId="6" hidden="1">'23.02.2015'!$A$6:$A$7</definedName>
    <definedName name="Z_D223E58D_66EB_46AF_9961_50637B34518E_.wvu.FilterData" localSheetId="10" hidden="1">'23.03.2015'!$A$5:$U$101</definedName>
    <definedName name="Z_D223E58D_66EB_46AF_9961_50637B34518E_.wvu.FilterData" localSheetId="45" hidden="1">'23.11.2015'!$A$5:$U$138</definedName>
    <definedName name="Z_D223E58D_66EB_46AF_9961_50637B34518E_.wvu.FilterData" localSheetId="19" hidden="1">'25.05.2015'!$A$5:$U$103</definedName>
    <definedName name="Z_D223E58D_66EB_46AF_9961_50637B34518E_.wvu.FilterData" localSheetId="32" hidden="1">'25.08.2015'!$A$5:$U$104</definedName>
    <definedName name="Z_D223E58D_66EB_46AF_9961_50637B34518E_.wvu.FilterData" localSheetId="2" hidden="1">'26.01.2015'!$A$6:$A$7</definedName>
    <definedName name="Z_D223E58D_66EB_46AF_9961_50637B34518E_.wvu.FilterData" localSheetId="41" hidden="1">'26.10.2015'!$A$5:$U$122</definedName>
    <definedName name="Z_D223E58D_66EB_46AF_9961_50637B34518E_.wvu.FilterData" localSheetId="15" hidden="1">'27.04.2015'!$A$5:$U$103</definedName>
    <definedName name="Z_D223E58D_66EB_46AF_9961_50637B34518E_.wvu.FilterData" localSheetId="28" hidden="1">'27.07.2015'!$A$5:$U$103</definedName>
    <definedName name="Z_D223E58D_66EB_46AF_9961_50637B34518E_.wvu.FilterData" localSheetId="37" hidden="1">'28.09.2015'!$A$5:$U$119</definedName>
    <definedName name="Z_D223E58D_66EB_46AF_9961_50637B34518E_.wvu.FilterData" localSheetId="50" hidden="1">'28.12.2015'!$A$5:$U$138</definedName>
    <definedName name="Z_D223E58D_66EB_46AF_9961_50637B34518E_.wvu.FilterData" localSheetId="24" hidden="1">'29.06.2015'!$A$5:$U$103</definedName>
    <definedName name="Z_D223E58D_66EB_46AF_9961_50637B34518E_.wvu.FilterData" localSheetId="11" hidden="1">'30.03.2015'!$A$5:$U$101</definedName>
    <definedName name="Z_D223E58D_66EB_46AF_9961_50637B34518E_.wvu.FilterData" localSheetId="46" hidden="1">'30.11.2015'!$A$5:$U$138</definedName>
    <definedName name="Z_D223E58D_66EB_46AF_9961_50637B34518E_.wvu.FilterData" localSheetId="33" hidden="1">'31.08.2015'!$A$5:$U$104</definedName>
    <definedName name="Z_D223E58D_66EB_46AF_9961_50637B34518E_.wvu.FilterData" localSheetId="51" hidden="1">'31.12.2015'!$A$5:$U$138</definedName>
  </definedNames>
  <calcPr calcId="152511"/>
  <customWorkbookViews>
    <customWorkbookView name="Administrator - Особисте подання" guid="{2F2CED36-E625-4693-8C75-0460C802BA46}" mergeInterval="0" personalView="1" maximized="1" xWindow="-8" yWindow="-8" windowWidth="1382" windowHeight="744" activeSheetId="47"/>
    <customWorkbookView name="Віра - Особисте подання" guid="{6C2C60C7-16FB-436C-AD46-06B9A9782C3E}" mergeInterval="0" personalView="1" maximized="1" windowWidth="1916" windowHeight="855" activeSheetId="45"/>
    <customWorkbookView name="abb - Особисте подання" guid="{D223E58D-66EB-46AF-9961-50637B34518E}" mergeInterval="0" personalView="1" maximized="1" windowWidth="1362" windowHeight="503" activeSheetId="45"/>
  </customWorkbookViews>
</workbook>
</file>

<file path=xl/calcChain.xml><?xml version="1.0" encoding="utf-8"?>
<calcChain xmlns="http://schemas.openxmlformats.org/spreadsheetml/2006/main">
  <c r="T107" i="53" l="1"/>
  <c r="Q107" i="53"/>
  <c r="P107" i="53"/>
  <c r="U107" i="53" s="1"/>
  <c r="N107" i="53"/>
  <c r="G107" i="53"/>
  <c r="A107" i="53"/>
  <c r="S107" i="53" l="1"/>
  <c r="A7" i="53" l="1"/>
  <c r="A8" i="53"/>
  <c r="A9" i="53"/>
  <c r="A10" i="53"/>
  <c r="A11" i="53"/>
  <c r="A12" i="53"/>
  <c r="A13" i="53"/>
  <c r="A14" i="53"/>
  <c r="A15" i="53"/>
  <c r="A16" i="53"/>
  <c r="A17" i="53"/>
  <c r="A18" i="53"/>
  <c r="A19" i="53"/>
  <c r="A20" i="53"/>
  <c r="A21" i="53"/>
  <c r="A22" i="53"/>
  <c r="A23" i="53"/>
  <c r="A24" i="53"/>
  <c r="A25" i="53"/>
  <c r="A26" i="53"/>
  <c r="A27" i="53"/>
  <c r="A28" i="53"/>
  <c r="A29" i="53"/>
  <c r="A30" i="53"/>
  <c r="A31" i="53"/>
  <c r="A32" i="53"/>
  <c r="A33" i="53"/>
  <c r="A34" i="53"/>
  <c r="A35" i="53"/>
  <c r="A36" i="53"/>
  <c r="A37" i="53"/>
  <c r="A38" i="53"/>
  <c r="A39" i="53"/>
  <c r="A40" i="53"/>
  <c r="A41" i="53"/>
  <c r="A42" i="53"/>
  <c r="A43" i="53"/>
  <c r="A44" i="53"/>
  <c r="A45" i="53"/>
  <c r="A46" i="53"/>
  <c r="A47" i="53"/>
  <c r="A48" i="53"/>
  <c r="A49" i="53"/>
  <c r="A50" i="53"/>
  <c r="A51" i="53"/>
  <c r="A52" i="53"/>
  <c r="A53" i="53"/>
  <c r="A54" i="53"/>
  <c r="A55" i="53"/>
  <c r="A56" i="53"/>
  <c r="A57" i="53"/>
  <c r="A58" i="53"/>
  <c r="A59" i="53"/>
  <c r="A60" i="53"/>
  <c r="A61" i="53"/>
  <c r="A62" i="53"/>
  <c r="A63" i="53"/>
  <c r="A64" i="53"/>
  <c r="A65" i="53"/>
  <c r="A66" i="53"/>
  <c r="A67" i="53"/>
  <c r="A68" i="53"/>
  <c r="A69" i="53"/>
  <c r="A70" i="53"/>
  <c r="A71" i="53"/>
  <c r="A72" i="53"/>
  <c r="A73" i="53"/>
  <c r="A74" i="53"/>
  <c r="A75" i="53"/>
  <c r="A76" i="53"/>
  <c r="A77" i="53"/>
  <c r="A78" i="53"/>
  <c r="A79" i="53"/>
  <c r="A80" i="53"/>
  <c r="A81" i="53"/>
  <c r="A82" i="53"/>
  <c r="A83" i="53"/>
  <c r="A84" i="53"/>
  <c r="A85" i="53"/>
  <c r="A86" i="53"/>
  <c r="A87" i="53"/>
  <c r="A88" i="53"/>
  <c r="A89" i="53"/>
  <c r="A90" i="53"/>
  <c r="A91" i="53"/>
  <c r="A92" i="53"/>
  <c r="A93" i="53"/>
  <c r="A94" i="53"/>
  <c r="A95" i="53"/>
  <c r="A96" i="53"/>
  <c r="A97" i="53"/>
  <c r="A98" i="53"/>
  <c r="A99" i="53"/>
  <c r="A100" i="53"/>
  <c r="A101" i="53"/>
  <c r="A102" i="53"/>
  <c r="A103" i="53"/>
  <c r="A104" i="53"/>
  <c r="A105" i="53"/>
  <c r="A106" i="53"/>
  <c r="A108" i="53"/>
  <c r="A109" i="53"/>
  <c r="A110" i="53"/>
  <c r="A111" i="53"/>
  <c r="A112" i="53"/>
  <c r="A113" i="53"/>
  <c r="A114" i="53"/>
  <c r="A115" i="53"/>
  <c r="A116" i="53"/>
  <c r="A117" i="53"/>
  <c r="A118" i="53"/>
  <c r="A119" i="53"/>
  <c r="A120" i="53"/>
  <c r="A121" i="53"/>
  <c r="A122" i="53"/>
  <c r="A123" i="53"/>
  <c r="A124" i="53"/>
  <c r="A125" i="53"/>
  <c r="A126" i="53"/>
  <c r="A127" i="53"/>
  <c r="A128" i="53"/>
  <c r="A129" i="53"/>
  <c r="A130" i="53"/>
  <c r="A131" i="53"/>
  <c r="A132" i="53"/>
  <c r="A133" i="53"/>
  <c r="A134" i="53"/>
  <c r="A135" i="53"/>
  <c r="A136" i="53"/>
  <c r="N85" i="53" l="1"/>
  <c r="P11" i="53"/>
  <c r="M138" i="53" l="1"/>
  <c r="L138" i="53"/>
  <c r="K138" i="53"/>
  <c r="J138" i="53"/>
  <c r="I138" i="53"/>
  <c r="H138" i="53"/>
  <c r="P137" i="53"/>
  <c r="S137" i="53" s="1"/>
  <c r="N137" i="53"/>
  <c r="G137" i="53"/>
  <c r="P136" i="53"/>
  <c r="S136" i="53" s="1"/>
  <c r="N136" i="53"/>
  <c r="G136" i="53"/>
  <c r="P135" i="53"/>
  <c r="S135" i="53" s="1"/>
  <c r="N135" i="53"/>
  <c r="G135" i="53"/>
  <c r="P134" i="53"/>
  <c r="S134" i="53" s="1"/>
  <c r="N134" i="53"/>
  <c r="G134" i="53"/>
  <c r="Q133" i="53"/>
  <c r="P133" i="53"/>
  <c r="N133" i="53"/>
  <c r="G133" i="53"/>
  <c r="P132" i="53"/>
  <c r="N132" i="53"/>
  <c r="G132" i="53"/>
  <c r="P131" i="53"/>
  <c r="N131" i="53"/>
  <c r="G131" i="53"/>
  <c r="P130" i="53"/>
  <c r="N130" i="53"/>
  <c r="G130" i="53"/>
  <c r="P129" i="53"/>
  <c r="N129" i="53"/>
  <c r="G129" i="53"/>
  <c r="P128" i="53"/>
  <c r="N128" i="53"/>
  <c r="G128" i="53"/>
  <c r="P127" i="53"/>
  <c r="N127" i="53"/>
  <c r="G127" i="53"/>
  <c r="P126" i="53"/>
  <c r="N126" i="53"/>
  <c r="G126" i="53"/>
  <c r="P125" i="53"/>
  <c r="N125" i="53"/>
  <c r="G125" i="53"/>
  <c r="P124" i="53"/>
  <c r="N124" i="53"/>
  <c r="G124" i="53"/>
  <c r="P123" i="53"/>
  <c r="N123" i="53"/>
  <c r="G123" i="53"/>
  <c r="P122" i="53"/>
  <c r="N122" i="53"/>
  <c r="G122" i="53"/>
  <c r="Q121" i="53"/>
  <c r="P121" i="53"/>
  <c r="T121" i="53" s="1"/>
  <c r="N121" i="53"/>
  <c r="G121" i="53"/>
  <c r="P120" i="53"/>
  <c r="S120" i="53" s="1"/>
  <c r="N120" i="53"/>
  <c r="G120" i="53"/>
  <c r="P119" i="53"/>
  <c r="S119" i="53" s="1"/>
  <c r="N119" i="53"/>
  <c r="G119" i="53"/>
  <c r="P118" i="53"/>
  <c r="S118" i="53" s="1"/>
  <c r="N118" i="53"/>
  <c r="G118" i="53"/>
  <c r="Q117" i="53"/>
  <c r="P117" i="53"/>
  <c r="T117" i="53" s="1"/>
  <c r="N117" i="53"/>
  <c r="G117" i="53"/>
  <c r="Q116" i="53"/>
  <c r="P116" i="53"/>
  <c r="T116" i="53" s="1"/>
  <c r="N116" i="53"/>
  <c r="G116" i="53"/>
  <c r="P115" i="53"/>
  <c r="S115" i="53" s="1"/>
  <c r="N115" i="53"/>
  <c r="G115" i="53"/>
  <c r="P114" i="53"/>
  <c r="S114" i="53" s="1"/>
  <c r="N114" i="53"/>
  <c r="G114" i="53"/>
  <c r="P113" i="53"/>
  <c r="S113" i="53" s="1"/>
  <c r="N113" i="53"/>
  <c r="G113" i="53"/>
  <c r="R112" i="53"/>
  <c r="O112" i="53"/>
  <c r="P112" i="53" s="1"/>
  <c r="U112" i="53" s="1"/>
  <c r="N112" i="53"/>
  <c r="G112" i="53"/>
  <c r="P111" i="53"/>
  <c r="S111" i="53" s="1"/>
  <c r="N111" i="53"/>
  <c r="G111" i="53"/>
  <c r="P110" i="53"/>
  <c r="S110" i="53" s="1"/>
  <c r="N110" i="53"/>
  <c r="G110" i="53"/>
  <c r="P109" i="53"/>
  <c r="S109" i="53" s="1"/>
  <c r="N109" i="53"/>
  <c r="G109" i="53"/>
  <c r="P108" i="53"/>
  <c r="S108" i="53" s="1"/>
  <c r="N108" i="53"/>
  <c r="G108" i="53"/>
  <c r="P106" i="53"/>
  <c r="N106" i="53"/>
  <c r="G106" i="53"/>
  <c r="P105" i="53"/>
  <c r="N105" i="53"/>
  <c r="G105" i="53"/>
  <c r="P104" i="53"/>
  <c r="N104" i="53"/>
  <c r="G104" i="53"/>
  <c r="P103" i="53"/>
  <c r="N103" i="53"/>
  <c r="G103" i="53"/>
  <c r="P102" i="53"/>
  <c r="N102" i="53"/>
  <c r="G102" i="53"/>
  <c r="P101" i="53"/>
  <c r="N101" i="53"/>
  <c r="G101" i="53"/>
  <c r="P100" i="53"/>
  <c r="N100" i="53"/>
  <c r="G100" i="53"/>
  <c r="P99" i="53"/>
  <c r="N99" i="53"/>
  <c r="G99" i="53"/>
  <c r="P98" i="53"/>
  <c r="N98" i="53"/>
  <c r="G98" i="53"/>
  <c r="P97" i="53"/>
  <c r="N97" i="53"/>
  <c r="G97" i="53"/>
  <c r="P96" i="53"/>
  <c r="N96" i="53"/>
  <c r="G96" i="53"/>
  <c r="P95" i="53"/>
  <c r="T95" i="53" s="1"/>
  <c r="N95" i="53"/>
  <c r="G95" i="53"/>
  <c r="P94" i="53"/>
  <c r="S94" i="53" s="1"/>
  <c r="N94" i="53"/>
  <c r="G94" i="53"/>
  <c r="P93" i="53"/>
  <c r="S93" i="53" s="1"/>
  <c r="N93" i="53"/>
  <c r="G93" i="53"/>
  <c r="P92" i="53"/>
  <c r="S92" i="53" s="1"/>
  <c r="N92" i="53"/>
  <c r="G92" i="53"/>
  <c r="Q91" i="53"/>
  <c r="P91" i="53"/>
  <c r="T91" i="53" s="1"/>
  <c r="N91" i="53"/>
  <c r="G91" i="53"/>
  <c r="P90" i="53"/>
  <c r="N90" i="53"/>
  <c r="G90" i="53"/>
  <c r="P89" i="53"/>
  <c r="N89" i="53"/>
  <c r="G89" i="53"/>
  <c r="P88" i="53"/>
  <c r="N88" i="53"/>
  <c r="G88" i="53"/>
  <c r="P87" i="53"/>
  <c r="N87" i="53"/>
  <c r="G87" i="53"/>
  <c r="P86" i="53"/>
  <c r="N86" i="53"/>
  <c r="G86" i="53"/>
  <c r="P85" i="53"/>
  <c r="G85" i="53"/>
  <c r="P84" i="53"/>
  <c r="S84" i="53" s="1"/>
  <c r="N84" i="53"/>
  <c r="G84" i="53"/>
  <c r="P83" i="53"/>
  <c r="S83" i="53" s="1"/>
  <c r="N83" i="53"/>
  <c r="G83" i="53"/>
  <c r="P82" i="53"/>
  <c r="S82" i="53" s="1"/>
  <c r="N82" i="53"/>
  <c r="G82" i="53"/>
  <c r="P81" i="53"/>
  <c r="S81" i="53" s="1"/>
  <c r="N81" i="53"/>
  <c r="G81" i="53"/>
  <c r="P80" i="53"/>
  <c r="S80" i="53" s="1"/>
  <c r="N80" i="53"/>
  <c r="G80" i="53"/>
  <c r="P79" i="53"/>
  <c r="S79" i="53" s="1"/>
  <c r="N79" i="53"/>
  <c r="G79" i="53"/>
  <c r="P78" i="53"/>
  <c r="S78" i="53" s="1"/>
  <c r="N78" i="53"/>
  <c r="G78" i="53"/>
  <c r="P77" i="53"/>
  <c r="S77" i="53" s="1"/>
  <c r="N77" i="53"/>
  <c r="G77" i="53"/>
  <c r="P76" i="53"/>
  <c r="S76" i="53" s="1"/>
  <c r="N76" i="53"/>
  <c r="G76" i="53"/>
  <c r="P75" i="53"/>
  <c r="S75" i="53" s="1"/>
  <c r="N75" i="53"/>
  <c r="G75" i="53"/>
  <c r="P74" i="53"/>
  <c r="S74" i="53" s="1"/>
  <c r="N74" i="53"/>
  <c r="G74" i="53"/>
  <c r="P73" i="53"/>
  <c r="S73" i="53" s="1"/>
  <c r="N73" i="53"/>
  <c r="G73" i="53"/>
  <c r="P72" i="53"/>
  <c r="S72" i="53" s="1"/>
  <c r="N72" i="53"/>
  <c r="G72" i="53"/>
  <c r="P71" i="53"/>
  <c r="S71" i="53" s="1"/>
  <c r="N71" i="53"/>
  <c r="G71" i="53"/>
  <c r="P70" i="53"/>
  <c r="S70" i="53" s="1"/>
  <c r="N70" i="53"/>
  <c r="G70" i="53"/>
  <c r="P69" i="53"/>
  <c r="S69" i="53" s="1"/>
  <c r="N69" i="53"/>
  <c r="G69" i="53"/>
  <c r="P68" i="53"/>
  <c r="S68" i="53" s="1"/>
  <c r="N68" i="53"/>
  <c r="G68" i="53"/>
  <c r="P67" i="53"/>
  <c r="S67" i="53" s="1"/>
  <c r="N67" i="53"/>
  <c r="G67" i="53"/>
  <c r="P66" i="53"/>
  <c r="S66" i="53" s="1"/>
  <c r="N66" i="53"/>
  <c r="G66" i="53"/>
  <c r="P65" i="53"/>
  <c r="S65" i="53" s="1"/>
  <c r="N65" i="53"/>
  <c r="G65" i="53"/>
  <c r="P64" i="53"/>
  <c r="S64" i="53" s="1"/>
  <c r="N64" i="53"/>
  <c r="G64" i="53"/>
  <c r="P63" i="53"/>
  <c r="S63" i="53" s="1"/>
  <c r="N63" i="53"/>
  <c r="G63" i="53"/>
  <c r="P62" i="53"/>
  <c r="S62" i="53" s="1"/>
  <c r="N62" i="53"/>
  <c r="G62" i="53"/>
  <c r="P61" i="53"/>
  <c r="S61" i="53" s="1"/>
  <c r="N61" i="53"/>
  <c r="G61" i="53"/>
  <c r="P60" i="53"/>
  <c r="S60" i="53" s="1"/>
  <c r="N60" i="53"/>
  <c r="G60" i="53"/>
  <c r="R59" i="53"/>
  <c r="O59" i="53"/>
  <c r="P59" i="53" s="1"/>
  <c r="U59" i="53" s="1"/>
  <c r="N59" i="53"/>
  <c r="G59" i="53"/>
  <c r="P58" i="53"/>
  <c r="S58" i="53" s="1"/>
  <c r="N58" i="53"/>
  <c r="G58" i="53"/>
  <c r="P57" i="53"/>
  <c r="Q57" i="53" s="1"/>
  <c r="N57" i="53"/>
  <c r="G57" i="53"/>
  <c r="P56" i="53"/>
  <c r="Q56" i="53" s="1"/>
  <c r="N56" i="53"/>
  <c r="G56" i="53"/>
  <c r="P55" i="53"/>
  <c r="Q55" i="53" s="1"/>
  <c r="N55" i="53"/>
  <c r="G55" i="53"/>
  <c r="P54" i="53"/>
  <c r="Q54" i="53" s="1"/>
  <c r="N54" i="53"/>
  <c r="G54" i="53"/>
  <c r="R53" i="53"/>
  <c r="O53" i="53"/>
  <c r="P53" i="53" s="1"/>
  <c r="N53" i="53"/>
  <c r="G53" i="53"/>
  <c r="P52" i="53"/>
  <c r="Q52" i="53" s="1"/>
  <c r="N52" i="53"/>
  <c r="G52" i="53"/>
  <c r="P51" i="53"/>
  <c r="Q51" i="53" s="1"/>
  <c r="N51" i="53"/>
  <c r="G51" i="53"/>
  <c r="P50" i="53"/>
  <c r="Q50" i="53" s="1"/>
  <c r="N50" i="53"/>
  <c r="G50" i="53"/>
  <c r="P49" i="53"/>
  <c r="N49" i="53"/>
  <c r="G49" i="53"/>
  <c r="P48" i="53"/>
  <c r="Q48" i="53" s="1"/>
  <c r="N48" i="53"/>
  <c r="G48" i="53"/>
  <c r="P47" i="53"/>
  <c r="Q47" i="53" s="1"/>
  <c r="N47" i="53"/>
  <c r="G47" i="53"/>
  <c r="P46" i="53"/>
  <c r="Q46" i="53" s="1"/>
  <c r="N46" i="53"/>
  <c r="G46" i="53"/>
  <c r="P45" i="53"/>
  <c r="Q45" i="53" s="1"/>
  <c r="N45" i="53"/>
  <c r="G45" i="53"/>
  <c r="P44" i="53"/>
  <c r="Q44" i="53" s="1"/>
  <c r="N44" i="53"/>
  <c r="G44" i="53"/>
  <c r="P43" i="53"/>
  <c r="Q43" i="53" s="1"/>
  <c r="N43" i="53"/>
  <c r="G43" i="53"/>
  <c r="P42" i="53"/>
  <c r="Q42" i="53" s="1"/>
  <c r="N42" i="53"/>
  <c r="G42" i="53"/>
  <c r="P41" i="53"/>
  <c r="Q41" i="53" s="1"/>
  <c r="N41" i="53"/>
  <c r="G41" i="53"/>
  <c r="P40" i="53"/>
  <c r="Q40" i="53" s="1"/>
  <c r="N40" i="53"/>
  <c r="G40" i="53"/>
  <c r="P39" i="53"/>
  <c r="Q39" i="53" s="1"/>
  <c r="N39" i="53"/>
  <c r="G39" i="53"/>
  <c r="P38" i="53"/>
  <c r="Q38" i="53" s="1"/>
  <c r="N38" i="53"/>
  <c r="G38" i="53"/>
  <c r="P37" i="53"/>
  <c r="Q37" i="53" s="1"/>
  <c r="N37" i="53"/>
  <c r="G37" i="53"/>
  <c r="P36" i="53"/>
  <c r="Q36" i="53" s="1"/>
  <c r="N36" i="53"/>
  <c r="G36" i="53"/>
  <c r="P35" i="53"/>
  <c r="Q35" i="53" s="1"/>
  <c r="N35" i="53"/>
  <c r="G35" i="53"/>
  <c r="P34" i="53"/>
  <c r="Q34" i="53" s="1"/>
  <c r="N34" i="53"/>
  <c r="G34" i="53"/>
  <c r="P33" i="53"/>
  <c r="Q33" i="53" s="1"/>
  <c r="N33" i="53"/>
  <c r="G33" i="53"/>
  <c r="P32" i="53"/>
  <c r="Q32" i="53" s="1"/>
  <c r="N32" i="53"/>
  <c r="G32" i="53"/>
  <c r="P31" i="53"/>
  <c r="Q31" i="53" s="1"/>
  <c r="N31" i="53"/>
  <c r="G31" i="53"/>
  <c r="Q30" i="53"/>
  <c r="P30" i="53"/>
  <c r="U30" i="53" s="1"/>
  <c r="N30" i="53"/>
  <c r="G30" i="53"/>
  <c r="P29" i="53"/>
  <c r="Q29" i="53" s="1"/>
  <c r="N29" i="53"/>
  <c r="G29" i="53"/>
  <c r="P28" i="53"/>
  <c r="Q28" i="53" s="1"/>
  <c r="N28" i="53"/>
  <c r="G28" i="53"/>
  <c r="P27" i="53"/>
  <c r="Q27" i="53" s="1"/>
  <c r="N27" i="53"/>
  <c r="G27" i="53"/>
  <c r="P26" i="53"/>
  <c r="N26" i="53"/>
  <c r="G26" i="53"/>
  <c r="P25" i="53"/>
  <c r="Q25" i="53" s="1"/>
  <c r="N25" i="53"/>
  <c r="G25" i="53"/>
  <c r="Q24" i="53"/>
  <c r="P24" i="53"/>
  <c r="U24" i="53" s="1"/>
  <c r="N24" i="53"/>
  <c r="G24" i="53"/>
  <c r="P23" i="53"/>
  <c r="Q23" i="53" s="1"/>
  <c r="N23" i="53"/>
  <c r="G23" i="53"/>
  <c r="P22" i="53"/>
  <c r="Q22" i="53" s="1"/>
  <c r="N22" i="53"/>
  <c r="G22" i="53"/>
  <c r="P21" i="53"/>
  <c r="Q21" i="53" s="1"/>
  <c r="N21" i="53"/>
  <c r="G21" i="53"/>
  <c r="P20" i="53"/>
  <c r="Q20" i="53" s="1"/>
  <c r="N20" i="53"/>
  <c r="G20" i="53"/>
  <c r="Q19" i="53"/>
  <c r="P19" i="53"/>
  <c r="U19" i="53" s="1"/>
  <c r="N19" i="53"/>
  <c r="G19" i="53"/>
  <c r="P18" i="53"/>
  <c r="Q18" i="53" s="1"/>
  <c r="N18" i="53"/>
  <c r="G18" i="53"/>
  <c r="P17" i="53"/>
  <c r="Q17" i="53" s="1"/>
  <c r="N17" i="53"/>
  <c r="G17" i="53"/>
  <c r="P16" i="53"/>
  <c r="Q16" i="53" s="1"/>
  <c r="N16" i="53"/>
  <c r="G16" i="53"/>
  <c r="P15" i="53"/>
  <c r="Q15" i="53" s="1"/>
  <c r="N15" i="53"/>
  <c r="G15" i="53"/>
  <c r="P14" i="53"/>
  <c r="Q14" i="53" s="1"/>
  <c r="N14" i="53"/>
  <c r="G14" i="53"/>
  <c r="Q13" i="53"/>
  <c r="P13" i="53"/>
  <c r="U13" i="53" s="1"/>
  <c r="N13" i="53"/>
  <c r="G13" i="53"/>
  <c r="P12" i="53"/>
  <c r="Q12" i="53" s="1"/>
  <c r="N12" i="53"/>
  <c r="G12" i="53"/>
  <c r="T11" i="53"/>
  <c r="U11" i="53" s="1"/>
  <c r="S11" i="53"/>
  <c r="Q11" i="53"/>
  <c r="N11" i="53"/>
  <c r="G11" i="53"/>
  <c r="P10" i="53"/>
  <c r="T10" i="53" s="1"/>
  <c r="N10" i="53"/>
  <c r="G10" i="53"/>
  <c r="P9" i="53"/>
  <c r="T9" i="53" s="1"/>
  <c r="N9" i="53"/>
  <c r="G9" i="53"/>
  <c r="P8" i="53"/>
  <c r="T8" i="53" s="1"/>
  <c r="N8" i="53"/>
  <c r="G8" i="53"/>
  <c r="P7" i="53"/>
  <c r="T7" i="53" s="1"/>
  <c r="N7" i="53"/>
  <c r="G7" i="53"/>
  <c r="P6" i="53"/>
  <c r="N6" i="53"/>
  <c r="G6" i="53"/>
  <c r="A6" i="53"/>
  <c r="U4" i="53"/>
  <c r="S4" i="53"/>
  <c r="Q4" i="53"/>
  <c r="N3" i="53"/>
  <c r="R138" i="53" l="1"/>
  <c r="Q95" i="53"/>
  <c r="Q59" i="53"/>
  <c r="S59" i="53"/>
  <c r="T28" i="53"/>
  <c r="U28" i="53" s="1"/>
  <c r="T29" i="53"/>
  <c r="U29" i="53" s="1"/>
  <c r="T30" i="53"/>
  <c r="T40" i="53"/>
  <c r="U40" i="53" s="1"/>
  <c r="T45" i="53"/>
  <c r="U45" i="53" s="1"/>
  <c r="T48" i="53"/>
  <c r="U48" i="53" s="1"/>
  <c r="T57" i="53"/>
  <c r="U57" i="53" s="1"/>
  <c r="T94" i="53"/>
  <c r="U94" i="53" s="1"/>
  <c r="U95" i="53"/>
  <c r="Q112" i="53"/>
  <c r="S112" i="53"/>
  <c r="N138" i="53"/>
  <c r="T13" i="53"/>
  <c r="T16" i="53"/>
  <c r="U16" i="53" s="1"/>
  <c r="T19" i="53"/>
  <c r="T24" i="53"/>
  <c r="T25" i="53"/>
  <c r="U25" i="53" s="1"/>
  <c r="T54" i="53"/>
  <c r="U54" i="53" s="1"/>
  <c r="T85" i="53"/>
  <c r="Q85" i="53"/>
  <c r="U116" i="53"/>
  <c r="U121" i="53"/>
  <c r="U85" i="53"/>
  <c r="T56" i="53"/>
  <c r="U56" i="53" s="1"/>
  <c r="T55" i="53"/>
  <c r="U55" i="53" s="1"/>
  <c r="T52" i="53"/>
  <c r="U52" i="53" s="1"/>
  <c r="T51" i="53"/>
  <c r="U51" i="53" s="1"/>
  <c r="T50" i="53"/>
  <c r="U50" i="53" s="1"/>
  <c r="Q49" i="53"/>
  <c r="T49" i="53"/>
  <c r="U49" i="53" s="1"/>
  <c r="T47" i="53"/>
  <c r="U47" i="53" s="1"/>
  <c r="T46" i="53"/>
  <c r="U46" i="53" s="1"/>
  <c r="T44" i="53"/>
  <c r="U44" i="53" s="1"/>
  <c r="T43" i="53"/>
  <c r="U43" i="53" s="1"/>
  <c r="T42" i="53"/>
  <c r="U42" i="53" s="1"/>
  <c r="T41" i="53"/>
  <c r="U41" i="53" s="1"/>
  <c r="T39" i="53"/>
  <c r="U39" i="53" s="1"/>
  <c r="T38" i="53"/>
  <c r="U38" i="53" s="1"/>
  <c r="T37" i="53"/>
  <c r="U37" i="53" s="1"/>
  <c r="T36" i="53"/>
  <c r="U36" i="53" s="1"/>
  <c r="T34" i="53"/>
  <c r="U34" i="53" s="1"/>
  <c r="T33" i="53"/>
  <c r="U33" i="53" s="1"/>
  <c r="T32" i="53"/>
  <c r="U32" i="53" s="1"/>
  <c r="T31" i="53"/>
  <c r="U31" i="53" s="1"/>
  <c r="T27" i="53"/>
  <c r="U27" i="53" s="1"/>
  <c r="Q26" i="53"/>
  <c r="T26" i="53"/>
  <c r="U26" i="53" s="1"/>
  <c r="T23" i="53"/>
  <c r="U23" i="53" s="1"/>
  <c r="T22" i="53"/>
  <c r="U22" i="53" s="1"/>
  <c r="T21" i="53"/>
  <c r="U21" i="53" s="1"/>
  <c r="T20" i="53"/>
  <c r="U20" i="53" s="1"/>
  <c r="T18" i="53"/>
  <c r="U18" i="53" s="1"/>
  <c r="T17" i="53"/>
  <c r="U17" i="53" s="1"/>
  <c r="G138" i="53"/>
  <c r="P138" i="53"/>
  <c r="S138" i="53" s="1"/>
  <c r="T15" i="53"/>
  <c r="U15" i="53" s="1"/>
  <c r="T14" i="53"/>
  <c r="U14" i="53" s="1"/>
  <c r="T12" i="53"/>
  <c r="U12" i="53" s="1"/>
  <c r="Q8" i="53"/>
  <c r="S6" i="53"/>
  <c r="S7" i="53"/>
  <c r="U7" i="53"/>
  <c r="S8" i="53"/>
  <c r="U8" i="53"/>
  <c r="S9" i="53"/>
  <c r="U9" i="53"/>
  <c r="S10" i="53"/>
  <c r="U10" i="53"/>
  <c r="U53" i="53"/>
  <c r="S53" i="53"/>
  <c r="T53" i="53"/>
  <c r="T86" i="53"/>
  <c r="Q86" i="53"/>
  <c r="U86" i="53"/>
  <c r="T87" i="53"/>
  <c r="Q87" i="53"/>
  <c r="U87" i="53"/>
  <c r="T88" i="53"/>
  <c r="Q88" i="53"/>
  <c r="U88" i="53"/>
  <c r="T89" i="53"/>
  <c r="Q89" i="53"/>
  <c r="U89" i="53"/>
  <c r="T90" i="53"/>
  <c r="U90" i="53" s="1"/>
  <c r="Q90" i="53"/>
  <c r="S91" i="53"/>
  <c r="T96" i="53"/>
  <c r="U96" i="53" s="1"/>
  <c r="Q96" i="53"/>
  <c r="S96" i="53"/>
  <c r="T98" i="53"/>
  <c r="U98" i="53" s="1"/>
  <c r="Q98" i="53"/>
  <c r="S98" i="53"/>
  <c r="T100" i="53"/>
  <c r="U100" i="53" s="1"/>
  <c r="Q100" i="53"/>
  <c r="S100" i="53"/>
  <c r="T102" i="53"/>
  <c r="U102" i="53" s="1"/>
  <c r="Q102" i="53"/>
  <c r="S102" i="53"/>
  <c r="T104" i="53"/>
  <c r="U104" i="53" s="1"/>
  <c r="Q104" i="53"/>
  <c r="S104" i="53"/>
  <c r="T106" i="53"/>
  <c r="U106" i="53" s="1"/>
  <c r="Q106" i="53"/>
  <c r="S106" i="53"/>
  <c r="T122" i="53"/>
  <c r="U122" i="53" s="1"/>
  <c r="Q122" i="53"/>
  <c r="S122" i="53"/>
  <c r="T124" i="53"/>
  <c r="U124" i="53" s="1"/>
  <c r="Q124" i="53"/>
  <c r="S124" i="53"/>
  <c r="T126" i="53"/>
  <c r="U126" i="53" s="1"/>
  <c r="Q126" i="53"/>
  <c r="S126" i="53"/>
  <c r="T128" i="53"/>
  <c r="U128" i="53" s="1"/>
  <c r="Q128" i="53"/>
  <c r="S128" i="53"/>
  <c r="T130" i="53"/>
  <c r="Q130" i="53"/>
  <c r="S130" i="53"/>
  <c r="T132" i="53"/>
  <c r="U132" i="53" s="1"/>
  <c r="Q132" i="53"/>
  <c r="S132" i="53"/>
  <c r="Q6" i="53"/>
  <c r="T6" i="53"/>
  <c r="U6" i="53" s="1"/>
  <c r="Q7" i="53"/>
  <c r="Q9" i="53"/>
  <c r="Q10" i="53"/>
  <c r="S12" i="53"/>
  <c r="S13" i="53"/>
  <c r="S14" i="53"/>
  <c r="S15" i="53"/>
  <c r="S16" i="53"/>
  <c r="S17" i="53"/>
  <c r="S18" i="53"/>
  <c r="S19" i="53"/>
  <c r="S20" i="53"/>
  <c r="S21" i="53"/>
  <c r="S22" i="53"/>
  <c r="S23" i="53"/>
  <c r="S24" i="53"/>
  <c r="S25" i="53"/>
  <c r="S26" i="53"/>
  <c r="S27" i="53"/>
  <c r="S28" i="53"/>
  <c r="S29" i="53"/>
  <c r="S30" i="53"/>
  <c r="S31" i="53"/>
  <c r="S32" i="53"/>
  <c r="S33" i="53"/>
  <c r="S34" i="53"/>
  <c r="S35" i="53"/>
  <c r="T35" i="53"/>
  <c r="U35" i="53" s="1"/>
  <c r="T58" i="53"/>
  <c r="Q58" i="53"/>
  <c r="U58" i="53"/>
  <c r="T59" i="53"/>
  <c r="T60" i="53"/>
  <c r="Q60" i="53"/>
  <c r="U60" i="53"/>
  <c r="T61" i="53"/>
  <c r="Q61" i="53"/>
  <c r="U61" i="53"/>
  <c r="T62" i="53"/>
  <c r="Q62" i="53"/>
  <c r="U62" i="53"/>
  <c r="T63" i="53"/>
  <c r="U63" i="53" s="1"/>
  <c r="Q63" i="53"/>
  <c r="T64" i="53"/>
  <c r="U64" i="53" s="1"/>
  <c r="Q64" i="53"/>
  <c r="T65" i="53"/>
  <c r="Q65" i="53"/>
  <c r="U65" i="53"/>
  <c r="T66" i="53"/>
  <c r="Q66" i="53"/>
  <c r="U66" i="53"/>
  <c r="T67" i="53"/>
  <c r="Q67" i="53"/>
  <c r="U67" i="53"/>
  <c r="T68" i="53"/>
  <c r="Q68" i="53"/>
  <c r="U68" i="53"/>
  <c r="T69" i="53"/>
  <c r="Q69" i="53"/>
  <c r="U69" i="53"/>
  <c r="T70" i="53"/>
  <c r="Q70" i="53"/>
  <c r="U70" i="53"/>
  <c r="T71" i="53"/>
  <c r="Q71" i="53"/>
  <c r="U71" i="53"/>
  <c r="T72" i="53"/>
  <c r="U72" i="53" s="1"/>
  <c r="Q72" i="53"/>
  <c r="T73" i="53"/>
  <c r="Q73" i="53"/>
  <c r="U73" i="53"/>
  <c r="T74" i="53"/>
  <c r="Q74" i="53"/>
  <c r="U74" i="53"/>
  <c r="T75" i="53"/>
  <c r="Q75" i="53"/>
  <c r="U75" i="53"/>
  <c r="T76" i="53"/>
  <c r="Q76" i="53"/>
  <c r="U76" i="53"/>
  <c r="T77" i="53"/>
  <c r="Q77" i="53"/>
  <c r="U77" i="53"/>
  <c r="T78" i="53"/>
  <c r="U78" i="53" s="1"/>
  <c r="Q78" i="53"/>
  <c r="T79" i="53"/>
  <c r="Q79" i="53"/>
  <c r="U79" i="53"/>
  <c r="T80" i="53"/>
  <c r="U80" i="53" s="1"/>
  <c r="Q80" i="53"/>
  <c r="T81" i="53"/>
  <c r="Q81" i="53"/>
  <c r="U81" i="53"/>
  <c r="T82" i="53"/>
  <c r="Q82" i="53"/>
  <c r="U82" i="53"/>
  <c r="T83" i="53"/>
  <c r="U83" i="53" s="1"/>
  <c r="Q83" i="53"/>
  <c r="T84" i="53"/>
  <c r="Q84" i="53"/>
  <c r="U84" i="53"/>
  <c r="S85" i="53"/>
  <c r="S86" i="53"/>
  <c r="S87" i="53"/>
  <c r="S88" i="53"/>
  <c r="S89" i="53"/>
  <c r="S90" i="53"/>
  <c r="U91" i="53"/>
  <c r="T92" i="53"/>
  <c r="Q92" i="53"/>
  <c r="U92" i="53"/>
  <c r="T93" i="53"/>
  <c r="Q93" i="53"/>
  <c r="U93" i="53"/>
  <c r="Q94" i="53"/>
  <c r="T97" i="53"/>
  <c r="U97" i="53" s="1"/>
  <c r="Q97" i="53"/>
  <c r="S97" i="53"/>
  <c r="T99" i="53"/>
  <c r="U99" i="53" s="1"/>
  <c r="Q99" i="53"/>
  <c r="S99" i="53"/>
  <c r="T101" i="53"/>
  <c r="U101" i="53" s="1"/>
  <c r="Q101" i="53"/>
  <c r="S101" i="53"/>
  <c r="T103" i="53"/>
  <c r="U103" i="53" s="1"/>
  <c r="Q103" i="53"/>
  <c r="S103" i="53"/>
  <c r="T105" i="53"/>
  <c r="U105" i="53" s="1"/>
  <c r="Q105" i="53"/>
  <c r="S105" i="53"/>
  <c r="U117" i="53"/>
  <c r="S117" i="53"/>
  <c r="T123" i="53"/>
  <c r="U123" i="53" s="1"/>
  <c r="Q123" i="53"/>
  <c r="S123" i="53"/>
  <c r="T125" i="53"/>
  <c r="U125" i="53" s="1"/>
  <c r="Q125" i="53"/>
  <c r="S125" i="53"/>
  <c r="T127" i="53"/>
  <c r="U127" i="53" s="1"/>
  <c r="Q127" i="53"/>
  <c r="S127" i="53"/>
  <c r="T129" i="53"/>
  <c r="U129" i="53" s="1"/>
  <c r="Q129" i="53"/>
  <c r="S129" i="53"/>
  <c r="U130" i="53"/>
  <c r="T131" i="53"/>
  <c r="U131" i="53" s="1"/>
  <c r="Q131" i="53"/>
  <c r="S131" i="53"/>
  <c r="T133" i="53"/>
  <c r="U133" i="53"/>
  <c r="S133" i="53"/>
  <c r="S36" i="53"/>
  <c r="S37" i="53"/>
  <c r="S38" i="53"/>
  <c r="S39" i="53"/>
  <c r="S40" i="53"/>
  <c r="S41" i="53"/>
  <c r="S42" i="53"/>
  <c r="S43" i="53"/>
  <c r="S44" i="53"/>
  <c r="S45" i="53"/>
  <c r="S46" i="53"/>
  <c r="S47" i="53"/>
  <c r="S48" i="53"/>
  <c r="S49" i="53"/>
  <c r="S50" i="53"/>
  <c r="S51" i="53"/>
  <c r="S52" i="53"/>
  <c r="O138" i="53"/>
  <c r="Q53" i="53"/>
  <c r="S54" i="53"/>
  <c r="S55" i="53"/>
  <c r="S56" i="53"/>
  <c r="S57" i="53"/>
  <c r="S95" i="53"/>
  <c r="T108" i="53"/>
  <c r="Q108" i="53"/>
  <c r="U108" i="53"/>
  <c r="T109" i="53"/>
  <c r="U109" i="53" s="1"/>
  <c r="Q109" i="53"/>
  <c r="T110" i="53"/>
  <c r="Q110" i="53"/>
  <c r="U110" i="53"/>
  <c r="T111" i="53"/>
  <c r="U111" i="53" s="1"/>
  <c r="Q111" i="53"/>
  <c r="T112" i="53"/>
  <c r="T113" i="53"/>
  <c r="U113" i="53" s="1"/>
  <c r="Q113" i="53"/>
  <c r="T114" i="53"/>
  <c r="Q114" i="53"/>
  <c r="U114" i="53"/>
  <c r="T115" i="53"/>
  <c r="Q115" i="53"/>
  <c r="U115" i="53"/>
  <c r="S116" i="53"/>
  <c r="T118" i="53"/>
  <c r="U118" i="53" s="1"/>
  <c r="Q118" i="53"/>
  <c r="T119" i="53"/>
  <c r="Q119" i="53"/>
  <c r="U119" i="53"/>
  <c r="T120" i="53"/>
  <c r="U120" i="53" s="1"/>
  <c r="Q120" i="53"/>
  <c r="S121" i="53"/>
  <c r="T134" i="53"/>
  <c r="U134" i="53" s="1"/>
  <c r="Q134" i="53"/>
  <c r="T135" i="53"/>
  <c r="Q135" i="53"/>
  <c r="U135" i="53"/>
  <c r="T136" i="53"/>
  <c r="U136" i="53" s="1"/>
  <c r="Q136" i="53"/>
  <c r="T137" i="53"/>
  <c r="U137" i="53" s="1"/>
  <c r="Q137" i="53"/>
  <c r="N117" i="52"/>
  <c r="P117" i="52"/>
  <c r="Q117" i="52" s="1"/>
  <c r="G117" i="52"/>
  <c r="Q138" i="53" l="1"/>
  <c r="T138" i="53"/>
  <c r="U138" i="53" s="1"/>
  <c r="S117" i="52"/>
  <c r="T117" i="52"/>
  <c r="U117" i="52" s="1"/>
  <c r="M138" i="52" l="1"/>
  <c r="L138" i="52"/>
  <c r="K138" i="52"/>
  <c r="J138" i="52"/>
  <c r="I138" i="52"/>
  <c r="H138" i="52"/>
  <c r="P137" i="52"/>
  <c r="T137" i="52" s="1"/>
  <c r="N137" i="52"/>
  <c r="G137" i="52"/>
  <c r="A137" i="52"/>
  <c r="P136" i="52"/>
  <c r="N136" i="52"/>
  <c r="G136" i="52"/>
  <c r="A136" i="52"/>
  <c r="P135" i="52"/>
  <c r="N135" i="52"/>
  <c r="G135" i="52"/>
  <c r="A135" i="52"/>
  <c r="P134" i="52"/>
  <c r="T134" i="52" s="1"/>
  <c r="N134" i="52"/>
  <c r="G134" i="52"/>
  <c r="A134" i="52"/>
  <c r="Q133" i="52"/>
  <c r="P133" i="52"/>
  <c r="U133" i="52" s="1"/>
  <c r="N133" i="52"/>
  <c r="G133" i="52"/>
  <c r="A133" i="52"/>
  <c r="P132" i="52"/>
  <c r="N132" i="52"/>
  <c r="G132" i="52"/>
  <c r="A132" i="52"/>
  <c r="P131" i="52"/>
  <c r="T131" i="52" s="1"/>
  <c r="N131" i="52"/>
  <c r="G131" i="52"/>
  <c r="A131" i="52"/>
  <c r="P130" i="52"/>
  <c r="Q130" i="52" s="1"/>
  <c r="N130" i="52"/>
  <c r="G130" i="52"/>
  <c r="A130" i="52"/>
  <c r="P129" i="52"/>
  <c r="N129" i="52"/>
  <c r="G129" i="52"/>
  <c r="A129" i="52"/>
  <c r="P128" i="52"/>
  <c r="T128" i="52" s="1"/>
  <c r="N128" i="52"/>
  <c r="G128" i="52"/>
  <c r="A128" i="52"/>
  <c r="P127" i="52"/>
  <c r="N127" i="52"/>
  <c r="G127" i="52"/>
  <c r="A127" i="52"/>
  <c r="T126" i="52"/>
  <c r="P126" i="52"/>
  <c r="N126" i="52"/>
  <c r="G126" i="52"/>
  <c r="A126" i="52"/>
  <c r="P125" i="52"/>
  <c r="Q125" i="52" s="1"/>
  <c r="N125" i="52"/>
  <c r="G125" i="52"/>
  <c r="A125" i="52"/>
  <c r="P124" i="52"/>
  <c r="N124" i="52"/>
  <c r="G124" i="52"/>
  <c r="A124" i="52"/>
  <c r="P123" i="52"/>
  <c r="T123" i="52" s="1"/>
  <c r="N123" i="52"/>
  <c r="G123" i="52"/>
  <c r="A123" i="52"/>
  <c r="P122" i="52"/>
  <c r="N122" i="52"/>
  <c r="G122" i="52"/>
  <c r="A122" i="52"/>
  <c r="Q121" i="52"/>
  <c r="P121" i="52"/>
  <c r="U121" i="52" s="1"/>
  <c r="N121" i="52"/>
  <c r="G121" i="52"/>
  <c r="A121" i="52"/>
  <c r="T120" i="52"/>
  <c r="P120" i="52"/>
  <c r="N120" i="52"/>
  <c r="G120" i="52"/>
  <c r="A120" i="52"/>
  <c r="P119" i="52"/>
  <c r="Q119" i="52" s="1"/>
  <c r="N119" i="52"/>
  <c r="G119" i="52"/>
  <c r="A119" i="52"/>
  <c r="P118" i="52"/>
  <c r="N118" i="52"/>
  <c r="G118" i="52"/>
  <c r="A118" i="52"/>
  <c r="A117" i="52"/>
  <c r="Q116" i="52"/>
  <c r="P116" i="52"/>
  <c r="U116" i="52" s="1"/>
  <c r="N116" i="52"/>
  <c r="G116" i="52"/>
  <c r="A116" i="52"/>
  <c r="P115" i="52"/>
  <c r="N115" i="52"/>
  <c r="G115" i="52"/>
  <c r="A115" i="52"/>
  <c r="P114" i="52"/>
  <c r="N114" i="52"/>
  <c r="G114" i="52"/>
  <c r="A114" i="52"/>
  <c r="P113" i="52"/>
  <c r="N113" i="52"/>
  <c r="G113" i="52"/>
  <c r="A113" i="52"/>
  <c r="R112" i="52"/>
  <c r="O112" i="52"/>
  <c r="Q112" i="52" s="1"/>
  <c r="N112" i="52"/>
  <c r="G112" i="52"/>
  <c r="A112" i="52"/>
  <c r="Q111" i="52"/>
  <c r="P111" i="52"/>
  <c r="N111" i="52"/>
  <c r="G111" i="52"/>
  <c r="A111" i="52"/>
  <c r="P110" i="52"/>
  <c r="N110" i="52"/>
  <c r="G110" i="52"/>
  <c r="A110" i="52"/>
  <c r="P109" i="52"/>
  <c r="N109" i="52"/>
  <c r="G109" i="52"/>
  <c r="A109" i="52"/>
  <c r="P108" i="52"/>
  <c r="N108" i="52"/>
  <c r="G108" i="52"/>
  <c r="A108" i="52"/>
  <c r="Q107" i="52"/>
  <c r="P107" i="52"/>
  <c r="U107" i="52" s="1"/>
  <c r="N107" i="52"/>
  <c r="G107" i="52"/>
  <c r="A107" i="52"/>
  <c r="P106" i="52"/>
  <c r="N106" i="52"/>
  <c r="G106" i="52"/>
  <c r="A106" i="52"/>
  <c r="P105" i="52"/>
  <c r="N105" i="52"/>
  <c r="G105" i="52"/>
  <c r="A105" i="52"/>
  <c r="P104" i="52"/>
  <c r="N104" i="52"/>
  <c r="G104" i="52"/>
  <c r="A104" i="52"/>
  <c r="P103" i="52"/>
  <c r="N103" i="52"/>
  <c r="G103" i="52"/>
  <c r="A103" i="52"/>
  <c r="P102" i="52"/>
  <c r="N102" i="52"/>
  <c r="G102" i="52"/>
  <c r="A102" i="52"/>
  <c r="P101" i="52"/>
  <c r="N101" i="52"/>
  <c r="G101" i="52"/>
  <c r="A101" i="52"/>
  <c r="P100" i="52"/>
  <c r="N100" i="52"/>
  <c r="G100" i="52"/>
  <c r="A100" i="52"/>
  <c r="P99" i="52"/>
  <c r="N99" i="52"/>
  <c r="G99" i="52"/>
  <c r="A99" i="52"/>
  <c r="P98" i="52"/>
  <c r="N98" i="52"/>
  <c r="G98" i="52"/>
  <c r="A98" i="52"/>
  <c r="P97" i="52"/>
  <c r="N97" i="52"/>
  <c r="G97" i="52"/>
  <c r="A97" i="52"/>
  <c r="P96" i="52"/>
  <c r="N96" i="52"/>
  <c r="G96" i="52"/>
  <c r="A96" i="52"/>
  <c r="P95" i="52"/>
  <c r="T95" i="52" s="1"/>
  <c r="N95" i="52"/>
  <c r="G95" i="52"/>
  <c r="A95" i="52"/>
  <c r="P94" i="52"/>
  <c r="N94" i="52"/>
  <c r="G94" i="52"/>
  <c r="A94" i="52"/>
  <c r="P93" i="52"/>
  <c r="T93" i="52" s="1"/>
  <c r="N93" i="52"/>
  <c r="G93" i="52"/>
  <c r="A93" i="52"/>
  <c r="P92" i="52"/>
  <c r="N92" i="52"/>
  <c r="G92" i="52"/>
  <c r="A92" i="52"/>
  <c r="Q91" i="52"/>
  <c r="P91" i="52"/>
  <c r="U91" i="52" s="1"/>
  <c r="N91" i="52"/>
  <c r="G91" i="52"/>
  <c r="A91" i="52"/>
  <c r="P90" i="52"/>
  <c r="T90" i="52" s="1"/>
  <c r="N90" i="52"/>
  <c r="G90" i="52"/>
  <c r="A90" i="52"/>
  <c r="P89" i="52"/>
  <c r="N89" i="52"/>
  <c r="G89" i="52"/>
  <c r="A89" i="52"/>
  <c r="P88" i="52"/>
  <c r="Q88" i="52" s="1"/>
  <c r="N88" i="52"/>
  <c r="G88" i="52"/>
  <c r="A88" i="52"/>
  <c r="T87" i="52"/>
  <c r="P87" i="52"/>
  <c r="N87" i="52"/>
  <c r="G87" i="52"/>
  <c r="A87" i="52"/>
  <c r="P86" i="52"/>
  <c r="N86" i="52"/>
  <c r="G86" i="52"/>
  <c r="A86" i="52"/>
  <c r="Q85" i="52"/>
  <c r="P85" i="52"/>
  <c r="U85" i="52" s="1"/>
  <c r="N85" i="52"/>
  <c r="G85" i="52"/>
  <c r="A85" i="52"/>
  <c r="T84" i="52"/>
  <c r="P84" i="52"/>
  <c r="N84" i="52"/>
  <c r="G84" i="52"/>
  <c r="A84" i="52"/>
  <c r="P83" i="52"/>
  <c r="N83" i="52"/>
  <c r="G83" i="52"/>
  <c r="A83" i="52"/>
  <c r="P82" i="52"/>
  <c r="T82" i="52" s="1"/>
  <c r="N82" i="52"/>
  <c r="G82" i="52"/>
  <c r="A82" i="52"/>
  <c r="P81" i="52"/>
  <c r="N81" i="52"/>
  <c r="G81" i="52"/>
  <c r="A81" i="52"/>
  <c r="T80" i="52"/>
  <c r="P80" i="52"/>
  <c r="N80" i="52"/>
  <c r="G80" i="52"/>
  <c r="A80" i="52"/>
  <c r="P79" i="52"/>
  <c r="N79" i="52"/>
  <c r="G79" i="52"/>
  <c r="A79" i="52"/>
  <c r="P78" i="52"/>
  <c r="T78" i="52" s="1"/>
  <c r="N78" i="52"/>
  <c r="G78" i="52"/>
  <c r="A78" i="52"/>
  <c r="P77" i="52"/>
  <c r="N77" i="52"/>
  <c r="G77" i="52"/>
  <c r="A77" i="52"/>
  <c r="T76" i="52"/>
  <c r="P76" i="52"/>
  <c r="N76" i="52"/>
  <c r="G76" i="52"/>
  <c r="A76" i="52"/>
  <c r="P75" i="52"/>
  <c r="N75" i="52"/>
  <c r="G75" i="52"/>
  <c r="A75" i="52"/>
  <c r="P74" i="52"/>
  <c r="T74" i="52" s="1"/>
  <c r="N74" i="52"/>
  <c r="G74" i="52"/>
  <c r="A74" i="52"/>
  <c r="P73" i="52"/>
  <c r="N73" i="52"/>
  <c r="G73" i="52"/>
  <c r="A73" i="52"/>
  <c r="T72" i="52"/>
  <c r="P72" i="52"/>
  <c r="N72" i="52"/>
  <c r="G72" i="52"/>
  <c r="A72" i="52"/>
  <c r="P71" i="52"/>
  <c r="N71" i="52"/>
  <c r="G71" i="52"/>
  <c r="A71" i="52"/>
  <c r="P70" i="52"/>
  <c r="T70" i="52" s="1"/>
  <c r="N70" i="52"/>
  <c r="G70" i="52"/>
  <c r="A70" i="52"/>
  <c r="P69" i="52"/>
  <c r="N69" i="52"/>
  <c r="G69" i="52"/>
  <c r="A69" i="52"/>
  <c r="T68" i="52"/>
  <c r="P68" i="52"/>
  <c r="N68" i="52"/>
  <c r="G68" i="52"/>
  <c r="A68" i="52"/>
  <c r="P67" i="52"/>
  <c r="N67" i="52"/>
  <c r="G67" i="52"/>
  <c r="A67" i="52"/>
  <c r="P66" i="52"/>
  <c r="T66" i="52" s="1"/>
  <c r="N66" i="52"/>
  <c r="G66" i="52"/>
  <c r="A66" i="52"/>
  <c r="P65" i="52"/>
  <c r="N65" i="52"/>
  <c r="G65" i="52"/>
  <c r="A65" i="52"/>
  <c r="T64" i="52"/>
  <c r="P64" i="52"/>
  <c r="N64" i="52"/>
  <c r="G64" i="52"/>
  <c r="A64" i="52"/>
  <c r="P63" i="52"/>
  <c r="N63" i="52"/>
  <c r="G63" i="52"/>
  <c r="A63" i="52"/>
  <c r="P62" i="52"/>
  <c r="T62" i="52" s="1"/>
  <c r="N62" i="52"/>
  <c r="G62" i="52"/>
  <c r="A62" i="52"/>
  <c r="P61" i="52"/>
  <c r="N61" i="52"/>
  <c r="G61" i="52"/>
  <c r="A61" i="52"/>
  <c r="T60" i="52"/>
  <c r="P60" i="52"/>
  <c r="N60" i="52"/>
  <c r="G60" i="52"/>
  <c r="A60" i="52"/>
  <c r="R59" i="52"/>
  <c r="O59" i="52"/>
  <c r="N59" i="52"/>
  <c r="G59" i="52"/>
  <c r="A59" i="52"/>
  <c r="P58" i="52"/>
  <c r="N58" i="52"/>
  <c r="G58" i="52"/>
  <c r="P57" i="52"/>
  <c r="N57" i="52"/>
  <c r="G57" i="52"/>
  <c r="A57" i="52"/>
  <c r="P56" i="52"/>
  <c r="N56" i="52"/>
  <c r="G56" i="52"/>
  <c r="A56" i="52"/>
  <c r="P55" i="52"/>
  <c r="N55" i="52"/>
  <c r="G55" i="52"/>
  <c r="A55" i="52"/>
  <c r="P54" i="52"/>
  <c r="N54" i="52"/>
  <c r="G54" i="52"/>
  <c r="A54" i="52"/>
  <c r="R53" i="52"/>
  <c r="P53" i="52"/>
  <c r="U53" i="52" s="1"/>
  <c r="O53" i="52"/>
  <c r="N53" i="52"/>
  <c r="G53" i="52"/>
  <c r="A53" i="52"/>
  <c r="P52" i="52"/>
  <c r="N52" i="52"/>
  <c r="G52" i="52"/>
  <c r="A52" i="52"/>
  <c r="P51" i="52"/>
  <c r="Q51" i="52" s="1"/>
  <c r="N51" i="52"/>
  <c r="G51" i="52"/>
  <c r="A51" i="52"/>
  <c r="P50" i="52"/>
  <c r="N50" i="52"/>
  <c r="G50" i="52"/>
  <c r="A50" i="52"/>
  <c r="P49" i="52"/>
  <c r="T49" i="52" s="1"/>
  <c r="N49" i="52"/>
  <c r="G49" i="52"/>
  <c r="A49" i="52"/>
  <c r="P48" i="52"/>
  <c r="N48" i="52"/>
  <c r="G48" i="52"/>
  <c r="A48" i="52"/>
  <c r="T47" i="52"/>
  <c r="P47" i="52"/>
  <c r="N47" i="52"/>
  <c r="G47" i="52"/>
  <c r="A47" i="52"/>
  <c r="P46" i="52"/>
  <c r="N46" i="52"/>
  <c r="G46" i="52"/>
  <c r="A46" i="52"/>
  <c r="P45" i="52"/>
  <c r="T45" i="52" s="1"/>
  <c r="N45" i="52"/>
  <c r="G45" i="52"/>
  <c r="A45" i="52"/>
  <c r="P44" i="52"/>
  <c r="N44" i="52"/>
  <c r="G44" i="52"/>
  <c r="A44" i="52"/>
  <c r="T43" i="52"/>
  <c r="P43" i="52"/>
  <c r="N43" i="52"/>
  <c r="G43" i="52"/>
  <c r="A43" i="52"/>
  <c r="P42" i="52"/>
  <c r="N42" i="52"/>
  <c r="G42" i="52"/>
  <c r="A42" i="52"/>
  <c r="P41" i="52"/>
  <c r="Q41" i="52" s="1"/>
  <c r="N41" i="52"/>
  <c r="G41" i="52"/>
  <c r="A41" i="52"/>
  <c r="P40" i="52"/>
  <c r="T40" i="52" s="1"/>
  <c r="N40" i="52"/>
  <c r="G40" i="52"/>
  <c r="A40" i="52"/>
  <c r="P39" i="52"/>
  <c r="N39" i="52"/>
  <c r="G39" i="52"/>
  <c r="A39" i="52"/>
  <c r="T38" i="52"/>
  <c r="P38" i="52"/>
  <c r="N38" i="52"/>
  <c r="G38" i="52"/>
  <c r="A38" i="52"/>
  <c r="P37" i="52"/>
  <c r="N37" i="52"/>
  <c r="G37" i="52"/>
  <c r="A37" i="52"/>
  <c r="P36" i="52"/>
  <c r="T36" i="52" s="1"/>
  <c r="N36" i="52"/>
  <c r="G36" i="52"/>
  <c r="A36" i="52"/>
  <c r="P35" i="52"/>
  <c r="N35" i="52"/>
  <c r="G35" i="52"/>
  <c r="A35" i="52"/>
  <c r="T34" i="52"/>
  <c r="P34" i="52"/>
  <c r="N34" i="52"/>
  <c r="G34" i="52"/>
  <c r="A34" i="52"/>
  <c r="P33" i="52"/>
  <c r="N33" i="52"/>
  <c r="G33" i="52"/>
  <c r="A33" i="52"/>
  <c r="P32" i="52"/>
  <c r="T32" i="52" s="1"/>
  <c r="N32" i="52"/>
  <c r="G32" i="52"/>
  <c r="A32" i="52"/>
  <c r="P31" i="52"/>
  <c r="N31" i="52"/>
  <c r="G31" i="52"/>
  <c r="A31" i="52"/>
  <c r="Q30" i="52"/>
  <c r="P30" i="52"/>
  <c r="U30" i="52" s="1"/>
  <c r="N30" i="52"/>
  <c r="G30" i="52"/>
  <c r="A30" i="52"/>
  <c r="P29" i="52"/>
  <c r="Q29" i="52" s="1"/>
  <c r="N29" i="52"/>
  <c r="G29" i="52"/>
  <c r="A29" i="52"/>
  <c r="T28" i="52"/>
  <c r="P28" i="52"/>
  <c r="N28" i="52"/>
  <c r="G28" i="52"/>
  <c r="A28" i="52"/>
  <c r="P27" i="52"/>
  <c r="N27" i="52"/>
  <c r="G27" i="52"/>
  <c r="A27" i="52"/>
  <c r="P26" i="52"/>
  <c r="T26" i="52" s="1"/>
  <c r="N26" i="52"/>
  <c r="G26" i="52"/>
  <c r="A26" i="52"/>
  <c r="P25" i="52"/>
  <c r="N25" i="52"/>
  <c r="G25" i="52"/>
  <c r="A25" i="52"/>
  <c r="Q24" i="52"/>
  <c r="P24" i="52"/>
  <c r="U24" i="52" s="1"/>
  <c r="N24" i="52"/>
  <c r="G24" i="52"/>
  <c r="A24" i="52"/>
  <c r="P23" i="52"/>
  <c r="T23" i="52" s="1"/>
  <c r="N23" i="52"/>
  <c r="G23" i="52"/>
  <c r="A23" i="52"/>
  <c r="P22" i="52"/>
  <c r="N22" i="52"/>
  <c r="G22" i="52"/>
  <c r="A22" i="52"/>
  <c r="T21" i="52"/>
  <c r="P21" i="52"/>
  <c r="N21" i="52"/>
  <c r="G21" i="52"/>
  <c r="A21" i="52"/>
  <c r="P20" i="52"/>
  <c r="N20" i="52"/>
  <c r="G20" i="52"/>
  <c r="A20" i="52"/>
  <c r="Q19" i="52"/>
  <c r="P19" i="52"/>
  <c r="U19" i="52" s="1"/>
  <c r="N19" i="52"/>
  <c r="G19" i="52"/>
  <c r="A19" i="52"/>
  <c r="T18" i="52"/>
  <c r="P18" i="52"/>
  <c r="N18" i="52"/>
  <c r="G18" i="52"/>
  <c r="A18" i="52"/>
  <c r="P17" i="52"/>
  <c r="N17" i="52"/>
  <c r="G17" i="52"/>
  <c r="A17" i="52"/>
  <c r="P16" i="52"/>
  <c r="T16" i="52" s="1"/>
  <c r="N16" i="52"/>
  <c r="G16" i="52"/>
  <c r="A16" i="52"/>
  <c r="Q15" i="52"/>
  <c r="P15" i="52"/>
  <c r="U15" i="52" s="1"/>
  <c r="N15" i="52"/>
  <c r="G15" i="52"/>
  <c r="A15" i="52"/>
  <c r="Q14" i="52"/>
  <c r="P14" i="52"/>
  <c r="U14" i="52" s="1"/>
  <c r="N14" i="52"/>
  <c r="G14" i="52"/>
  <c r="A14" i="52"/>
  <c r="Q13" i="52"/>
  <c r="P13" i="52"/>
  <c r="U13" i="52" s="1"/>
  <c r="N13" i="52"/>
  <c r="G13" i="52"/>
  <c r="A13" i="52"/>
  <c r="P12" i="52"/>
  <c r="N12" i="52"/>
  <c r="G12" i="52"/>
  <c r="A12" i="52"/>
  <c r="T11" i="52"/>
  <c r="U11" i="52" s="1"/>
  <c r="S11" i="52"/>
  <c r="Q11" i="52"/>
  <c r="N11" i="52"/>
  <c r="G11" i="52"/>
  <c r="A11" i="52"/>
  <c r="P10" i="52"/>
  <c r="T10" i="52" s="1"/>
  <c r="N10" i="52"/>
  <c r="G10" i="52"/>
  <c r="A10" i="52"/>
  <c r="P9" i="52"/>
  <c r="T9" i="52" s="1"/>
  <c r="N9" i="52"/>
  <c r="G9" i="52"/>
  <c r="A9" i="52"/>
  <c r="Q8" i="52"/>
  <c r="P8" i="52"/>
  <c r="T8" i="52" s="1"/>
  <c r="N8" i="52"/>
  <c r="G8" i="52"/>
  <c r="A8" i="52"/>
  <c r="P7" i="52"/>
  <c r="T7" i="52" s="1"/>
  <c r="N7" i="52"/>
  <c r="G7" i="52"/>
  <c r="A7" i="52"/>
  <c r="P6" i="52"/>
  <c r="N6" i="52"/>
  <c r="G6" i="52"/>
  <c r="A6" i="52"/>
  <c r="U4" i="52"/>
  <c r="S4" i="52"/>
  <c r="Q4" i="52"/>
  <c r="N3" i="52"/>
  <c r="Q58" i="52" l="1"/>
  <c r="Q95" i="52"/>
  <c r="N138" i="52"/>
  <c r="Q12" i="52"/>
  <c r="Q17" i="52"/>
  <c r="T19" i="52"/>
  <c r="Q20" i="52"/>
  <c r="Q22" i="52"/>
  <c r="T24" i="52"/>
  <c r="Q25" i="52"/>
  <c r="Q27" i="52"/>
  <c r="T29" i="52"/>
  <c r="U29" i="52" s="1"/>
  <c r="T30" i="52"/>
  <c r="Q31" i="52"/>
  <c r="Q33" i="52"/>
  <c r="Q35" i="52"/>
  <c r="Q37" i="52"/>
  <c r="Q39" i="52"/>
  <c r="T41" i="52"/>
  <c r="U41" i="52" s="1"/>
  <c r="Q42" i="52"/>
  <c r="Q44" i="52"/>
  <c r="Q46" i="52"/>
  <c r="Q48" i="52"/>
  <c r="Q50" i="52"/>
  <c r="T58" i="52"/>
  <c r="U58" i="52" s="1"/>
  <c r="Q59" i="52"/>
  <c r="P59" i="52"/>
  <c r="Q61" i="52"/>
  <c r="Q63" i="52"/>
  <c r="Q65" i="52"/>
  <c r="Q67" i="52"/>
  <c r="Q69" i="52"/>
  <c r="Q71" i="52"/>
  <c r="Q73" i="52"/>
  <c r="Q75" i="52"/>
  <c r="Q77" i="52"/>
  <c r="Q79" i="52"/>
  <c r="Q81" i="52"/>
  <c r="Q83" i="52"/>
  <c r="T85" i="52"/>
  <c r="Q86" i="52"/>
  <c r="T88" i="52"/>
  <c r="U88" i="52" s="1"/>
  <c r="Q89" i="52"/>
  <c r="T91" i="52"/>
  <c r="Q92" i="52"/>
  <c r="T94" i="52"/>
  <c r="Q94" i="52"/>
  <c r="Q118" i="52"/>
  <c r="T121" i="52"/>
  <c r="Q122" i="52"/>
  <c r="Q124" i="52"/>
  <c r="Q127" i="52"/>
  <c r="Q129" i="52"/>
  <c r="Q132" i="52"/>
  <c r="Q135" i="52"/>
  <c r="T12" i="52"/>
  <c r="U12" i="52" s="1"/>
  <c r="T13" i="52"/>
  <c r="T14" i="52"/>
  <c r="T15" i="52"/>
  <c r="U16" i="52"/>
  <c r="Q16" i="52"/>
  <c r="T17" i="52"/>
  <c r="U17" i="52" s="1"/>
  <c r="U18" i="52"/>
  <c r="Q18" i="52"/>
  <c r="T20" i="52"/>
  <c r="U20" i="52" s="1"/>
  <c r="U21" i="52"/>
  <c r="Q21" i="52"/>
  <c r="T22" i="52"/>
  <c r="U22" i="52" s="1"/>
  <c r="U23" i="52"/>
  <c r="Q23" i="52"/>
  <c r="T25" i="52"/>
  <c r="U25" i="52" s="1"/>
  <c r="U26" i="52"/>
  <c r="Q26" i="52"/>
  <c r="T27" i="52"/>
  <c r="U27" i="52" s="1"/>
  <c r="U28" i="52"/>
  <c r="Q28" i="52"/>
  <c r="T31" i="52"/>
  <c r="U31" i="52" s="1"/>
  <c r="U32" i="52"/>
  <c r="Q32" i="52"/>
  <c r="T33" i="52"/>
  <c r="U33" i="52" s="1"/>
  <c r="U34" i="52"/>
  <c r="Q34" i="52"/>
  <c r="T35" i="52"/>
  <c r="U35" i="52" s="1"/>
  <c r="U36" i="52"/>
  <c r="Q36" i="52"/>
  <c r="T37" i="52"/>
  <c r="U37" i="52" s="1"/>
  <c r="U38" i="52"/>
  <c r="Q38" i="52"/>
  <c r="T39" i="52"/>
  <c r="U39" i="52" s="1"/>
  <c r="U40" i="52"/>
  <c r="Q40" i="52"/>
  <c r="T42" i="52"/>
  <c r="U42" i="52" s="1"/>
  <c r="U43" i="52"/>
  <c r="Q43" i="52"/>
  <c r="T44" i="52"/>
  <c r="U44" i="52" s="1"/>
  <c r="U45" i="52"/>
  <c r="Q45" i="52"/>
  <c r="T46" i="52"/>
  <c r="U46" i="52" s="1"/>
  <c r="U47" i="52"/>
  <c r="Q47" i="52"/>
  <c r="T48" i="52"/>
  <c r="U48" i="52" s="1"/>
  <c r="U49" i="52"/>
  <c r="Q49" i="52"/>
  <c r="T50" i="52"/>
  <c r="U50" i="52" s="1"/>
  <c r="T59" i="52"/>
  <c r="U60" i="52"/>
  <c r="Q60" i="52"/>
  <c r="T61" i="52"/>
  <c r="U61" i="52" s="1"/>
  <c r="U62" i="52"/>
  <c r="Q62" i="52"/>
  <c r="T63" i="52"/>
  <c r="U63" i="52" s="1"/>
  <c r="U64" i="52"/>
  <c r="Q64" i="52"/>
  <c r="T65" i="52"/>
  <c r="U65" i="52" s="1"/>
  <c r="U66" i="52"/>
  <c r="Q66" i="52"/>
  <c r="T67" i="52"/>
  <c r="U67" i="52" s="1"/>
  <c r="U68" i="52"/>
  <c r="Q68" i="52"/>
  <c r="T69" i="52"/>
  <c r="U69" i="52" s="1"/>
  <c r="U70" i="52"/>
  <c r="Q70" i="52"/>
  <c r="T71" i="52"/>
  <c r="U71" i="52" s="1"/>
  <c r="U72" i="52"/>
  <c r="Q72" i="52"/>
  <c r="T73" i="52"/>
  <c r="U73" i="52" s="1"/>
  <c r="U74" i="52"/>
  <c r="Q74" i="52"/>
  <c r="T75" i="52"/>
  <c r="U75" i="52" s="1"/>
  <c r="U76" i="52"/>
  <c r="Q76" i="52"/>
  <c r="T77" i="52"/>
  <c r="U77" i="52" s="1"/>
  <c r="U78" i="52"/>
  <c r="Q78" i="52"/>
  <c r="T79" i="52"/>
  <c r="U79" i="52" s="1"/>
  <c r="U80" i="52"/>
  <c r="Q80" i="52"/>
  <c r="T81" i="52"/>
  <c r="U81" i="52" s="1"/>
  <c r="U82" i="52"/>
  <c r="Q82" i="52"/>
  <c r="T83" i="52"/>
  <c r="U83" i="52" s="1"/>
  <c r="U84" i="52"/>
  <c r="Q84" i="52"/>
  <c r="T86" i="52"/>
  <c r="U86" i="52" s="1"/>
  <c r="U87" i="52"/>
  <c r="Q87" i="52"/>
  <c r="T89" i="52"/>
  <c r="U89" i="52" s="1"/>
  <c r="U90" i="52"/>
  <c r="Q90" i="52"/>
  <c r="T92" i="52"/>
  <c r="U92" i="52" s="1"/>
  <c r="U93" i="52"/>
  <c r="Q93" i="52"/>
  <c r="T118" i="52"/>
  <c r="U118" i="52" s="1"/>
  <c r="T119" i="52"/>
  <c r="U119" i="52" s="1"/>
  <c r="U120" i="52"/>
  <c r="Q120" i="52"/>
  <c r="T122" i="52"/>
  <c r="U122" i="52" s="1"/>
  <c r="U123" i="52"/>
  <c r="Q123" i="52"/>
  <c r="T124" i="52"/>
  <c r="U124" i="52" s="1"/>
  <c r="T125" i="52"/>
  <c r="U125" i="52" s="1"/>
  <c r="U126" i="52"/>
  <c r="Q126" i="52"/>
  <c r="T127" i="52"/>
  <c r="U127" i="52" s="1"/>
  <c r="U128" i="52"/>
  <c r="Q128" i="52"/>
  <c r="T129" i="52"/>
  <c r="U129" i="52" s="1"/>
  <c r="T130" i="52"/>
  <c r="U130" i="52" s="1"/>
  <c r="U131" i="52"/>
  <c r="Q131" i="52"/>
  <c r="T132" i="52"/>
  <c r="U132" i="52" s="1"/>
  <c r="T133" i="52"/>
  <c r="U134" i="52"/>
  <c r="Q134" i="52"/>
  <c r="T135" i="52"/>
  <c r="U135" i="52" s="1"/>
  <c r="Q136" i="52"/>
  <c r="T136" i="52"/>
  <c r="U136" i="52" s="1"/>
  <c r="G138" i="52"/>
  <c r="O138" i="52"/>
  <c r="R138" i="52"/>
  <c r="U95" i="52"/>
  <c r="Q137" i="52"/>
  <c r="S6" i="52"/>
  <c r="S7" i="52"/>
  <c r="U7" i="52"/>
  <c r="S8" i="52"/>
  <c r="U8" i="52"/>
  <c r="S9" i="52"/>
  <c r="U9" i="52"/>
  <c r="S10" i="52"/>
  <c r="U10" i="52"/>
  <c r="T51" i="52"/>
  <c r="U51" i="52" s="1"/>
  <c r="Q52" i="52"/>
  <c r="T52" i="52"/>
  <c r="U52" i="52" s="1"/>
  <c r="T53" i="52"/>
  <c r="Q54" i="52"/>
  <c r="T54" i="52"/>
  <c r="U54" i="52" s="1"/>
  <c r="Q55" i="52"/>
  <c r="T55" i="52"/>
  <c r="U55" i="52" s="1"/>
  <c r="Q56" i="52"/>
  <c r="T56" i="52"/>
  <c r="U56" i="52" s="1"/>
  <c r="Q57" i="52"/>
  <c r="T57" i="52"/>
  <c r="U57" i="52" s="1"/>
  <c r="S58" i="52"/>
  <c r="U59" i="52"/>
  <c r="S59" i="52"/>
  <c r="Q6" i="52"/>
  <c r="T6" i="52"/>
  <c r="Q7" i="52"/>
  <c r="Q9" i="52"/>
  <c r="Q10" i="52"/>
  <c r="S12" i="52"/>
  <c r="S13" i="52"/>
  <c r="S14" i="52"/>
  <c r="S15" i="52"/>
  <c r="S16" i="52"/>
  <c r="S17" i="52"/>
  <c r="S18" i="52"/>
  <c r="S19" i="52"/>
  <c r="S20" i="52"/>
  <c r="S21" i="52"/>
  <c r="S22" i="52"/>
  <c r="S23" i="52"/>
  <c r="S24" i="52"/>
  <c r="S25" i="52"/>
  <c r="S26" i="52"/>
  <c r="S27" i="52"/>
  <c r="S28" i="52"/>
  <c r="S29" i="52"/>
  <c r="S30" i="52"/>
  <c r="S31" i="52"/>
  <c r="S32" i="52"/>
  <c r="S33" i="52"/>
  <c r="S34" i="52"/>
  <c r="S35" i="52"/>
  <c r="S36" i="52"/>
  <c r="S37" i="52"/>
  <c r="S38" i="52"/>
  <c r="S39" i="52"/>
  <c r="S40" i="52"/>
  <c r="S41" i="52"/>
  <c r="S42" i="52"/>
  <c r="S43" i="52"/>
  <c r="S44" i="52"/>
  <c r="S45" i="52"/>
  <c r="S46" i="52"/>
  <c r="S47" i="52"/>
  <c r="S48" i="52"/>
  <c r="S49" i="52"/>
  <c r="S50" i="52"/>
  <c r="S51" i="52"/>
  <c r="S52" i="52"/>
  <c r="Q53" i="52"/>
  <c r="S53" i="52"/>
  <c r="S54" i="52"/>
  <c r="S55" i="52"/>
  <c r="S56" i="52"/>
  <c r="S57" i="52"/>
  <c r="T96" i="52"/>
  <c r="Q96" i="52"/>
  <c r="U96" i="52"/>
  <c r="T97" i="52"/>
  <c r="Q97" i="52"/>
  <c r="U97" i="52"/>
  <c r="T98" i="52"/>
  <c r="Q98" i="52"/>
  <c r="U98" i="52"/>
  <c r="T99" i="52"/>
  <c r="Q99" i="52"/>
  <c r="U99" i="52"/>
  <c r="T100" i="52"/>
  <c r="Q100" i="52"/>
  <c r="U100" i="52"/>
  <c r="T101" i="52"/>
  <c r="Q101" i="52"/>
  <c r="U101" i="52"/>
  <c r="T102" i="52"/>
  <c r="U102" i="52" s="1"/>
  <c r="Q102" i="52"/>
  <c r="S60" i="52"/>
  <c r="S61" i="52"/>
  <c r="S62" i="52"/>
  <c r="S63" i="52"/>
  <c r="S64" i="52"/>
  <c r="S65" i="52"/>
  <c r="S66" i="52"/>
  <c r="S67" i="52"/>
  <c r="S68" i="52"/>
  <c r="S69" i="52"/>
  <c r="S70" i="52"/>
  <c r="S71" i="52"/>
  <c r="S72" i="52"/>
  <c r="S73" i="52"/>
  <c r="S74" i="52"/>
  <c r="S75" i="52"/>
  <c r="S76" i="52"/>
  <c r="S77" i="52"/>
  <c r="S78" i="52"/>
  <c r="S79" i="52"/>
  <c r="S80" i="52"/>
  <c r="S81" i="52"/>
  <c r="S82" i="52"/>
  <c r="S83" i="52"/>
  <c r="S84" i="52"/>
  <c r="S85" i="52"/>
  <c r="S86" i="52"/>
  <c r="S87" i="52"/>
  <c r="S88" i="52"/>
  <c r="S89" i="52"/>
  <c r="S90" i="52"/>
  <c r="S91" i="52"/>
  <c r="S92" i="52"/>
  <c r="S93" i="52"/>
  <c r="U94" i="52"/>
  <c r="S95" i="52"/>
  <c r="S96" i="52"/>
  <c r="S97" i="52"/>
  <c r="S98" i="52"/>
  <c r="S99" i="52"/>
  <c r="S100" i="52"/>
  <c r="S101" i="52"/>
  <c r="S102" i="52"/>
  <c r="Q103" i="52"/>
  <c r="T103" i="52"/>
  <c r="U103" i="52" s="1"/>
  <c r="Q104" i="52"/>
  <c r="T104" i="52"/>
  <c r="U104" i="52" s="1"/>
  <c r="Q105" i="52"/>
  <c r="T105" i="52"/>
  <c r="U105" i="52" s="1"/>
  <c r="Q106" i="52"/>
  <c r="T106" i="52"/>
  <c r="U106" i="52" s="1"/>
  <c r="T107" i="52"/>
  <c r="Q108" i="52"/>
  <c r="T108" i="52"/>
  <c r="U108" i="52" s="1"/>
  <c r="Q109" i="52"/>
  <c r="T109" i="52"/>
  <c r="U109" i="52" s="1"/>
  <c r="Q110" i="52"/>
  <c r="T110" i="52"/>
  <c r="U110" i="52" s="1"/>
  <c r="T111" i="52"/>
  <c r="U111" i="52" s="1"/>
  <c r="P112" i="52"/>
  <c r="T112" i="52" s="1"/>
  <c r="Q113" i="52"/>
  <c r="T113" i="52"/>
  <c r="U113" i="52" s="1"/>
  <c r="Q114" i="52"/>
  <c r="T114" i="52"/>
  <c r="U114" i="52" s="1"/>
  <c r="Q115" i="52"/>
  <c r="T115" i="52"/>
  <c r="U115" i="52" s="1"/>
  <c r="T116" i="52"/>
  <c r="S118" i="52"/>
  <c r="S119" i="52"/>
  <c r="S120" i="52"/>
  <c r="S121" i="52"/>
  <c r="S122" i="52"/>
  <c r="S123" i="52"/>
  <c r="S124" i="52"/>
  <c r="S125" i="52"/>
  <c r="S126" i="52"/>
  <c r="S127" i="52"/>
  <c r="S128" i="52"/>
  <c r="S129" i="52"/>
  <c r="S130" i="52"/>
  <c r="S131" i="52"/>
  <c r="S132" i="52"/>
  <c r="S133" i="52"/>
  <c r="S134" i="52"/>
  <c r="S135" i="52"/>
  <c r="S136" i="52"/>
  <c r="S137" i="52"/>
  <c r="U137" i="52"/>
  <c r="S103" i="52"/>
  <c r="S104" i="52"/>
  <c r="S105" i="52"/>
  <c r="S106" i="52"/>
  <c r="S107" i="52"/>
  <c r="S108" i="52"/>
  <c r="S109" i="52"/>
  <c r="S110" i="52"/>
  <c r="S111" i="52"/>
  <c r="S113" i="52"/>
  <c r="S114" i="52"/>
  <c r="S115" i="52"/>
  <c r="S116" i="52"/>
  <c r="M138" i="51"/>
  <c r="L138" i="51"/>
  <c r="K138" i="51"/>
  <c r="J138" i="51"/>
  <c r="I138" i="51"/>
  <c r="H138" i="51"/>
  <c r="P137" i="51"/>
  <c r="S137" i="51" s="1"/>
  <c r="N137" i="51"/>
  <c r="G137" i="51"/>
  <c r="A137" i="51"/>
  <c r="P136" i="51"/>
  <c r="S136" i="51" s="1"/>
  <c r="N136" i="51"/>
  <c r="G136" i="51"/>
  <c r="A136" i="51"/>
  <c r="P135" i="51"/>
  <c r="S135" i="51" s="1"/>
  <c r="N135" i="51"/>
  <c r="G135" i="51"/>
  <c r="A135" i="51"/>
  <c r="S134" i="51"/>
  <c r="P134" i="51"/>
  <c r="N134" i="51"/>
  <c r="G134" i="51"/>
  <c r="A134" i="51"/>
  <c r="Q133" i="51"/>
  <c r="P133" i="51"/>
  <c r="N133" i="51"/>
  <c r="G133" i="51"/>
  <c r="A133" i="51"/>
  <c r="P132" i="51"/>
  <c r="N132" i="51"/>
  <c r="G132" i="51"/>
  <c r="A132" i="51"/>
  <c r="P131" i="51"/>
  <c r="N131" i="51"/>
  <c r="G131" i="51"/>
  <c r="A131" i="51"/>
  <c r="Q130" i="51"/>
  <c r="P130" i="51"/>
  <c r="T130" i="51" s="1"/>
  <c r="N130" i="51"/>
  <c r="G130" i="51"/>
  <c r="A130" i="51"/>
  <c r="P129" i="51"/>
  <c r="S129" i="51" s="1"/>
  <c r="N129" i="51"/>
  <c r="G129" i="51"/>
  <c r="A129" i="51"/>
  <c r="P128" i="51"/>
  <c r="S128" i="51" s="1"/>
  <c r="N128" i="51"/>
  <c r="G128" i="51"/>
  <c r="A128" i="51"/>
  <c r="P127" i="51"/>
  <c r="S127" i="51" s="1"/>
  <c r="N127" i="51"/>
  <c r="G127" i="51"/>
  <c r="A127" i="51"/>
  <c r="P126" i="51"/>
  <c r="S126" i="51" s="1"/>
  <c r="N126" i="51"/>
  <c r="G126" i="51"/>
  <c r="A126" i="51"/>
  <c r="Q125" i="51"/>
  <c r="P125" i="51"/>
  <c r="N125" i="51"/>
  <c r="G125" i="51"/>
  <c r="A125" i="51"/>
  <c r="P124" i="51"/>
  <c r="N124" i="51"/>
  <c r="G124" i="51"/>
  <c r="A124" i="51"/>
  <c r="P123" i="51"/>
  <c r="N123" i="51"/>
  <c r="G123" i="51"/>
  <c r="A123" i="51"/>
  <c r="P122" i="51"/>
  <c r="N122" i="51"/>
  <c r="G122" i="51"/>
  <c r="A122" i="51"/>
  <c r="Q121" i="51"/>
  <c r="P121" i="51"/>
  <c r="T121" i="51" s="1"/>
  <c r="N121" i="51"/>
  <c r="G121" i="51"/>
  <c r="A121" i="51"/>
  <c r="P120" i="51"/>
  <c r="S120" i="51" s="1"/>
  <c r="N120" i="51"/>
  <c r="G120" i="51"/>
  <c r="A120" i="51"/>
  <c r="Q119" i="51"/>
  <c r="P119" i="51"/>
  <c r="N119" i="51"/>
  <c r="G119" i="51"/>
  <c r="A119" i="51"/>
  <c r="P118" i="51"/>
  <c r="N118" i="51"/>
  <c r="G118" i="51"/>
  <c r="A118" i="51"/>
  <c r="A117" i="51"/>
  <c r="Q116" i="51"/>
  <c r="P116" i="51"/>
  <c r="U116" i="51" s="1"/>
  <c r="N116" i="51"/>
  <c r="G116" i="51"/>
  <c r="A116" i="51"/>
  <c r="P115" i="51"/>
  <c r="N115" i="51"/>
  <c r="G115" i="51"/>
  <c r="A115" i="51"/>
  <c r="P114" i="51"/>
  <c r="T114" i="51" s="1"/>
  <c r="N114" i="51"/>
  <c r="G114" i="51"/>
  <c r="A114" i="51"/>
  <c r="P113" i="51"/>
  <c r="N113" i="51"/>
  <c r="G113" i="51"/>
  <c r="A113" i="51"/>
  <c r="R112" i="51"/>
  <c r="O112" i="51"/>
  <c r="N112" i="51"/>
  <c r="G112" i="51"/>
  <c r="A112" i="51"/>
  <c r="Q111" i="51"/>
  <c r="P111" i="51"/>
  <c r="U111" i="51" s="1"/>
  <c r="N111" i="51"/>
  <c r="G111" i="51"/>
  <c r="A111" i="51"/>
  <c r="P110" i="51"/>
  <c r="N110" i="51"/>
  <c r="G110" i="51"/>
  <c r="A110" i="51"/>
  <c r="P109" i="51"/>
  <c r="T109" i="51" s="1"/>
  <c r="N109" i="51"/>
  <c r="G109" i="51"/>
  <c r="A109" i="51"/>
  <c r="P108" i="51"/>
  <c r="N108" i="51"/>
  <c r="G108" i="51"/>
  <c r="A108" i="51"/>
  <c r="Q107" i="51"/>
  <c r="P107" i="51"/>
  <c r="U107" i="51" s="1"/>
  <c r="N107" i="51"/>
  <c r="G107" i="51"/>
  <c r="A107" i="51"/>
  <c r="P106" i="51"/>
  <c r="T106" i="51" s="1"/>
  <c r="N106" i="51"/>
  <c r="G106" i="51"/>
  <c r="A106" i="51"/>
  <c r="P105" i="51"/>
  <c r="N105" i="51"/>
  <c r="G105" i="51"/>
  <c r="A105" i="51"/>
  <c r="P104" i="51"/>
  <c r="T104" i="51" s="1"/>
  <c r="N104" i="51"/>
  <c r="G104" i="51"/>
  <c r="A104" i="51"/>
  <c r="P103" i="51"/>
  <c r="N103" i="51"/>
  <c r="G103" i="51"/>
  <c r="A103" i="51"/>
  <c r="P102" i="51"/>
  <c r="T102" i="51" s="1"/>
  <c r="N102" i="51"/>
  <c r="G102" i="51"/>
  <c r="A102" i="51"/>
  <c r="P101" i="51"/>
  <c r="N101" i="51"/>
  <c r="G101" i="51"/>
  <c r="A101" i="51"/>
  <c r="T100" i="51"/>
  <c r="P100" i="51"/>
  <c r="N100" i="51"/>
  <c r="G100" i="51"/>
  <c r="A100" i="51"/>
  <c r="P99" i="51"/>
  <c r="N99" i="51"/>
  <c r="G99" i="51"/>
  <c r="A99" i="51"/>
  <c r="P98" i="51"/>
  <c r="T98" i="51" s="1"/>
  <c r="N98" i="51"/>
  <c r="G98" i="51"/>
  <c r="A98" i="51"/>
  <c r="P97" i="51"/>
  <c r="N97" i="51"/>
  <c r="G97" i="51"/>
  <c r="A97" i="51"/>
  <c r="P96" i="51"/>
  <c r="T96" i="51" s="1"/>
  <c r="N96" i="51"/>
  <c r="G96" i="51"/>
  <c r="A96" i="51"/>
  <c r="Q95" i="51"/>
  <c r="P95" i="51"/>
  <c r="N95" i="51"/>
  <c r="G95" i="51"/>
  <c r="A95" i="51"/>
  <c r="P94" i="51"/>
  <c r="N94" i="51"/>
  <c r="G94" i="51"/>
  <c r="A94" i="51"/>
  <c r="P93" i="51"/>
  <c r="T93" i="51" s="1"/>
  <c r="N93" i="51"/>
  <c r="G93" i="51"/>
  <c r="A93" i="51"/>
  <c r="P92" i="51"/>
  <c r="N92" i="51"/>
  <c r="G92" i="51"/>
  <c r="A92" i="51"/>
  <c r="Q91" i="51"/>
  <c r="P91" i="51"/>
  <c r="U91" i="51" s="1"/>
  <c r="N91" i="51"/>
  <c r="G91" i="51"/>
  <c r="A91" i="51"/>
  <c r="P90" i="51"/>
  <c r="T90" i="51" s="1"/>
  <c r="N90" i="51"/>
  <c r="G90" i="51"/>
  <c r="A90" i="51"/>
  <c r="P89" i="51"/>
  <c r="N89" i="51"/>
  <c r="G89" i="51"/>
  <c r="A89" i="51"/>
  <c r="Q88" i="51"/>
  <c r="P88" i="51"/>
  <c r="U88" i="51" s="1"/>
  <c r="N88" i="51"/>
  <c r="G88" i="51"/>
  <c r="A88" i="51"/>
  <c r="P87" i="51"/>
  <c r="T87" i="51" s="1"/>
  <c r="N87" i="51"/>
  <c r="G87" i="51"/>
  <c r="A87" i="51"/>
  <c r="P86" i="51"/>
  <c r="N86" i="51"/>
  <c r="G86" i="51"/>
  <c r="A86" i="51"/>
  <c r="Q85" i="51"/>
  <c r="P85" i="51"/>
  <c r="U85" i="51" s="1"/>
  <c r="N85" i="51"/>
  <c r="G85" i="51"/>
  <c r="A85" i="51"/>
  <c r="P84" i="51"/>
  <c r="T84" i="51" s="1"/>
  <c r="N84" i="51"/>
  <c r="G84" i="51"/>
  <c r="A84" i="51"/>
  <c r="P83" i="51"/>
  <c r="N83" i="51"/>
  <c r="G83" i="51"/>
  <c r="A83" i="51"/>
  <c r="P82" i="51"/>
  <c r="T82" i="51" s="1"/>
  <c r="N82" i="51"/>
  <c r="G82" i="51"/>
  <c r="A82" i="51"/>
  <c r="P81" i="51"/>
  <c r="N81" i="51"/>
  <c r="G81" i="51"/>
  <c r="A81" i="51"/>
  <c r="T80" i="51"/>
  <c r="P80" i="51"/>
  <c r="N80" i="51"/>
  <c r="G80" i="51"/>
  <c r="A80" i="51"/>
  <c r="P79" i="51"/>
  <c r="N79" i="51"/>
  <c r="G79" i="51"/>
  <c r="A79" i="51"/>
  <c r="P78" i="51"/>
  <c r="T78" i="51" s="1"/>
  <c r="N78" i="51"/>
  <c r="G78" i="51"/>
  <c r="A78" i="51"/>
  <c r="P77" i="51"/>
  <c r="N77" i="51"/>
  <c r="G77" i="51"/>
  <c r="A77" i="51"/>
  <c r="P76" i="51"/>
  <c r="T76" i="51" s="1"/>
  <c r="N76" i="51"/>
  <c r="G76" i="51"/>
  <c r="A76" i="51"/>
  <c r="P75" i="51"/>
  <c r="N75" i="51"/>
  <c r="G75" i="51"/>
  <c r="A75" i="51"/>
  <c r="P74" i="51"/>
  <c r="T74" i="51" s="1"/>
  <c r="N74" i="51"/>
  <c r="G74" i="51"/>
  <c r="A74" i="51"/>
  <c r="P73" i="51"/>
  <c r="N73" i="51"/>
  <c r="G73" i="51"/>
  <c r="A73" i="51"/>
  <c r="T72" i="51"/>
  <c r="P72" i="51"/>
  <c r="N72" i="51"/>
  <c r="G72" i="51"/>
  <c r="A72" i="51"/>
  <c r="P71" i="51"/>
  <c r="N71" i="51"/>
  <c r="G71" i="51"/>
  <c r="A71" i="51"/>
  <c r="P70" i="51"/>
  <c r="T70" i="51" s="1"/>
  <c r="N70" i="51"/>
  <c r="G70" i="51"/>
  <c r="A70" i="51"/>
  <c r="P69" i="51"/>
  <c r="N69" i="51"/>
  <c r="G69" i="51"/>
  <c r="A69" i="51"/>
  <c r="P68" i="51"/>
  <c r="T68" i="51" s="1"/>
  <c r="N68" i="51"/>
  <c r="G68" i="51"/>
  <c r="A68" i="51"/>
  <c r="P67" i="51"/>
  <c r="N67" i="51"/>
  <c r="G67" i="51"/>
  <c r="A67" i="51"/>
  <c r="P66" i="51"/>
  <c r="T66" i="51" s="1"/>
  <c r="N66" i="51"/>
  <c r="G66" i="51"/>
  <c r="A66" i="51"/>
  <c r="P65" i="51"/>
  <c r="N65" i="51"/>
  <c r="G65" i="51"/>
  <c r="A65" i="51"/>
  <c r="T64" i="51"/>
  <c r="P64" i="51"/>
  <c r="N64" i="51"/>
  <c r="G64" i="51"/>
  <c r="A64" i="51"/>
  <c r="P63" i="51"/>
  <c r="N63" i="51"/>
  <c r="G63" i="51"/>
  <c r="A63" i="51"/>
  <c r="P62" i="51"/>
  <c r="T62" i="51" s="1"/>
  <c r="N62" i="51"/>
  <c r="G62" i="51"/>
  <c r="A62" i="51"/>
  <c r="P61" i="51"/>
  <c r="N61" i="51"/>
  <c r="G61" i="51"/>
  <c r="A61" i="51"/>
  <c r="P60" i="51"/>
  <c r="T60" i="51" s="1"/>
  <c r="N60" i="51"/>
  <c r="G60" i="51"/>
  <c r="A60" i="51"/>
  <c r="R59" i="51"/>
  <c r="O59" i="51"/>
  <c r="N59" i="51"/>
  <c r="G59" i="51"/>
  <c r="A59" i="51"/>
  <c r="Q58" i="51"/>
  <c r="P58" i="51"/>
  <c r="U58" i="51" s="1"/>
  <c r="N58" i="51"/>
  <c r="G58" i="51"/>
  <c r="P57" i="51"/>
  <c r="S57" i="51" s="1"/>
  <c r="N57" i="51"/>
  <c r="G57" i="51"/>
  <c r="A57" i="51"/>
  <c r="P56" i="51"/>
  <c r="S56" i="51" s="1"/>
  <c r="N56" i="51"/>
  <c r="G56" i="51"/>
  <c r="A56" i="51"/>
  <c r="P55" i="51"/>
  <c r="S55" i="51" s="1"/>
  <c r="N55" i="51"/>
  <c r="G55" i="51"/>
  <c r="A55" i="51"/>
  <c r="P54" i="51"/>
  <c r="S54" i="51" s="1"/>
  <c r="N54" i="51"/>
  <c r="G54" i="51"/>
  <c r="A54" i="51"/>
  <c r="R53" i="51"/>
  <c r="O53" i="51"/>
  <c r="Q53" i="51" s="1"/>
  <c r="N53" i="51"/>
  <c r="G53" i="51"/>
  <c r="A53" i="51"/>
  <c r="P52" i="51"/>
  <c r="S52" i="51" s="1"/>
  <c r="N52" i="51"/>
  <c r="G52" i="51"/>
  <c r="A52" i="51"/>
  <c r="P51" i="51"/>
  <c r="S51" i="51" s="1"/>
  <c r="N51" i="51"/>
  <c r="G51" i="51"/>
  <c r="A51" i="51"/>
  <c r="P50" i="51"/>
  <c r="S50" i="51" s="1"/>
  <c r="N50" i="51"/>
  <c r="G50" i="51"/>
  <c r="A50" i="51"/>
  <c r="P49" i="51"/>
  <c r="S49" i="51" s="1"/>
  <c r="N49" i="51"/>
  <c r="G49" i="51"/>
  <c r="A49" i="51"/>
  <c r="P48" i="51"/>
  <c r="S48" i="51" s="1"/>
  <c r="N48" i="51"/>
  <c r="G48" i="51"/>
  <c r="A48" i="51"/>
  <c r="S47" i="51"/>
  <c r="P47" i="51"/>
  <c r="N47" i="51"/>
  <c r="G47" i="51"/>
  <c r="A47" i="51"/>
  <c r="P46" i="51"/>
  <c r="S46" i="51" s="1"/>
  <c r="N46" i="51"/>
  <c r="G46" i="51"/>
  <c r="A46" i="51"/>
  <c r="P45" i="51"/>
  <c r="S45" i="51" s="1"/>
  <c r="N45" i="51"/>
  <c r="G45" i="51"/>
  <c r="A45" i="51"/>
  <c r="P44" i="51"/>
  <c r="S44" i="51" s="1"/>
  <c r="N44" i="51"/>
  <c r="G44" i="51"/>
  <c r="A44" i="51"/>
  <c r="P43" i="51"/>
  <c r="S43" i="51" s="1"/>
  <c r="N43" i="51"/>
  <c r="G43" i="51"/>
  <c r="A43" i="51"/>
  <c r="P42" i="51"/>
  <c r="S42" i="51" s="1"/>
  <c r="N42" i="51"/>
  <c r="G42" i="51"/>
  <c r="A42" i="51"/>
  <c r="Q41" i="51"/>
  <c r="P41" i="51"/>
  <c r="T41" i="51" s="1"/>
  <c r="N41" i="51"/>
  <c r="G41" i="51"/>
  <c r="A41" i="51"/>
  <c r="P40" i="51"/>
  <c r="N40" i="51"/>
  <c r="G40" i="51"/>
  <c r="A40" i="51"/>
  <c r="P39" i="51"/>
  <c r="N39" i="51"/>
  <c r="G39" i="51"/>
  <c r="A39" i="51"/>
  <c r="P38" i="51"/>
  <c r="N38" i="51"/>
  <c r="G38" i="51"/>
  <c r="A38" i="51"/>
  <c r="P37" i="51"/>
  <c r="N37" i="51"/>
  <c r="G37" i="51"/>
  <c r="A37" i="51"/>
  <c r="P36" i="51"/>
  <c r="N36" i="51"/>
  <c r="G36" i="51"/>
  <c r="A36" i="51"/>
  <c r="P35" i="51"/>
  <c r="N35" i="51"/>
  <c r="G35" i="51"/>
  <c r="A35" i="51"/>
  <c r="P34" i="51"/>
  <c r="N34" i="51"/>
  <c r="G34" i="51"/>
  <c r="A34" i="51"/>
  <c r="P33" i="51"/>
  <c r="N33" i="51"/>
  <c r="G33" i="51"/>
  <c r="A33" i="51"/>
  <c r="P32" i="51"/>
  <c r="N32" i="51"/>
  <c r="G32" i="51"/>
  <c r="A32" i="51"/>
  <c r="P31" i="51"/>
  <c r="N31" i="51"/>
  <c r="G31" i="51"/>
  <c r="A31" i="51"/>
  <c r="Q30" i="51"/>
  <c r="P30" i="51"/>
  <c r="T30" i="51" s="1"/>
  <c r="N30" i="51"/>
  <c r="G30" i="51"/>
  <c r="A30" i="51"/>
  <c r="Q29" i="51"/>
  <c r="P29" i="51"/>
  <c r="T29" i="51" s="1"/>
  <c r="N29" i="51"/>
  <c r="G29" i="51"/>
  <c r="A29" i="51"/>
  <c r="P28" i="51"/>
  <c r="N28" i="51"/>
  <c r="G28" i="51"/>
  <c r="A28" i="51"/>
  <c r="P27" i="51"/>
  <c r="N27" i="51"/>
  <c r="G27" i="51"/>
  <c r="A27" i="51"/>
  <c r="P26" i="51"/>
  <c r="N26" i="51"/>
  <c r="G26" i="51"/>
  <c r="A26" i="51"/>
  <c r="P25" i="51"/>
  <c r="N25" i="51"/>
  <c r="G25" i="51"/>
  <c r="A25" i="51"/>
  <c r="Q24" i="51"/>
  <c r="P24" i="51"/>
  <c r="T24" i="51" s="1"/>
  <c r="N24" i="51"/>
  <c r="G24" i="51"/>
  <c r="A24" i="51"/>
  <c r="S23" i="51"/>
  <c r="P23" i="51"/>
  <c r="N23" i="51"/>
  <c r="G23" i="51"/>
  <c r="A23" i="51"/>
  <c r="P22" i="51"/>
  <c r="S22" i="51" s="1"/>
  <c r="N22" i="51"/>
  <c r="G22" i="51"/>
  <c r="A22" i="51"/>
  <c r="P21" i="51"/>
  <c r="S21" i="51" s="1"/>
  <c r="N21" i="51"/>
  <c r="G21" i="51"/>
  <c r="A21" i="51"/>
  <c r="P20" i="51"/>
  <c r="Q20" i="51" s="1"/>
  <c r="N20" i="51"/>
  <c r="G20" i="51"/>
  <c r="A20" i="51"/>
  <c r="Q19" i="51"/>
  <c r="P19" i="51"/>
  <c r="U19" i="51" s="1"/>
  <c r="N19" i="51"/>
  <c r="G19" i="51"/>
  <c r="A19" i="51"/>
  <c r="P18" i="51"/>
  <c r="Q18" i="51" s="1"/>
  <c r="N18" i="51"/>
  <c r="G18" i="51"/>
  <c r="A18" i="51"/>
  <c r="P17" i="51"/>
  <c r="Q17" i="51" s="1"/>
  <c r="N17" i="51"/>
  <c r="G17" i="51"/>
  <c r="A17" i="51"/>
  <c r="Q16" i="51"/>
  <c r="P16" i="51"/>
  <c r="N16" i="51"/>
  <c r="G16" i="51"/>
  <c r="A16" i="51"/>
  <c r="Q15" i="51"/>
  <c r="P15" i="51"/>
  <c r="U15" i="51" s="1"/>
  <c r="N15" i="51"/>
  <c r="G15" i="51"/>
  <c r="A15" i="51"/>
  <c r="Q14" i="51"/>
  <c r="P14" i="51"/>
  <c r="U14" i="51" s="1"/>
  <c r="N14" i="51"/>
  <c r="G14" i="51"/>
  <c r="A14" i="51"/>
  <c r="Q13" i="51"/>
  <c r="P13" i="51"/>
  <c r="U13" i="51" s="1"/>
  <c r="N13" i="51"/>
  <c r="G13" i="51"/>
  <c r="A13" i="51"/>
  <c r="Q12" i="51"/>
  <c r="P12" i="51"/>
  <c r="N12" i="51"/>
  <c r="G12" i="51"/>
  <c r="A12" i="51"/>
  <c r="T11" i="51"/>
  <c r="U11" i="51" s="1"/>
  <c r="S11" i="51"/>
  <c r="Q11" i="51"/>
  <c r="N11" i="51"/>
  <c r="G11" i="51"/>
  <c r="A11" i="51"/>
  <c r="P10" i="51"/>
  <c r="T10" i="51" s="1"/>
  <c r="N10" i="51"/>
  <c r="G10" i="51"/>
  <c r="A10" i="51"/>
  <c r="P9" i="51"/>
  <c r="T9" i="51" s="1"/>
  <c r="N9" i="51"/>
  <c r="G9" i="51"/>
  <c r="A9" i="51"/>
  <c r="Q8" i="51"/>
  <c r="P8" i="51"/>
  <c r="T8" i="51" s="1"/>
  <c r="N8" i="51"/>
  <c r="G8" i="51"/>
  <c r="A8" i="51"/>
  <c r="P7" i="51"/>
  <c r="T7" i="51" s="1"/>
  <c r="N7" i="51"/>
  <c r="G7" i="51"/>
  <c r="A7" i="51"/>
  <c r="P6" i="51"/>
  <c r="N6" i="51"/>
  <c r="G6" i="51"/>
  <c r="A6" i="51"/>
  <c r="U4" i="51"/>
  <c r="S4" i="51"/>
  <c r="Q4" i="51"/>
  <c r="N3" i="51"/>
  <c r="N138" i="51" l="1"/>
  <c r="T138" i="52"/>
  <c r="U112" i="52"/>
  <c r="S112" i="52"/>
  <c r="U6" i="52"/>
  <c r="P138" i="52"/>
  <c r="T58" i="51"/>
  <c r="Q59" i="51"/>
  <c r="P59" i="51"/>
  <c r="Q61" i="51"/>
  <c r="Q63" i="51"/>
  <c r="Q65" i="51"/>
  <c r="Q67" i="51"/>
  <c r="Q69" i="51"/>
  <c r="Q71" i="51"/>
  <c r="Q73" i="51"/>
  <c r="Q75" i="51"/>
  <c r="Q77" i="51"/>
  <c r="Q79" i="51"/>
  <c r="Q81" i="51"/>
  <c r="Q83" i="51"/>
  <c r="T85" i="51"/>
  <c r="Q86" i="51"/>
  <c r="T88" i="51"/>
  <c r="Q89" i="51"/>
  <c r="T91" i="51"/>
  <c r="Q92" i="51"/>
  <c r="T94" i="51"/>
  <c r="U94" i="51" s="1"/>
  <c r="Q94" i="51"/>
  <c r="Q97" i="51"/>
  <c r="Q99" i="51"/>
  <c r="Q101" i="51"/>
  <c r="Q103" i="51"/>
  <c r="Q105" i="51"/>
  <c r="T107" i="51"/>
  <c r="Q108" i="51"/>
  <c r="Q110" i="51"/>
  <c r="Q113" i="51"/>
  <c r="G138" i="51"/>
  <c r="U24" i="51"/>
  <c r="R138" i="51"/>
  <c r="U60" i="51"/>
  <c r="Q60" i="51"/>
  <c r="T61" i="51"/>
  <c r="U61" i="51" s="1"/>
  <c r="U62" i="51"/>
  <c r="Q62" i="51"/>
  <c r="T63" i="51"/>
  <c r="U63" i="51" s="1"/>
  <c r="U64" i="51"/>
  <c r="Q64" i="51"/>
  <c r="T65" i="51"/>
  <c r="U65" i="51" s="1"/>
  <c r="U66" i="51"/>
  <c r="Q66" i="51"/>
  <c r="T67" i="51"/>
  <c r="U67" i="51" s="1"/>
  <c r="U68" i="51"/>
  <c r="Q68" i="51"/>
  <c r="T69" i="51"/>
  <c r="U69" i="51" s="1"/>
  <c r="U70" i="51"/>
  <c r="Q70" i="51"/>
  <c r="T71" i="51"/>
  <c r="U71" i="51" s="1"/>
  <c r="U72" i="51"/>
  <c r="Q72" i="51"/>
  <c r="T73" i="51"/>
  <c r="U73" i="51" s="1"/>
  <c r="U74" i="51"/>
  <c r="Q74" i="51"/>
  <c r="T75" i="51"/>
  <c r="U75" i="51" s="1"/>
  <c r="U76" i="51"/>
  <c r="Q76" i="51"/>
  <c r="T77" i="51"/>
  <c r="U77" i="51" s="1"/>
  <c r="U78" i="51"/>
  <c r="Q78" i="51"/>
  <c r="T79" i="51"/>
  <c r="U79" i="51" s="1"/>
  <c r="U80" i="51"/>
  <c r="Q80" i="51"/>
  <c r="T81" i="51"/>
  <c r="U81" i="51" s="1"/>
  <c r="U82" i="51"/>
  <c r="Q82" i="51"/>
  <c r="T83" i="51"/>
  <c r="U83" i="51" s="1"/>
  <c r="U84" i="51"/>
  <c r="Q84" i="51"/>
  <c r="T86" i="51"/>
  <c r="U86" i="51" s="1"/>
  <c r="U87" i="51"/>
  <c r="Q87" i="51"/>
  <c r="T89" i="51"/>
  <c r="U89" i="51" s="1"/>
  <c r="U90" i="51"/>
  <c r="Q90" i="51"/>
  <c r="T92" i="51"/>
  <c r="U92" i="51" s="1"/>
  <c r="U93" i="51"/>
  <c r="Q93" i="51"/>
  <c r="U96" i="51"/>
  <c r="Q96" i="51"/>
  <c r="T97" i="51"/>
  <c r="U97" i="51" s="1"/>
  <c r="U98" i="51"/>
  <c r="Q98" i="51"/>
  <c r="T99" i="51"/>
  <c r="U99" i="51" s="1"/>
  <c r="U100" i="51"/>
  <c r="Q100" i="51"/>
  <c r="T101" i="51"/>
  <c r="U101" i="51" s="1"/>
  <c r="U102" i="51"/>
  <c r="Q102" i="51"/>
  <c r="T103" i="51"/>
  <c r="U103" i="51" s="1"/>
  <c r="U104" i="51"/>
  <c r="Q104" i="51"/>
  <c r="T105" i="51"/>
  <c r="U105" i="51" s="1"/>
  <c r="U106" i="51"/>
  <c r="Q106" i="51"/>
  <c r="T108" i="51"/>
  <c r="U108" i="51" s="1"/>
  <c r="U109" i="51"/>
  <c r="Q109" i="51"/>
  <c r="T110" i="51"/>
  <c r="U110" i="51" s="1"/>
  <c r="T111" i="51"/>
  <c r="Q112" i="51"/>
  <c r="P112" i="51"/>
  <c r="U112" i="51" s="1"/>
  <c r="T113" i="51"/>
  <c r="U113" i="51" s="1"/>
  <c r="U114" i="51"/>
  <c r="Q114" i="51"/>
  <c r="T115" i="51"/>
  <c r="U115" i="51" s="1"/>
  <c r="T116" i="51"/>
  <c r="U130" i="51"/>
  <c r="T12" i="51"/>
  <c r="U12" i="51" s="1"/>
  <c r="T13" i="51"/>
  <c r="T14" i="51"/>
  <c r="T15" i="51"/>
  <c r="T16" i="51"/>
  <c r="U16" i="51" s="1"/>
  <c r="T17" i="51"/>
  <c r="U17" i="51" s="1"/>
  <c r="T18" i="51"/>
  <c r="U18" i="51" s="1"/>
  <c r="T19" i="51"/>
  <c r="T20" i="51"/>
  <c r="U20" i="51" s="1"/>
  <c r="U30" i="51"/>
  <c r="Q115" i="51"/>
  <c r="U121" i="51"/>
  <c r="S6" i="51"/>
  <c r="S7" i="51"/>
  <c r="U7" i="51"/>
  <c r="S8" i="51"/>
  <c r="U8" i="51"/>
  <c r="S9" i="51"/>
  <c r="U9" i="51"/>
  <c r="S10" i="51"/>
  <c r="U10" i="51"/>
  <c r="T25" i="51"/>
  <c r="Q25" i="51"/>
  <c r="U25" i="51"/>
  <c r="T26" i="51"/>
  <c r="Q26" i="51"/>
  <c r="U26" i="51"/>
  <c r="T27" i="51"/>
  <c r="Q27" i="51"/>
  <c r="U27" i="51"/>
  <c r="T28" i="51"/>
  <c r="Q28" i="51"/>
  <c r="U28" i="51"/>
  <c r="S29" i="51"/>
  <c r="T31" i="51"/>
  <c r="Q31" i="51"/>
  <c r="U31" i="51"/>
  <c r="T32" i="51"/>
  <c r="Q32" i="51"/>
  <c r="U32" i="51"/>
  <c r="T33" i="51"/>
  <c r="Q33" i="51"/>
  <c r="U33" i="51"/>
  <c r="T34" i="51"/>
  <c r="Q34" i="51"/>
  <c r="U34" i="51"/>
  <c r="T35" i="51"/>
  <c r="Q35" i="51"/>
  <c r="U35" i="51"/>
  <c r="T36" i="51"/>
  <c r="Q36" i="51"/>
  <c r="U36" i="51"/>
  <c r="T37" i="51"/>
  <c r="Q37" i="51"/>
  <c r="U37" i="51"/>
  <c r="T38" i="51"/>
  <c r="Q38" i="51"/>
  <c r="U38" i="51"/>
  <c r="T39" i="51"/>
  <c r="Q39" i="51"/>
  <c r="U39" i="51"/>
  <c r="T40" i="51"/>
  <c r="Q40" i="51"/>
  <c r="U40" i="51"/>
  <c r="S41" i="51"/>
  <c r="T118" i="51"/>
  <c r="U118" i="51" s="1"/>
  <c r="Q118" i="51"/>
  <c r="S118" i="51"/>
  <c r="T122" i="51"/>
  <c r="Q122" i="51"/>
  <c r="S122" i="51"/>
  <c r="T124" i="51"/>
  <c r="U124" i="51" s="1"/>
  <c r="Q124" i="51"/>
  <c r="S124" i="51"/>
  <c r="T132" i="51"/>
  <c r="Q132" i="51"/>
  <c r="S132" i="51"/>
  <c r="Q6" i="51"/>
  <c r="T6" i="51"/>
  <c r="Q7" i="51"/>
  <c r="Q9" i="51"/>
  <c r="Q10" i="51"/>
  <c r="S12" i="51"/>
  <c r="S13" i="51"/>
  <c r="S14" i="51"/>
  <c r="S15" i="51"/>
  <c r="S16" i="51"/>
  <c r="S17" i="51"/>
  <c r="S18" i="51"/>
  <c r="S19" i="51"/>
  <c r="S20" i="51"/>
  <c r="T21" i="51"/>
  <c r="Q21" i="51"/>
  <c r="U21" i="51"/>
  <c r="T22" i="51"/>
  <c r="Q22" i="51"/>
  <c r="U22" i="51"/>
  <c r="T23" i="51"/>
  <c r="Q23" i="51"/>
  <c r="U23" i="51"/>
  <c r="S24" i="51"/>
  <c r="S25" i="51"/>
  <c r="S26" i="51"/>
  <c r="S27" i="51"/>
  <c r="S28" i="51"/>
  <c r="U29" i="51"/>
  <c r="S30" i="51"/>
  <c r="S31" i="51"/>
  <c r="S32" i="51"/>
  <c r="S33" i="51"/>
  <c r="S34" i="51"/>
  <c r="S35" i="51"/>
  <c r="S36" i="51"/>
  <c r="S37" i="51"/>
  <c r="S38" i="51"/>
  <c r="S39" i="51"/>
  <c r="S40" i="51"/>
  <c r="U41" i="51"/>
  <c r="T42" i="51"/>
  <c r="Q42" i="51"/>
  <c r="U42" i="51"/>
  <c r="T43" i="51"/>
  <c r="Q43" i="51"/>
  <c r="U43" i="51"/>
  <c r="T44" i="51"/>
  <c r="Q44" i="51"/>
  <c r="U44" i="51"/>
  <c r="T45" i="51"/>
  <c r="Q45" i="51"/>
  <c r="U45" i="51"/>
  <c r="T46" i="51"/>
  <c r="Q46" i="51"/>
  <c r="U46" i="51"/>
  <c r="T47" i="51"/>
  <c r="Q47" i="51"/>
  <c r="U47" i="51"/>
  <c r="T48" i="51"/>
  <c r="Q48" i="51"/>
  <c r="U48" i="51"/>
  <c r="T49" i="51"/>
  <c r="Q49" i="51"/>
  <c r="U49" i="51"/>
  <c r="T50" i="51"/>
  <c r="Q50" i="51"/>
  <c r="U50" i="51"/>
  <c r="T51" i="51"/>
  <c r="Q51" i="51"/>
  <c r="U51" i="51"/>
  <c r="T52" i="51"/>
  <c r="Q52" i="51"/>
  <c r="U52" i="51"/>
  <c r="O138" i="51"/>
  <c r="P53" i="51"/>
  <c r="T53" i="51" s="1"/>
  <c r="T54" i="51"/>
  <c r="Q54" i="51"/>
  <c r="U54" i="51"/>
  <c r="T55" i="51"/>
  <c r="Q55" i="51"/>
  <c r="U55" i="51"/>
  <c r="T56" i="51"/>
  <c r="Q56" i="51"/>
  <c r="U56" i="51"/>
  <c r="T57" i="51"/>
  <c r="Q57" i="51"/>
  <c r="U57" i="51"/>
  <c r="U59" i="51"/>
  <c r="S59" i="51"/>
  <c r="T59" i="51"/>
  <c r="U95" i="51"/>
  <c r="S95" i="51"/>
  <c r="T95" i="51"/>
  <c r="T119" i="51"/>
  <c r="U119" i="51"/>
  <c r="S119" i="51"/>
  <c r="U122" i="51"/>
  <c r="T123" i="51"/>
  <c r="U123" i="51" s="1"/>
  <c r="Q123" i="51"/>
  <c r="S123" i="51"/>
  <c r="T125" i="51"/>
  <c r="U125" i="51"/>
  <c r="S125" i="51"/>
  <c r="T131" i="51"/>
  <c r="U131" i="51" s="1"/>
  <c r="Q131" i="51"/>
  <c r="S131" i="51"/>
  <c r="U132" i="51"/>
  <c r="T133" i="51"/>
  <c r="U133" i="51"/>
  <c r="S133" i="51"/>
  <c r="S58" i="51"/>
  <c r="S60" i="51"/>
  <c r="S61" i="51"/>
  <c r="S62" i="51"/>
  <c r="S63" i="51"/>
  <c r="S64" i="51"/>
  <c r="S65" i="51"/>
  <c r="S66" i="51"/>
  <c r="S67" i="51"/>
  <c r="S68" i="51"/>
  <c r="S69" i="51"/>
  <c r="S70" i="51"/>
  <c r="S71" i="51"/>
  <c r="S72" i="51"/>
  <c r="S73" i="51"/>
  <c r="S74" i="51"/>
  <c r="S75" i="51"/>
  <c r="S76" i="51"/>
  <c r="S77" i="51"/>
  <c r="S78" i="51"/>
  <c r="S79" i="51"/>
  <c r="S80" i="51"/>
  <c r="S81" i="51"/>
  <c r="S82" i="51"/>
  <c r="S83" i="51"/>
  <c r="S84" i="51"/>
  <c r="S85" i="51"/>
  <c r="S86" i="51"/>
  <c r="S87" i="51"/>
  <c r="S88" i="51"/>
  <c r="S89" i="51"/>
  <c r="S90" i="51"/>
  <c r="S91" i="51"/>
  <c r="S92" i="51"/>
  <c r="S93" i="51"/>
  <c r="S112" i="51"/>
  <c r="T120" i="51"/>
  <c r="Q120" i="51"/>
  <c r="U120" i="51"/>
  <c r="S121" i="51"/>
  <c r="T126" i="51"/>
  <c r="Q126" i="51"/>
  <c r="U126" i="51"/>
  <c r="T127" i="51"/>
  <c r="Q127" i="51"/>
  <c r="U127" i="51"/>
  <c r="T128" i="51"/>
  <c r="Q128" i="51"/>
  <c r="U128" i="51"/>
  <c r="T129" i="51"/>
  <c r="Q129" i="51"/>
  <c r="U129" i="51"/>
  <c r="S130" i="51"/>
  <c r="T134" i="51"/>
  <c r="Q134" i="51"/>
  <c r="U134" i="51"/>
  <c r="T135" i="51"/>
  <c r="Q135" i="51"/>
  <c r="U135" i="51"/>
  <c r="T136" i="51"/>
  <c r="Q136" i="51"/>
  <c r="U136" i="51"/>
  <c r="T137" i="51"/>
  <c r="Q137" i="51"/>
  <c r="U137" i="51"/>
  <c r="S96" i="51"/>
  <c r="S97" i="51"/>
  <c r="S98" i="51"/>
  <c r="S99" i="51"/>
  <c r="S100" i="51"/>
  <c r="S101" i="51"/>
  <c r="S102" i="51"/>
  <c r="S103" i="51"/>
  <c r="S104" i="51"/>
  <c r="S105" i="51"/>
  <c r="S106" i="51"/>
  <c r="S107" i="51"/>
  <c r="S108" i="51"/>
  <c r="S109" i="51"/>
  <c r="S110" i="51"/>
  <c r="S111" i="51"/>
  <c r="S113" i="51"/>
  <c r="S114" i="51"/>
  <c r="S115" i="51"/>
  <c r="S116" i="51"/>
  <c r="M138" i="50"/>
  <c r="L138" i="50"/>
  <c r="K138" i="50"/>
  <c r="J138" i="50"/>
  <c r="I138" i="50"/>
  <c r="H138" i="50"/>
  <c r="P137" i="50"/>
  <c r="Q137" i="50" s="1"/>
  <c r="N137" i="50"/>
  <c r="G137" i="50"/>
  <c r="A137" i="50"/>
  <c r="P136" i="50"/>
  <c r="Q136" i="50" s="1"/>
  <c r="N136" i="50"/>
  <c r="G136" i="50"/>
  <c r="A136" i="50"/>
  <c r="P135" i="50"/>
  <c r="Q135" i="50" s="1"/>
  <c r="N135" i="50"/>
  <c r="G135" i="50"/>
  <c r="A135" i="50"/>
  <c r="P134" i="50"/>
  <c r="Q134" i="50" s="1"/>
  <c r="N134" i="50"/>
  <c r="G134" i="50"/>
  <c r="A134" i="50"/>
  <c r="Q133" i="50"/>
  <c r="P133" i="50"/>
  <c r="U133" i="50" s="1"/>
  <c r="N133" i="50"/>
  <c r="G133" i="50"/>
  <c r="A133" i="50"/>
  <c r="P132" i="50"/>
  <c r="Q132" i="50" s="1"/>
  <c r="N132" i="50"/>
  <c r="G132" i="50"/>
  <c r="A132" i="50"/>
  <c r="P131" i="50"/>
  <c r="Q131" i="50" s="1"/>
  <c r="N131" i="50"/>
  <c r="G131" i="50"/>
  <c r="A131" i="50"/>
  <c r="Q130" i="50"/>
  <c r="P130" i="50"/>
  <c r="U130" i="50" s="1"/>
  <c r="N130" i="50"/>
  <c r="G130" i="50"/>
  <c r="A130" i="50"/>
  <c r="P129" i="50"/>
  <c r="Q129" i="50" s="1"/>
  <c r="N129" i="50"/>
  <c r="G129" i="50"/>
  <c r="A129" i="50"/>
  <c r="P128" i="50"/>
  <c r="Q128" i="50" s="1"/>
  <c r="N128" i="50"/>
  <c r="G128" i="50"/>
  <c r="A128" i="50"/>
  <c r="P127" i="50"/>
  <c r="Q127" i="50" s="1"/>
  <c r="N127" i="50"/>
  <c r="G127" i="50"/>
  <c r="A127" i="50"/>
  <c r="P126" i="50"/>
  <c r="Q126" i="50" s="1"/>
  <c r="N126" i="50"/>
  <c r="G126" i="50"/>
  <c r="A126" i="50"/>
  <c r="Q125" i="50"/>
  <c r="P125" i="50"/>
  <c r="U125" i="50" s="1"/>
  <c r="N125" i="50"/>
  <c r="G125" i="50"/>
  <c r="A125" i="50"/>
  <c r="P124" i="50"/>
  <c r="Q124" i="50" s="1"/>
  <c r="N124" i="50"/>
  <c r="G124" i="50"/>
  <c r="A124" i="50"/>
  <c r="P123" i="50"/>
  <c r="Q123" i="50" s="1"/>
  <c r="N123" i="50"/>
  <c r="G123" i="50"/>
  <c r="A123" i="50"/>
  <c r="P122" i="50"/>
  <c r="Q122" i="50" s="1"/>
  <c r="N122" i="50"/>
  <c r="G122" i="50"/>
  <c r="A122" i="50"/>
  <c r="Q121" i="50"/>
  <c r="P121" i="50"/>
  <c r="U121" i="50" s="1"/>
  <c r="N121" i="50"/>
  <c r="G121" i="50"/>
  <c r="A121" i="50"/>
  <c r="P120" i="50"/>
  <c r="Q120" i="50" s="1"/>
  <c r="N120" i="50"/>
  <c r="G120" i="50"/>
  <c r="A120" i="50"/>
  <c r="Q119" i="50"/>
  <c r="P119" i="50"/>
  <c r="U119" i="50" s="1"/>
  <c r="N119" i="50"/>
  <c r="G119" i="50"/>
  <c r="A119" i="50"/>
  <c r="P118" i="50"/>
  <c r="Q118" i="50" s="1"/>
  <c r="N118" i="50"/>
  <c r="G118" i="50"/>
  <c r="A118" i="50"/>
  <c r="A117" i="50"/>
  <c r="Q116" i="50"/>
  <c r="P116" i="50"/>
  <c r="U116" i="50" s="1"/>
  <c r="N116" i="50"/>
  <c r="G116" i="50"/>
  <c r="A116" i="50"/>
  <c r="P115" i="50"/>
  <c r="N115" i="50"/>
  <c r="G115" i="50"/>
  <c r="A115" i="50"/>
  <c r="P114" i="50"/>
  <c r="N114" i="50"/>
  <c r="G114" i="50"/>
  <c r="A114" i="50"/>
  <c r="P113" i="50"/>
  <c r="N113" i="50"/>
  <c r="G113" i="50"/>
  <c r="A113" i="50"/>
  <c r="R112" i="50"/>
  <c r="O112" i="50"/>
  <c r="P112" i="50" s="1"/>
  <c r="U112" i="50" s="1"/>
  <c r="N112" i="50"/>
  <c r="G112" i="50"/>
  <c r="A112" i="50"/>
  <c r="Q111" i="50"/>
  <c r="P111" i="50"/>
  <c r="T111" i="50" s="1"/>
  <c r="N111" i="50"/>
  <c r="G111" i="50"/>
  <c r="A111" i="50"/>
  <c r="P110" i="50"/>
  <c r="S110" i="50" s="1"/>
  <c r="N110" i="50"/>
  <c r="G110" i="50"/>
  <c r="A110" i="50"/>
  <c r="P109" i="50"/>
  <c r="S109" i="50" s="1"/>
  <c r="N109" i="50"/>
  <c r="G109" i="50"/>
  <c r="A109" i="50"/>
  <c r="P108" i="50"/>
  <c r="S108" i="50" s="1"/>
  <c r="N108" i="50"/>
  <c r="G108" i="50"/>
  <c r="A108" i="50"/>
  <c r="Q107" i="50"/>
  <c r="P107" i="50"/>
  <c r="T107" i="50" s="1"/>
  <c r="N107" i="50"/>
  <c r="G107" i="50"/>
  <c r="A107" i="50"/>
  <c r="P106" i="50"/>
  <c r="S106" i="50" s="1"/>
  <c r="N106" i="50"/>
  <c r="G106" i="50"/>
  <c r="A106" i="50"/>
  <c r="P105" i="50"/>
  <c r="S105" i="50" s="1"/>
  <c r="N105" i="50"/>
  <c r="G105" i="50"/>
  <c r="A105" i="50"/>
  <c r="P104" i="50"/>
  <c r="S104" i="50" s="1"/>
  <c r="N104" i="50"/>
  <c r="G104" i="50"/>
  <c r="A104" i="50"/>
  <c r="P103" i="50"/>
  <c r="S103" i="50" s="1"/>
  <c r="N103" i="50"/>
  <c r="G103" i="50"/>
  <c r="A103" i="50"/>
  <c r="P102" i="50"/>
  <c r="S102" i="50" s="1"/>
  <c r="N102" i="50"/>
  <c r="G102" i="50"/>
  <c r="A102" i="50"/>
  <c r="P101" i="50"/>
  <c r="S101" i="50" s="1"/>
  <c r="N101" i="50"/>
  <c r="G101" i="50"/>
  <c r="A101" i="50"/>
  <c r="P100" i="50"/>
  <c r="S100" i="50" s="1"/>
  <c r="N100" i="50"/>
  <c r="G100" i="50"/>
  <c r="A100" i="50"/>
  <c r="P99" i="50"/>
  <c r="S99" i="50" s="1"/>
  <c r="N99" i="50"/>
  <c r="G99" i="50"/>
  <c r="A99" i="50"/>
  <c r="P98" i="50"/>
  <c r="S98" i="50" s="1"/>
  <c r="N98" i="50"/>
  <c r="G98" i="50"/>
  <c r="A98" i="50"/>
  <c r="P97" i="50"/>
  <c r="S97" i="50" s="1"/>
  <c r="N97" i="50"/>
  <c r="G97" i="50"/>
  <c r="A97" i="50"/>
  <c r="P96" i="50"/>
  <c r="S96" i="50" s="1"/>
  <c r="N96" i="50"/>
  <c r="G96" i="50"/>
  <c r="A96" i="50"/>
  <c r="Q95" i="50"/>
  <c r="P95" i="50"/>
  <c r="T95" i="50" s="1"/>
  <c r="N95" i="50"/>
  <c r="G95" i="50"/>
  <c r="A95" i="50"/>
  <c r="P94" i="50"/>
  <c r="T94" i="50" s="1"/>
  <c r="N94" i="50"/>
  <c r="G94" i="50"/>
  <c r="A94" i="50"/>
  <c r="P93" i="50"/>
  <c r="Q93" i="50" s="1"/>
  <c r="N93" i="50"/>
  <c r="G93" i="50"/>
  <c r="A93" i="50"/>
  <c r="P92" i="50"/>
  <c r="Q92" i="50" s="1"/>
  <c r="N92" i="50"/>
  <c r="G92" i="50"/>
  <c r="A92" i="50"/>
  <c r="Q91" i="50"/>
  <c r="P91" i="50"/>
  <c r="U91" i="50" s="1"/>
  <c r="N91" i="50"/>
  <c r="G91" i="50"/>
  <c r="A91" i="50"/>
  <c r="Q90" i="50"/>
  <c r="P90" i="50"/>
  <c r="N90" i="50"/>
  <c r="G90" i="50"/>
  <c r="A90" i="50"/>
  <c r="P89" i="50"/>
  <c r="Q89" i="50" s="1"/>
  <c r="N89" i="50"/>
  <c r="G89" i="50"/>
  <c r="A89" i="50"/>
  <c r="Q88" i="50"/>
  <c r="P88" i="50"/>
  <c r="U88" i="50" s="1"/>
  <c r="N88" i="50"/>
  <c r="G88" i="50"/>
  <c r="A88" i="50"/>
  <c r="P87" i="50"/>
  <c r="Q87" i="50" s="1"/>
  <c r="N87" i="50"/>
  <c r="G87" i="50"/>
  <c r="A87" i="50"/>
  <c r="Q86" i="50"/>
  <c r="P86" i="50"/>
  <c r="N86" i="50"/>
  <c r="G86" i="50"/>
  <c r="A86" i="50"/>
  <c r="Q85" i="50"/>
  <c r="P85" i="50"/>
  <c r="U85" i="50" s="1"/>
  <c r="N85" i="50"/>
  <c r="G85" i="50"/>
  <c r="A85" i="50"/>
  <c r="Q84" i="50"/>
  <c r="P84" i="50"/>
  <c r="N84" i="50"/>
  <c r="G84" i="50"/>
  <c r="A84" i="50"/>
  <c r="P83" i="50"/>
  <c r="Q83" i="50" s="1"/>
  <c r="N83" i="50"/>
  <c r="G83" i="50"/>
  <c r="A83" i="50"/>
  <c r="P82" i="50"/>
  <c r="Q82" i="50" s="1"/>
  <c r="N82" i="50"/>
  <c r="G82" i="50"/>
  <c r="A82" i="50"/>
  <c r="P81" i="50"/>
  <c r="Q81" i="50" s="1"/>
  <c r="N81" i="50"/>
  <c r="G81" i="50"/>
  <c r="A81" i="50"/>
  <c r="P80" i="50"/>
  <c r="N80" i="50"/>
  <c r="G80" i="50"/>
  <c r="A80" i="50"/>
  <c r="P79" i="50"/>
  <c r="Q79" i="50" s="1"/>
  <c r="N79" i="50"/>
  <c r="G79" i="50"/>
  <c r="A79" i="50"/>
  <c r="P78" i="50"/>
  <c r="Q78" i="50" s="1"/>
  <c r="N78" i="50"/>
  <c r="G78" i="50"/>
  <c r="A78" i="50"/>
  <c r="P77" i="50"/>
  <c r="Q77" i="50" s="1"/>
  <c r="N77" i="50"/>
  <c r="G77" i="50"/>
  <c r="A77" i="50"/>
  <c r="P76" i="50"/>
  <c r="Q76" i="50" s="1"/>
  <c r="N76" i="50"/>
  <c r="G76" i="50"/>
  <c r="A76" i="50"/>
  <c r="P75" i="50"/>
  <c r="Q75" i="50" s="1"/>
  <c r="N75" i="50"/>
  <c r="G75" i="50"/>
  <c r="A75" i="50"/>
  <c r="Q74" i="50"/>
  <c r="P74" i="50"/>
  <c r="N74" i="50"/>
  <c r="G74" i="50"/>
  <c r="A74" i="50"/>
  <c r="P73" i="50"/>
  <c r="Q73" i="50" s="1"/>
  <c r="N73" i="50"/>
  <c r="G73" i="50"/>
  <c r="A73" i="50"/>
  <c r="P72" i="50"/>
  <c r="Q72" i="50" s="1"/>
  <c r="N72" i="50"/>
  <c r="G72" i="50"/>
  <c r="A72" i="50"/>
  <c r="P71" i="50"/>
  <c r="Q71" i="50" s="1"/>
  <c r="N71" i="50"/>
  <c r="G71" i="50"/>
  <c r="A71" i="50"/>
  <c r="P70" i="50"/>
  <c r="Q70" i="50" s="1"/>
  <c r="N70" i="50"/>
  <c r="G70" i="50"/>
  <c r="A70" i="50"/>
  <c r="P69" i="50"/>
  <c r="Q69" i="50" s="1"/>
  <c r="N69" i="50"/>
  <c r="G69" i="50"/>
  <c r="A69" i="50"/>
  <c r="P68" i="50"/>
  <c r="Q68" i="50" s="1"/>
  <c r="N68" i="50"/>
  <c r="G68" i="50"/>
  <c r="A68" i="50"/>
  <c r="P67" i="50"/>
  <c r="Q67" i="50" s="1"/>
  <c r="N67" i="50"/>
  <c r="G67" i="50"/>
  <c r="A67" i="50"/>
  <c r="P66" i="50"/>
  <c r="Q66" i="50" s="1"/>
  <c r="N66" i="50"/>
  <c r="G66" i="50"/>
  <c r="A66" i="50"/>
  <c r="Q65" i="50"/>
  <c r="P65" i="50"/>
  <c r="N65" i="50"/>
  <c r="G65" i="50"/>
  <c r="A65" i="50"/>
  <c r="P64" i="50"/>
  <c r="Q64" i="50" s="1"/>
  <c r="N64" i="50"/>
  <c r="G64" i="50"/>
  <c r="A64" i="50"/>
  <c r="P63" i="50"/>
  <c r="Q63" i="50" s="1"/>
  <c r="N63" i="50"/>
  <c r="G63" i="50"/>
  <c r="A63" i="50"/>
  <c r="P62" i="50"/>
  <c r="Q62" i="50" s="1"/>
  <c r="N62" i="50"/>
  <c r="G62" i="50"/>
  <c r="A62" i="50"/>
  <c r="P61" i="50"/>
  <c r="Q61" i="50" s="1"/>
  <c r="N61" i="50"/>
  <c r="G61" i="50"/>
  <c r="A61" i="50"/>
  <c r="P60" i="50"/>
  <c r="Q60" i="50" s="1"/>
  <c r="N60" i="50"/>
  <c r="G60" i="50"/>
  <c r="A60" i="50"/>
  <c r="R59" i="50"/>
  <c r="O59" i="50"/>
  <c r="Q59" i="50" s="1"/>
  <c r="N59" i="50"/>
  <c r="G59" i="50"/>
  <c r="A59" i="50"/>
  <c r="Q58" i="50"/>
  <c r="P58" i="50"/>
  <c r="U58" i="50" s="1"/>
  <c r="N58" i="50"/>
  <c r="G58" i="50"/>
  <c r="P57" i="50"/>
  <c r="N57" i="50"/>
  <c r="G57" i="50"/>
  <c r="A57" i="50"/>
  <c r="P56" i="50"/>
  <c r="N56" i="50"/>
  <c r="G56" i="50"/>
  <c r="A56" i="50"/>
  <c r="P55" i="50"/>
  <c r="N55" i="50"/>
  <c r="G55" i="50"/>
  <c r="A55" i="50"/>
  <c r="P54" i="50"/>
  <c r="N54" i="50"/>
  <c r="G54" i="50"/>
  <c r="A54" i="50"/>
  <c r="R53" i="50"/>
  <c r="O53" i="50"/>
  <c r="N53" i="50"/>
  <c r="G53" i="50"/>
  <c r="A53" i="50"/>
  <c r="P52" i="50"/>
  <c r="N52" i="50"/>
  <c r="G52" i="50"/>
  <c r="A52" i="50"/>
  <c r="P51" i="50"/>
  <c r="N51" i="50"/>
  <c r="G51" i="50"/>
  <c r="A51" i="50"/>
  <c r="P50" i="50"/>
  <c r="N50" i="50"/>
  <c r="G50" i="50"/>
  <c r="A50" i="50"/>
  <c r="P49" i="50"/>
  <c r="N49" i="50"/>
  <c r="G49" i="50"/>
  <c r="A49" i="50"/>
  <c r="P48" i="50"/>
  <c r="N48" i="50"/>
  <c r="G48" i="50"/>
  <c r="A48" i="50"/>
  <c r="P47" i="50"/>
  <c r="N47" i="50"/>
  <c r="G47" i="50"/>
  <c r="A47" i="50"/>
  <c r="P46" i="50"/>
  <c r="N46" i="50"/>
  <c r="G46" i="50"/>
  <c r="A46" i="50"/>
  <c r="P45" i="50"/>
  <c r="N45" i="50"/>
  <c r="G45" i="50"/>
  <c r="A45" i="50"/>
  <c r="P44" i="50"/>
  <c r="N44" i="50"/>
  <c r="G44" i="50"/>
  <c r="A44" i="50"/>
  <c r="P43" i="50"/>
  <c r="N43" i="50"/>
  <c r="G43" i="50"/>
  <c r="A43" i="50"/>
  <c r="P42" i="50"/>
  <c r="N42" i="50"/>
  <c r="G42" i="50"/>
  <c r="A42" i="50"/>
  <c r="Q41" i="50"/>
  <c r="P41" i="50"/>
  <c r="U41" i="50" s="1"/>
  <c r="N41" i="50"/>
  <c r="G41" i="50"/>
  <c r="A41" i="50"/>
  <c r="P40" i="50"/>
  <c r="N40" i="50"/>
  <c r="G40" i="50"/>
  <c r="A40" i="50"/>
  <c r="P39" i="50"/>
  <c r="N39" i="50"/>
  <c r="G39" i="50"/>
  <c r="A39" i="50"/>
  <c r="S38" i="50"/>
  <c r="P38" i="50"/>
  <c r="N38" i="50"/>
  <c r="G38" i="50"/>
  <c r="A38" i="50"/>
  <c r="P37" i="50"/>
  <c r="S37" i="50" s="1"/>
  <c r="N37" i="50"/>
  <c r="G37" i="50"/>
  <c r="A37" i="50"/>
  <c r="P36" i="50"/>
  <c r="S36" i="50" s="1"/>
  <c r="N36" i="50"/>
  <c r="G36" i="50"/>
  <c r="A36" i="50"/>
  <c r="P35" i="50"/>
  <c r="S35" i="50" s="1"/>
  <c r="N35" i="50"/>
  <c r="G35" i="50"/>
  <c r="A35" i="50"/>
  <c r="P34" i="50"/>
  <c r="S34" i="50" s="1"/>
  <c r="N34" i="50"/>
  <c r="G34" i="50"/>
  <c r="A34" i="50"/>
  <c r="P33" i="50"/>
  <c r="S33" i="50" s="1"/>
  <c r="N33" i="50"/>
  <c r="G33" i="50"/>
  <c r="A33" i="50"/>
  <c r="P32" i="50"/>
  <c r="S32" i="50" s="1"/>
  <c r="N32" i="50"/>
  <c r="G32" i="50"/>
  <c r="A32" i="50"/>
  <c r="P31" i="50"/>
  <c r="S31" i="50" s="1"/>
  <c r="N31" i="50"/>
  <c r="G31" i="50"/>
  <c r="A31" i="50"/>
  <c r="Q30" i="50"/>
  <c r="P30" i="50"/>
  <c r="T30" i="50" s="1"/>
  <c r="N30" i="50"/>
  <c r="G30" i="50"/>
  <c r="A30" i="50"/>
  <c r="Q29" i="50"/>
  <c r="P29" i="50"/>
  <c r="T29" i="50" s="1"/>
  <c r="N29" i="50"/>
  <c r="G29" i="50"/>
  <c r="A29" i="50"/>
  <c r="P28" i="50"/>
  <c r="S28" i="50" s="1"/>
  <c r="N28" i="50"/>
  <c r="G28" i="50"/>
  <c r="A28" i="50"/>
  <c r="P27" i="50"/>
  <c r="S27" i="50" s="1"/>
  <c r="N27" i="50"/>
  <c r="G27" i="50"/>
  <c r="A27" i="50"/>
  <c r="P26" i="50"/>
  <c r="S26" i="50" s="1"/>
  <c r="N26" i="50"/>
  <c r="G26" i="50"/>
  <c r="A26" i="50"/>
  <c r="P25" i="50"/>
  <c r="S25" i="50" s="1"/>
  <c r="N25" i="50"/>
  <c r="G25" i="50"/>
  <c r="A25" i="50"/>
  <c r="Q24" i="50"/>
  <c r="P24" i="50"/>
  <c r="T24" i="50" s="1"/>
  <c r="N24" i="50"/>
  <c r="G24" i="50"/>
  <c r="A24" i="50"/>
  <c r="P23" i="50"/>
  <c r="S23" i="50" s="1"/>
  <c r="N23" i="50"/>
  <c r="G23" i="50"/>
  <c r="A23" i="50"/>
  <c r="P22" i="50"/>
  <c r="S22" i="50" s="1"/>
  <c r="N22" i="50"/>
  <c r="G22" i="50"/>
  <c r="A22" i="50"/>
  <c r="P21" i="50"/>
  <c r="S21" i="50" s="1"/>
  <c r="N21" i="50"/>
  <c r="G21" i="50"/>
  <c r="A21" i="50"/>
  <c r="P20" i="50"/>
  <c r="S20" i="50" s="1"/>
  <c r="N20" i="50"/>
  <c r="G20" i="50"/>
  <c r="A20" i="50"/>
  <c r="Q19" i="50"/>
  <c r="P19" i="50"/>
  <c r="T19" i="50" s="1"/>
  <c r="N19" i="50"/>
  <c r="G19" i="50"/>
  <c r="A19" i="50"/>
  <c r="P18" i="50"/>
  <c r="S18" i="50" s="1"/>
  <c r="N18" i="50"/>
  <c r="G18" i="50"/>
  <c r="A18" i="50"/>
  <c r="P17" i="50"/>
  <c r="Q17" i="50" s="1"/>
  <c r="N17" i="50"/>
  <c r="G17" i="50"/>
  <c r="A17" i="50"/>
  <c r="P16" i="50"/>
  <c r="Q16" i="50" s="1"/>
  <c r="N16" i="50"/>
  <c r="G16" i="50"/>
  <c r="A16" i="50"/>
  <c r="Q15" i="50"/>
  <c r="P15" i="50"/>
  <c r="U15" i="50" s="1"/>
  <c r="N15" i="50"/>
  <c r="G15" i="50"/>
  <c r="A15" i="50"/>
  <c r="Q14" i="50"/>
  <c r="P14" i="50"/>
  <c r="U14" i="50" s="1"/>
  <c r="N14" i="50"/>
  <c r="G14" i="50"/>
  <c r="A14" i="50"/>
  <c r="Q13" i="50"/>
  <c r="P13" i="50"/>
  <c r="U13" i="50" s="1"/>
  <c r="N13" i="50"/>
  <c r="G13" i="50"/>
  <c r="A13" i="50"/>
  <c r="Q12" i="50"/>
  <c r="P12" i="50"/>
  <c r="N12" i="50"/>
  <c r="G12" i="50"/>
  <c r="A12" i="50"/>
  <c r="T11" i="50"/>
  <c r="U11" i="50" s="1"/>
  <c r="S11" i="50"/>
  <c r="Q11" i="50"/>
  <c r="N11" i="50"/>
  <c r="G11" i="50"/>
  <c r="A11" i="50"/>
  <c r="P10" i="50"/>
  <c r="N10" i="50"/>
  <c r="G10" i="50"/>
  <c r="A10" i="50"/>
  <c r="P9" i="50"/>
  <c r="N9" i="50"/>
  <c r="G9" i="50"/>
  <c r="A9" i="50"/>
  <c r="Q8" i="50"/>
  <c r="P8" i="50"/>
  <c r="U8" i="50" s="1"/>
  <c r="N8" i="50"/>
  <c r="G8" i="50"/>
  <c r="A8" i="50"/>
  <c r="P7" i="50"/>
  <c r="N7" i="50"/>
  <c r="G7" i="50"/>
  <c r="A7" i="50"/>
  <c r="P6" i="50"/>
  <c r="T6" i="50" s="1"/>
  <c r="N6" i="50"/>
  <c r="G6" i="50"/>
  <c r="A6" i="50"/>
  <c r="U4" i="50"/>
  <c r="S4" i="50"/>
  <c r="Q4" i="50"/>
  <c r="N3" i="50"/>
  <c r="Q94" i="50" l="1"/>
  <c r="U138" i="52"/>
  <c r="S138" i="52"/>
  <c r="Q138" i="52"/>
  <c r="T112" i="51"/>
  <c r="P59" i="50"/>
  <c r="U59" i="50" s="1"/>
  <c r="U53" i="51"/>
  <c r="S53" i="51"/>
  <c r="T138" i="51"/>
  <c r="U6" i="51"/>
  <c r="P138" i="51"/>
  <c r="G138" i="50"/>
  <c r="N138" i="50"/>
  <c r="Q80" i="50"/>
  <c r="U19" i="50"/>
  <c r="U111" i="50"/>
  <c r="T12" i="50"/>
  <c r="U12" i="50" s="1"/>
  <c r="T13" i="50"/>
  <c r="T14" i="50"/>
  <c r="T15" i="50"/>
  <c r="T16" i="50"/>
  <c r="U16" i="50" s="1"/>
  <c r="T17" i="50"/>
  <c r="U17" i="50" s="1"/>
  <c r="U29" i="50"/>
  <c r="O138" i="50"/>
  <c r="T58" i="50"/>
  <c r="T59" i="50"/>
  <c r="T60" i="50"/>
  <c r="U60" i="50" s="1"/>
  <c r="T61" i="50"/>
  <c r="U61" i="50" s="1"/>
  <c r="T62" i="50"/>
  <c r="U62" i="50" s="1"/>
  <c r="T63" i="50"/>
  <c r="U63" i="50" s="1"/>
  <c r="T64" i="50"/>
  <c r="U64" i="50" s="1"/>
  <c r="T65" i="50"/>
  <c r="U65" i="50" s="1"/>
  <c r="T66" i="50"/>
  <c r="U66" i="50" s="1"/>
  <c r="T67" i="50"/>
  <c r="U67" i="50" s="1"/>
  <c r="U95" i="50"/>
  <c r="T68" i="50"/>
  <c r="U68" i="50" s="1"/>
  <c r="T69" i="50"/>
  <c r="U69" i="50" s="1"/>
  <c r="T70" i="50"/>
  <c r="U70" i="50" s="1"/>
  <c r="T71" i="50"/>
  <c r="U71" i="50" s="1"/>
  <c r="T72" i="50"/>
  <c r="U72" i="50" s="1"/>
  <c r="T73" i="50"/>
  <c r="U73" i="50" s="1"/>
  <c r="T74" i="50"/>
  <c r="U74" i="50" s="1"/>
  <c r="T75" i="50"/>
  <c r="U75" i="50" s="1"/>
  <c r="T76" i="50"/>
  <c r="U76" i="50" s="1"/>
  <c r="T77" i="50"/>
  <c r="U77" i="50" s="1"/>
  <c r="T78" i="50"/>
  <c r="U78" i="50" s="1"/>
  <c r="T79" i="50"/>
  <c r="U79" i="50" s="1"/>
  <c r="T80" i="50"/>
  <c r="U80" i="50" s="1"/>
  <c r="T81" i="50"/>
  <c r="U81" i="50" s="1"/>
  <c r="T82" i="50"/>
  <c r="U82" i="50" s="1"/>
  <c r="T83" i="50"/>
  <c r="U83" i="50" s="1"/>
  <c r="T84" i="50"/>
  <c r="U84" i="50" s="1"/>
  <c r="T85" i="50"/>
  <c r="T86" i="50"/>
  <c r="U86" i="50" s="1"/>
  <c r="T87" i="50"/>
  <c r="U87" i="50" s="1"/>
  <c r="T88" i="50"/>
  <c r="T89" i="50"/>
  <c r="U89" i="50" s="1"/>
  <c r="T90" i="50"/>
  <c r="U90" i="50" s="1"/>
  <c r="T91" i="50"/>
  <c r="T92" i="50"/>
  <c r="U92" i="50" s="1"/>
  <c r="T93" i="50"/>
  <c r="U93" i="50" s="1"/>
  <c r="T118" i="50"/>
  <c r="U118" i="50" s="1"/>
  <c r="T119" i="50"/>
  <c r="T120" i="50"/>
  <c r="U120" i="50" s="1"/>
  <c r="T121" i="50"/>
  <c r="T122" i="50"/>
  <c r="U122" i="50" s="1"/>
  <c r="T123" i="50"/>
  <c r="U123" i="50" s="1"/>
  <c r="T124" i="50"/>
  <c r="U124" i="50" s="1"/>
  <c r="T125" i="50"/>
  <c r="T126" i="50"/>
  <c r="U126" i="50" s="1"/>
  <c r="T127" i="50"/>
  <c r="U127" i="50" s="1"/>
  <c r="T128" i="50"/>
  <c r="U128" i="50" s="1"/>
  <c r="T129" i="50"/>
  <c r="U129" i="50" s="1"/>
  <c r="T130" i="50"/>
  <c r="T131" i="50"/>
  <c r="U131" i="50" s="1"/>
  <c r="T132" i="50"/>
  <c r="U132" i="50" s="1"/>
  <c r="T133" i="50"/>
  <c r="T134" i="50"/>
  <c r="U134" i="50" s="1"/>
  <c r="T135" i="50"/>
  <c r="U135" i="50" s="1"/>
  <c r="T136" i="50"/>
  <c r="U136" i="50" s="1"/>
  <c r="T137" i="50"/>
  <c r="U137" i="50" s="1"/>
  <c r="Q6" i="50"/>
  <c r="Q7" i="50"/>
  <c r="T7" i="50"/>
  <c r="U7" i="50" s="1"/>
  <c r="T8" i="50"/>
  <c r="Q9" i="50"/>
  <c r="T9" i="50"/>
  <c r="U9" i="50" s="1"/>
  <c r="Q10" i="50"/>
  <c r="T10" i="50"/>
  <c r="U10" i="50" s="1"/>
  <c r="S12" i="50"/>
  <c r="S13" i="50"/>
  <c r="S14" i="50"/>
  <c r="S15" i="50"/>
  <c r="S16" i="50"/>
  <c r="S17" i="50"/>
  <c r="T18" i="50"/>
  <c r="Q18" i="50"/>
  <c r="U18" i="50"/>
  <c r="S19" i="50"/>
  <c r="U24" i="50"/>
  <c r="T25" i="50"/>
  <c r="Q25" i="50"/>
  <c r="U25" i="50"/>
  <c r="T26" i="50"/>
  <c r="Q26" i="50"/>
  <c r="U26" i="50"/>
  <c r="T27" i="50"/>
  <c r="Q27" i="50"/>
  <c r="U27" i="50"/>
  <c r="T28" i="50"/>
  <c r="Q28" i="50"/>
  <c r="U28" i="50"/>
  <c r="S29" i="50"/>
  <c r="U30" i="50"/>
  <c r="T31" i="50"/>
  <c r="Q31" i="50"/>
  <c r="U31" i="50"/>
  <c r="T32" i="50"/>
  <c r="Q32" i="50"/>
  <c r="U32" i="50"/>
  <c r="T33" i="50"/>
  <c r="Q33" i="50"/>
  <c r="U33" i="50"/>
  <c r="T34" i="50"/>
  <c r="Q34" i="50"/>
  <c r="U34" i="50"/>
  <c r="T35" i="50"/>
  <c r="Q35" i="50"/>
  <c r="U35" i="50"/>
  <c r="T36" i="50"/>
  <c r="Q36" i="50"/>
  <c r="U36" i="50"/>
  <c r="T37" i="50"/>
  <c r="Q37" i="50"/>
  <c r="U37" i="50"/>
  <c r="T38" i="50"/>
  <c r="Q38" i="50"/>
  <c r="U38" i="50"/>
  <c r="S39" i="50"/>
  <c r="T39" i="50"/>
  <c r="U39" i="50" s="1"/>
  <c r="Q39" i="50"/>
  <c r="S6" i="50"/>
  <c r="U6" i="50"/>
  <c r="S7" i="50"/>
  <c r="S8" i="50"/>
  <c r="S9" i="50"/>
  <c r="S10" i="50"/>
  <c r="T20" i="50"/>
  <c r="Q20" i="50"/>
  <c r="U20" i="50"/>
  <c r="T21" i="50"/>
  <c r="Q21" i="50"/>
  <c r="U21" i="50"/>
  <c r="T22" i="50"/>
  <c r="Q22" i="50"/>
  <c r="U22" i="50"/>
  <c r="T23" i="50"/>
  <c r="Q23" i="50"/>
  <c r="U23" i="50"/>
  <c r="S24" i="50"/>
  <c r="S30" i="50"/>
  <c r="Q40" i="50"/>
  <c r="T40" i="50"/>
  <c r="U40" i="50" s="1"/>
  <c r="T41" i="50"/>
  <c r="Q42" i="50"/>
  <c r="T42" i="50"/>
  <c r="U42" i="50" s="1"/>
  <c r="Q43" i="50"/>
  <c r="T43" i="50"/>
  <c r="U43" i="50" s="1"/>
  <c r="Q44" i="50"/>
  <c r="T44" i="50"/>
  <c r="U44" i="50" s="1"/>
  <c r="Q45" i="50"/>
  <c r="T45" i="50"/>
  <c r="U45" i="50" s="1"/>
  <c r="Q46" i="50"/>
  <c r="T46" i="50"/>
  <c r="U46" i="50" s="1"/>
  <c r="Q47" i="50"/>
  <c r="T47" i="50"/>
  <c r="U47" i="50" s="1"/>
  <c r="Q48" i="50"/>
  <c r="T48" i="50"/>
  <c r="U48" i="50" s="1"/>
  <c r="Q49" i="50"/>
  <c r="T49" i="50"/>
  <c r="U49" i="50" s="1"/>
  <c r="Q50" i="50"/>
  <c r="T50" i="50"/>
  <c r="U50" i="50" s="1"/>
  <c r="Q51" i="50"/>
  <c r="T51" i="50"/>
  <c r="U51" i="50" s="1"/>
  <c r="Q52" i="50"/>
  <c r="T52" i="50"/>
  <c r="U52" i="50" s="1"/>
  <c r="P53" i="50"/>
  <c r="R138" i="50"/>
  <c r="T53" i="50"/>
  <c r="Q54" i="50"/>
  <c r="T54" i="50"/>
  <c r="U54" i="50" s="1"/>
  <c r="Q55" i="50"/>
  <c r="T55" i="50"/>
  <c r="U55" i="50" s="1"/>
  <c r="Q56" i="50"/>
  <c r="T56" i="50"/>
  <c r="U56" i="50" s="1"/>
  <c r="Q57" i="50"/>
  <c r="T57" i="50"/>
  <c r="U57" i="50" s="1"/>
  <c r="S58" i="50"/>
  <c r="S59" i="50"/>
  <c r="S60" i="50"/>
  <c r="S61" i="50"/>
  <c r="S62" i="50"/>
  <c r="S63" i="50"/>
  <c r="S64" i="50"/>
  <c r="S65" i="50"/>
  <c r="S66" i="50"/>
  <c r="S67" i="50"/>
  <c r="S68" i="50"/>
  <c r="S69" i="50"/>
  <c r="S70" i="50"/>
  <c r="S71" i="50"/>
  <c r="S72" i="50"/>
  <c r="S73" i="50"/>
  <c r="S74" i="50"/>
  <c r="S75" i="50"/>
  <c r="S76" i="50"/>
  <c r="S77" i="50"/>
  <c r="S78" i="50"/>
  <c r="S79" i="50"/>
  <c r="S80" i="50"/>
  <c r="S81" i="50"/>
  <c r="S82" i="50"/>
  <c r="S83" i="50"/>
  <c r="S84" i="50"/>
  <c r="S85" i="50"/>
  <c r="S86" i="50"/>
  <c r="S87" i="50"/>
  <c r="S88" i="50"/>
  <c r="S89" i="50"/>
  <c r="S90" i="50"/>
  <c r="S91" i="50"/>
  <c r="S92" i="50"/>
  <c r="S93" i="50"/>
  <c r="U94" i="50"/>
  <c r="S95" i="50"/>
  <c r="U107" i="50"/>
  <c r="T108" i="50"/>
  <c r="Q108" i="50"/>
  <c r="U108" i="50"/>
  <c r="T109" i="50"/>
  <c r="Q109" i="50"/>
  <c r="U109" i="50"/>
  <c r="T110" i="50"/>
  <c r="Q110" i="50"/>
  <c r="U110" i="50"/>
  <c r="S111" i="50"/>
  <c r="Q112" i="50"/>
  <c r="S112" i="50"/>
  <c r="S40" i="50"/>
  <c r="S41" i="50"/>
  <c r="S42" i="50"/>
  <c r="S43" i="50"/>
  <c r="S44" i="50"/>
  <c r="S45" i="50"/>
  <c r="S46" i="50"/>
  <c r="S47" i="50"/>
  <c r="S48" i="50"/>
  <c r="S49" i="50"/>
  <c r="S50" i="50"/>
  <c r="S51" i="50"/>
  <c r="S52" i="50"/>
  <c r="Q53" i="50"/>
  <c r="S54" i="50"/>
  <c r="S55" i="50"/>
  <c r="S56" i="50"/>
  <c r="S57" i="50"/>
  <c r="T96" i="50"/>
  <c r="Q96" i="50"/>
  <c r="U96" i="50"/>
  <c r="T97" i="50"/>
  <c r="Q97" i="50"/>
  <c r="U97" i="50"/>
  <c r="T98" i="50"/>
  <c r="Q98" i="50"/>
  <c r="U98" i="50"/>
  <c r="T99" i="50"/>
  <c r="Q99" i="50"/>
  <c r="U99" i="50"/>
  <c r="T100" i="50"/>
  <c r="Q100" i="50"/>
  <c r="U100" i="50"/>
  <c r="T101" i="50"/>
  <c r="Q101" i="50"/>
  <c r="U101" i="50"/>
  <c r="T102" i="50"/>
  <c r="Q102" i="50"/>
  <c r="U102" i="50"/>
  <c r="T103" i="50"/>
  <c r="Q103" i="50"/>
  <c r="U103" i="50"/>
  <c r="T104" i="50"/>
  <c r="Q104" i="50"/>
  <c r="U104" i="50"/>
  <c r="T105" i="50"/>
  <c r="Q105" i="50"/>
  <c r="U105" i="50"/>
  <c r="T106" i="50"/>
  <c r="Q106" i="50"/>
  <c r="U106" i="50"/>
  <c r="S107" i="50"/>
  <c r="T112" i="50"/>
  <c r="Q113" i="50"/>
  <c r="T113" i="50"/>
  <c r="U113" i="50" s="1"/>
  <c r="Q114" i="50"/>
  <c r="T114" i="50"/>
  <c r="U114" i="50" s="1"/>
  <c r="Q115" i="50"/>
  <c r="T115" i="50"/>
  <c r="U115" i="50" s="1"/>
  <c r="T116" i="50"/>
  <c r="S118" i="50"/>
  <c r="S119" i="50"/>
  <c r="S120" i="50"/>
  <c r="S121" i="50"/>
  <c r="S122" i="50"/>
  <c r="S123" i="50"/>
  <c r="S124" i="50"/>
  <c r="S125" i="50"/>
  <c r="S126" i="50"/>
  <c r="S127" i="50"/>
  <c r="S128" i="50"/>
  <c r="S129" i="50"/>
  <c r="S130" i="50"/>
  <c r="S131" i="50"/>
  <c r="S132" i="50"/>
  <c r="S133" i="50"/>
  <c r="S134" i="50"/>
  <c r="S135" i="50"/>
  <c r="S136" i="50"/>
  <c r="S137" i="50"/>
  <c r="S113" i="50"/>
  <c r="S114" i="50"/>
  <c r="S115" i="50"/>
  <c r="S116" i="50"/>
  <c r="M138" i="49"/>
  <c r="L138" i="49"/>
  <c r="K138" i="49"/>
  <c r="J138" i="49"/>
  <c r="I138" i="49"/>
  <c r="H138" i="49"/>
  <c r="P137" i="49"/>
  <c r="S137" i="49" s="1"/>
  <c r="N137" i="49"/>
  <c r="G137" i="49"/>
  <c r="A137" i="49"/>
  <c r="P136" i="49"/>
  <c r="S136" i="49" s="1"/>
  <c r="N136" i="49"/>
  <c r="G136" i="49"/>
  <c r="A136" i="49"/>
  <c r="P135" i="49"/>
  <c r="S135" i="49" s="1"/>
  <c r="N135" i="49"/>
  <c r="G135" i="49"/>
  <c r="A135" i="49"/>
  <c r="P134" i="49"/>
  <c r="S134" i="49" s="1"/>
  <c r="N134" i="49"/>
  <c r="G134" i="49"/>
  <c r="A134" i="49"/>
  <c r="Q133" i="49"/>
  <c r="P133" i="49"/>
  <c r="N133" i="49"/>
  <c r="G133" i="49"/>
  <c r="A133" i="49"/>
  <c r="P132" i="49"/>
  <c r="N132" i="49"/>
  <c r="G132" i="49"/>
  <c r="A132" i="49"/>
  <c r="P131" i="49"/>
  <c r="T131" i="49" s="1"/>
  <c r="N131" i="49"/>
  <c r="G131" i="49"/>
  <c r="A131" i="49"/>
  <c r="Q130" i="49"/>
  <c r="P130" i="49"/>
  <c r="N130" i="49"/>
  <c r="G130" i="49"/>
  <c r="A130" i="49"/>
  <c r="P129" i="49"/>
  <c r="N129" i="49"/>
  <c r="G129" i="49"/>
  <c r="A129" i="49"/>
  <c r="P128" i="49"/>
  <c r="N128" i="49"/>
  <c r="G128" i="49"/>
  <c r="A128" i="49"/>
  <c r="P127" i="49"/>
  <c r="N127" i="49"/>
  <c r="G127" i="49"/>
  <c r="A127" i="49"/>
  <c r="P126" i="49"/>
  <c r="N126" i="49"/>
  <c r="G126" i="49"/>
  <c r="A126" i="49"/>
  <c r="Q125" i="49"/>
  <c r="P125" i="49"/>
  <c r="T125" i="49" s="1"/>
  <c r="N125" i="49"/>
  <c r="G125" i="49"/>
  <c r="A125" i="49"/>
  <c r="P124" i="49"/>
  <c r="Q124" i="49" s="1"/>
  <c r="N124" i="49"/>
  <c r="G124" i="49"/>
  <c r="A124" i="49"/>
  <c r="P123" i="49"/>
  <c r="N123" i="49"/>
  <c r="G123" i="49"/>
  <c r="A123" i="49"/>
  <c r="P122" i="49"/>
  <c r="N122" i="49"/>
  <c r="G122" i="49"/>
  <c r="A122" i="49"/>
  <c r="Q121" i="49"/>
  <c r="P121" i="49"/>
  <c r="T121" i="49" s="1"/>
  <c r="N121" i="49"/>
  <c r="G121" i="49"/>
  <c r="A121" i="49"/>
  <c r="P120" i="49"/>
  <c r="S120" i="49" s="1"/>
  <c r="N120" i="49"/>
  <c r="G120" i="49"/>
  <c r="A120" i="49"/>
  <c r="Q119" i="49"/>
  <c r="P119" i="49"/>
  <c r="N119" i="49"/>
  <c r="G119" i="49"/>
  <c r="A119" i="49"/>
  <c r="P118" i="49"/>
  <c r="N118" i="49"/>
  <c r="G118" i="49"/>
  <c r="A118" i="49"/>
  <c r="A117" i="49"/>
  <c r="Q116" i="49"/>
  <c r="P116" i="49"/>
  <c r="U116" i="49" s="1"/>
  <c r="N116" i="49"/>
  <c r="G116" i="49"/>
  <c r="A116" i="49"/>
  <c r="P115" i="49"/>
  <c r="N115" i="49"/>
  <c r="G115" i="49"/>
  <c r="A115" i="49"/>
  <c r="P114" i="49"/>
  <c r="N114" i="49"/>
  <c r="G114" i="49"/>
  <c r="A114" i="49"/>
  <c r="P113" i="49"/>
  <c r="Q113" i="49" s="1"/>
  <c r="N113" i="49"/>
  <c r="G113" i="49"/>
  <c r="A113" i="49"/>
  <c r="R112" i="49"/>
  <c r="O112" i="49"/>
  <c r="Q112" i="49" s="1"/>
  <c r="N112" i="49"/>
  <c r="G112" i="49"/>
  <c r="A112" i="49"/>
  <c r="Q111" i="49"/>
  <c r="P111" i="49"/>
  <c r="U111" i="49" s="1"/>
  <c r="N111" i="49"/>
  <c r="G111" i="49"/>
  <c r="A111" i="49"/>
  <c r="P110" i="49"/>
  <c r="Q110" i="49" s="1"/>
  <c r="N110" i="49"/>
  <c r="G110" i="49"/>
  <c r="A110" i="49"/>
  <c r="P109" i="49"/>
  <c r="Q109" i="49" s="1"/>
  <c r="N109" i="49"/>
  <c r="G109" i="49"/>
  <c r="A109" i="49"/>
  <c r="P108" i="49"/>
  <c r="Q108" i="49" s="1"/>
  <c r="N108" i="49"/>
  <c r="G108" i="49"/>
  <c r="A108" i="49"/>
  <c r="Q107" i="49"/>
  <c r="P107" i="49"/>
  <c r="U107" i="49" s="1"/>
  <c r="N107" i="49"/>
  <c r="G107" i="49"/>
  <c r="A107" i="49"/>
  <c r="P106" i="49"/>
  <c r="N106" i="49"/>
  <c r="G106" i="49"/>
  <c r="A106" i="49"/>
  <c r="P105" i="49"/>
  <c r="Q105" i="49" s="1"/>
  <c r="N105" i="49"/>
  <c r="G105" i="49"/>
  <c r="A105" i="49"/>
  <c r="P104" i="49"/>
  <c r="Q104" i="49" s="1"/>
  <c r="N104" i="49"/>
  <c r="G104" i="49"/>
  <c r="A104" i="49"/>
  <c r="P103" i="49"/>
  <c r="N103" i="49"/>
  <c r="G103" i="49"/>
  <c r="A103" i="49"/>
  <c r="P102" i="49"/>
  <c r="Q102" i="49" s="1"/>
  <c r="N102" i="49"/>
  <c r="G102" i="49"/>
  <c r="A102" i="49"/>
  <c r="P101" i="49"/>
  <c r="N101" i="49"/>
  <c r="G101" i="49"/>
  <c r="A101" i="49"/>
  <c r="P100" i="49"/>
  <c r="N100" i="49"/>
  <c r="G100" i="49"/>
  <c r="A100" i="49"/>
  <c r="P99" i="49"/>
  <c r="Q99" i="49" s="1"/>
  <c r="N99" i="49"/>
  <c r="G99" i="49"/>
  <c r="A99" i="49"/>
  <c r="P98" i="49"/>
  <c r="Q98" i="49" s="1"/>
  <c r="N98" i="49"/>
  <c r="G98" i="49"/>
  <c r="A98" i="49"/>
  <c r="Q97" i="49"/>
  <c r="P97" i="49"/>
  <c r="N97" i="49"/>
  <c r="G97" i="49"/>
  <c r="A97" i="49"/>
  <c r="P96" i="49"/>
  <c r="Q96" i="49" s="1"/>
  <c r="N96" i="49"/>
  <c r="G96" i="49"/>
  <c r="A96" i="49"/>
  <c r="Q95" i="49"/>
  <c r="P95" i="49"/>
  <c r="U95" i="49" s="1"/>
  <c r="N95" i="49"/>
  <c r="G95" i="49"/>
  <c r="A95" i="49"/>
  <c r="P94" i="49"/>
  <c r="Q94" i="49" s="1"/>
  <c r="N94" i="49"/>
  <c r="G94" i="49"/>
  <c r="A94" i="49"/>
  <c r="P93" i="49"/>
  <c r="S93" i="49" s="1"/>
  <c r="N93" i="49"/>
  <c r="G93" i="49"/>
  <c r="A93" i="49"/>
  <c r="P92" i="49"/>
  <c r="S92" i="49" s="1"/>
  <c r="N92" i="49"/>
  <c r="G92" i="49"/>
  <c r="A92" i="49"/>
  <c r="Q91" i="49"/>
  <c r="P91" i="49"/>
  <c r="T91" i="49" s="1"/>
  <c r="N91" i="49"/>
  <c r="G91" i="49"/>
  <c r="A91" i="49"/>
  <c r="P90" i="49"/>
  <c r="N90" i="49"/>
  <c r="G90" i="49"/>
  <c r="A90" i="49"/>
  <c r="P89" i="49"/>
  <c r="N89" i="49"/>
  <c r="G89" i="49"/>
  <c r="A89" i="49"/>
  <c r="Q88" i="49"/>
  <c r="P88" i="49"/>
  <c r="T88" i="49" s="1"/>
  <c r="N88" i="49"/>
  <c r="G88" i="49"/>
  <c r="A88" i="49"/>
  <c r="P87" i="49"/>
  <c r="S87" i="49" s="1"/>
  <c r="N87" i="49"/>
  <c r="G87" i="49"/>
  <c r="A87" i="49"/>
  <c r="P86" i="49"/>
  <c r="S86" i="49" s="1"/>
  <c r="N86" i="49"/>
  <c r="G86" i="49"/>
  <c r="A86" i="49"/>
  <c r="Q85" i="49"/>
  <c r="P85" i="49"/>
  <c r="T85" i="49" s="1"/>
  <c r="N85" i="49"/>
  <c r="G85" i="49"/>
  <c r="A85" i="49"/>
  <c r="P84" i="49"/>
  <c r="N84" i="49"/>
  <c r="G84" i="49"/>
  <c r="A84" i="49"/>
  <c r="P83" i="49"/>
  <c r="N83" i="49"/>
  <c r="G83" i="49"/>
  <c r="A83" i="49"/>
  <c r="P82" i="49"/>
  <c r="N82" i="49"/>
  <c r="G82" i="49"/>
  <c r="A82" i="49"/>
  <c r="P81" i="49"/>
  <c r="N81" i="49"/>
  <c r="G81" i="49"/>
  <c r="A81" i="49"/>
  <c r="Q80" i="49"/>
  <c r="P80" i="49"/>
  <c r="T80" i="49" s="1"/>
  <c r="N80" i="49"/>
  <c r="G80" i="49"/>
  <c r="A80" i="49"/>
  <c r="P79" i="49"/>
  <c r="S79" i="49" s="1"/>
  <c r="N79" i="49"/>
  <c r="G79" i="49"/>
  <c r="A79" i="49"/>
  <c r="S78" i="49"/>
  <c r="P78" i="49"/>
  <c r="N78" i="49"/>
  <c r="G78" i="49"/>
  <c r="A78" i="49"/>
  <c r="P77" i="49"/>
  <c r="S77" i="49" s="1"/>
  <c r="N77" i="49"/>
  <c r="G77" i="49"/>
  <c r="A77" i="49"/>
  <c r="P76" i="49"/>
  <c r="S76" i="49" s="1"/>
  <c r="N76" i="49"/>
  <c r="G76" i="49"/>
  <c r="A76" i="49"/>
  <c r="P75" i="49"/>
  <c r="S75" i="49" s="1"/>
  <c r="N75" i="49"/>
  <c r="G75" i="49"/>
  <c r="A75" i="49"/>
  <c r="P74" i="49"/>
  <c r="S74" i="49" s="1"/>
  <c r="N74" i="49"/>
  <c r="G74" i="49"/>
  <c r="A74" i="49"/>
  <c r="P73" i="49"/>
  <c r="S73" i="49" s="1"/>
  <c r="N73" i="49"/>
  <c r="G73" i="49"/>
  <c r="A73" i="49"/>
  <c r="P72" i="49"/>
  <c r="S72" i="49" s="1"/>
  <c r="N72" i="49"/>
  <c r="G72" i="49"/>
  <c r="A72" i="49"/>
  <c r="P71" i="49"/>
  <c r="S71" i="49" s="1"/>
  <c r="N71" i="49"/>
  <c r="G71" i="49"/>
  <c r="A71" i="49"/>
  <c r="P70" i="49"/>
  <c r="S70" i="49" s="1"/>
  <c r="N70" i="49"/>
  <c r="G70" i="49"/>
  <c r="A70" i="49"/>
  <c r="P69" i="49"/>
  <c r="S69" i="49" s="1"/>
  <c r="N69" i="49"/>
  <c r="G69" i="49"/>
  <c r="A69" i="49"/>
  <c r="P68" i="49"/>
  <c r="S68" i="49" s="1"/>
  <c r="N68" i="49"/>
  <c r="G68" i="49"/>
  <c r="A68" i="49"/>
  <c r="P67" i="49"/>
  <c r="S67" i="49" s="1"/>
  <c r="N67" i="49"/>
  <c r="G67" i="49"/>
  <c r="A67" i="49"/>
  <c r="P66" i="49"/>
  <c r="S66" i="49" s="1"/>
  <c r="N66" i="49"/>
  <c r="G66" i="49"/>
  <c r="A66" i="49"/>
  <c r="P65" i="49"/>
  <c r="S65" i="49" s="1"/>
  <c r="N65" i="49"/>
  <c r="G65" i="49"/>
  <c r="A65" i="49"/>
  <c r="P64" i="49"/>
  <c r="S64" i="49" s="1"/>
  <c r="N64" i="49"/>
  <c r="G64" i="49"/>
  <c r="A64" i="49"/>
  <c r="P63" i="49"/>
  <c r="S63" i="49" s="1"/>
  <c r="N63" i="49"/>
  <c r="G63" i="49"/>
  <c r="A63" i="49"/>
  <c r="P62" i="49"/>
  <c r="T62" i="49" s="1"/>
  <c r="N62" i="49"/>
  <c r="G62" i="49"/>
  <c r="A62" i="49"/>
  <c r="P61" i="49"/>
  <c r="N61" i="49"/>
  <c r="G61" i="49"/>
  <c r="A61" i="49"/>
  <c r="P60" i="49"/>
  <c r="N60" i="49"/>
  <c r="G60" i="49"/>
  <c r="A60" i="49"/>
  <c r="R59" i="49"/>
  <c r="O59" i="49"/>
  <c r="P59" i="49" s="1"/>
  <c r="S59" i="49" s="1"/>
  <c r="N59" i="49"/>
  <c r="G59" i="49"/>
  <c r="A59" i="49"/>
  <c r="Q58" i="49"/>
  <c r="P58" i="49"/>
  <c r="T58" i="49" s="1"/>
  <c r="N58" i="49"/>
  <c r="G58" i="49"/>
  <c r="P57" i="49"/>
  <c r="N57" i="49"/>
  <c r="G57" i="49"/>
  <c r="A57" i="49"/>
  <c r="P56" i="49"/>
  <c r="Q56" i="49" s="1"/>
  <c r="N56" i="49"/>
  <c r="G56" i="49"/>
  <c r="A56" i="49"/>
  <c r="P55" i="49"/>
  <c r="Q55" i="49" s="1"/>
  <c r="N55" i="49"/>
  <c r="G55" i="49"/>
  <c r="A55" i="49"/>
  <c r="P54" i="49"/>
  <c r="Q54" i="49" s="1"/>
  <c r="N54" i="49"/>
  <c r="G54" i="49"/>
  <c r="A54" i="49"/>
  <c r="R53" i="49"/>
  <c r="O53" i="49"/>
  <c r="P53" i="49" s="1"/>
  <c r="N53" i="49"/>
  <c r="G53" i="49"/>
  <c r="A53" i="49"/>
  <c r="P52" i="49"/>
  <c r="N52" i="49"/>
  <c r="G52" i="49"/>
  <c r="A52" i="49"/>
  <c r="P51" i="49"/>
  <c r="Q51" i="49" s="1"/>
  <c r="N51" i="49"/>
  <c r="G51" i="49"/>
  <c r="A51" i="49"/>
  <c r="P50" i="49"/>
  <c r="N50" i="49"/>
  <c r="G50" i="49"/>
  <c r="A50" i="49"/>
  <c r="P49" i="49"/>
  <c r="Q49" i="49" s="1"/>
  <c r="N49" i="49"/>
  <c r="G49" i="49"/>
  <c r="A49" i="49"/>
  <c r="P48" i="49"/>
  <c r="N48" i="49"/>
  <c r="G48" i="49"/>
  <c r="A48" i="49"/>
  <c r="P47" i="49"/>
  <c r="Q47" i="49" s="1"/>
  <c r="N47" i="49"/>
  <c r="G47" i="49"/>
  <c r="A47" i="49"/>
  <c r="Q46" i="49"/>
  <c r="P46" i="49"/>
  <c r="N46" i="49"/>
  <c r="G46" i="49"/>
  <c r="A46" i="49"/>
  <c r="P45" i="49"/>
  <c r="N45" i="49"/>
  <c r="G45" i="49"/>
  <c r="A45" i="49"/>
  <c r="P44" i="49"/>
  <c r="Q44" i="49" s="1"/>
  <c r="N44" i="49"/>
  <c r="G44" i="49"/>
  <c r="A44" i="49"/>
  <c r="P43" i="49"/>
  <c r="N43" i="49"/>
  <c r="G43" i="49"/>
  <c r="A43" i="49"/>
  <c r="P42" i="49"/>
  <c r="N42" i="49"/>
  <c r="G42" i="49"/>
  <c r="A42" i="49"/>
  <c r="Q41" i="49"/>
  <c r="P41" i="49"/>
  <c r="U41" i="49" s="1"/>
  <c r="N41" i="49"/>
  <c r="G41" i="49"/>
  <c r="A41" i="49"/>
  <c r="P40" i="49"/>
  <c r="N40" i="49"/>
  <c r="G40" i="49"/>
  <c r="A40" i="49"/>
  <c r="P39" i="49"/>
  <c r="N39" i="49"/>
  <c r="G39" i="49"/>
  <c r="A39" i="49"/>
  <c r="P38" i="49"/>
  <c r="Q38" i="49" s="1"/>
  <c r="N38" i="49"/>
  <c r="G38" i="49"/>
  <c r="A38" i="49"/>
  <c r="P37" i="49"/>
  <c r="N37" i="49"/>
  <c r="G37" i="49"/>
  <c r="A37" i="49"/>
  <c r="P36" i="49"/>
  <c r="N36" i="49"/>
  <c r="G36" i="49"/>
  <c r="A36" i="49"/>
  <c r="Q35" i="49"/>
  <c r="P35" i="49"/>
  <c r="N35" i="49"/>
  <c r="G35" i="49"/>
  <c r="A35" i="49"/>
  <c r="P34" i="49"/>
  <c r="Q34" i="49" s="1"/>
  <c r="N34" i="49"/>
  <c r="G34" i="49"/>
  <c r="A34" i="49"/>
  <c r="P33" i="49"/>
  <c r="N33" i="49"/>
  <c r="G33" i="49"/>
  <c r="A33" i="49"/>
  <c r="P32" i="49"/>
  <c r="Q32" i="49" s="1"/>
  <c r="N32" i="49"/>
  <c r="G32" i="49"/>
  <c r="A32" i="49"/>
  <c r="P31" i="49"/>
  <c r="N31" i="49"/>
  <c r="G31" i="49"/>
  <c r="A31" i="49"/>
  <c r="Q30" i="49"/>
  <c r="P30" i="49"/>
  <c r="U30" i="49" s="1"/>
  <c r="N30" i="49"/>
  <c r="G30" i="49"/>
  <c r="A30" i="49"/>
  <c r="Q29" i="49"/>
  <c r="P29" i="49"/>
  <c r="U29" i="49" s="1"/>
  <c r="N29" i="49"/>
  <c r="G29" i="49"/>
  <c r="A29" i="49"/>
  <c r="P28" i="49"/>
  <c r="N28" i="49"/>
  <c r="G28" i="49"/>
  <c r="A28" i="49"/>
  <c r="P27" i="49"/>
  <c r="Q27" i="49" s="1"/>
  <c r="N27" i="49"/>
  <c r="G27" i="49"/>
  <c r="A27" i="49"/>
  <c r="P26" i="49"/>
  <c r="Q26" i="49" s="1"/>
  <c r="N26" i="49"/>
  <c r="G26" i="49"/>
  <c r="A26" i="49"/>
  <c r="P25" i="49"/>
  <c r="N25" i="49"/>
  <c r="G25" i="49"/>
  <c r="A25" i="49"/>
  <c r="Q24" i="49"/>
  <c r="P24" i="49"/>
  <c r="U24" i="49" s="1"/>
  <c r="N24" i="49"/>
  <c r="G24" i="49"/>
  <c r="A24" i="49"/>
  <c r="P23" i="49"/>
  <c r="Q23" i="49" s="1"/>
  <c r="N23" i="49"/>
  <c r="G23" i="49"/>
  <c r="A23" i="49"/>
  <c r="P22" i="49"/>
  <c r="N22" i="49"/>
  <c r="G22" i="49"/>
  <c r="A22" i="49"/>
  <c r="P21" i="49"/>
  <c r="N21" i="49"/>
  <c r="G21" i="49"/>
  <c r="A21" i="49"/>
  <c r="P20" i="49"/>
  <c r="N20" i="49"/>
  <c r="G20" i="49"/>
  <c r="A20" i="49"/>
  <c r="Q19" i="49"/>
  <c r="P19" i="49"/>
  <c r="U19" i="49" s="1"/>
  <c r="N19" i="49"/>
  <c r="G19" i="49"/>
  <c r="A19" i="49"/>
  <c r="P18" i="49"/>
  <c r="T18" i="49" s="1"/>
  <c r="N18" i="49"/>
  <c r="G18" i="49"/>
  <c r="A18" i="49"/>
  <c r="P17" i="49"/>
  <c r="T17" i="49" s="1"/>
  <c r="N17" i="49"/>
  <c r="G17" i="49"/>
  <c r="A17" i="49"/>
  <c r="P16" i="49"/>
  <c r="T16" i="49" s="1"/>
  <c r="N16" i="49"/>
  <c r="G16" i="49"/>
  <c r="A16" i="49"/>
  <c r="Q15" i="49"/>
  <c r="P15" i="49"/>
  <c r="T15" i="49" s="1"/>
  <c r="N15" i="49"/>
  <c r="G15" i="49"/>
  <c r="A15" i="49"/>
  <c r="Q14" i="49"/>
  <c r="P14" i="49"/>
  <c r="T14" i="49" s="1"/>
  <c r="N14" i="49"/>
  <c r="G14" i="49"/>
  <c r="A14" i="49"/>
  <c r="Q13" i="49"/>
  <c r="P13" i="49"/>
  <c r="T13" i="49" s="1"/>
  <c r="N13" i="49"/>
  <c r="G13" i="49"/>
  <c r="A13" i="49"/>
  <c r="P12" i="49"/>
  <c r="T12" i="49" s="1"/>
  <c r="N12" i="49"/>
  <c r="G12" i="49"/>
  <c r="A12" i="49"/>
  <c r="T11" i="49"/>
  <c r="N11" i="49"/>
  <c r="G11" i="49"/>
  <c r="A11" i="49"/>
  <c r="P10" i="49"/>
  <c r="T10" i="49" s="1"/>
  <c r="N10" i="49"/>
  <c r="G10" i="49"/>
  <c r="A10" i="49"/>
  <c r="P9" i="49"/>
  <c r="T9" i="49" s="1"/>
  <c r="N9" i="49"/>
  <c r="G9" i="49"/>
  <c r="A9" i="49"/>
  <c r="Q8" i="49"/>
  <c r="P8" i="49"/>
  <c r="T8" i="49" s="1"/>
  <c r="N8" i="49"/>
  <c r="G8" i="49"/>
  <c r="A8" i="49"/>
  <c r="P7" i="49"/>
  <c r="T7" i="49" s="1"/>
  <c r="N7" i="49"/>
  <c r="G7" i="49"/>
  <c r="A7" i="49"/>
  <c r="P6" i="49"/>
  <c r="N6" i="49"/>
  <c r="G6" i="49"/>
  <c r="A6" i="49"/>
  <c r="U4" i="49"/>
  <c r="S4" i="49"/>
  <c r="Q4" i="49"/>
  <c r="N3" i="49"/>
  <c r="R138" i="49" l="1"/>
  <c r="P112" i="49"/>
  <c r="U138" i="51"/>
  <c r="S138" i="51"/>
  <c r="Q138" i="51"/>
  <c r="T24" i="49"/>
  <c r="T25" i="49"/>
  <c r="U25" i="49" s="1"/>
  <c r="U58" i="49"/>
  <c r="T103" i="49"/>
  <c r="U103" i="49" s="1"/>
  <c r="T114" i="49"/>
  <c r="U114" i="49" s="1"/>
  <c r="T115" i="49"/>
  <c r="U115" i="49" s="1"/>
  <c r="T116" i="49"/>
  <c r="Q12" i="49"/>
  <c r="Q25" i="49"/>
  <c r="U27" i="49"/>
  <c r="T27" i="49"/>
  <c r="T29" i="49"/>
  <c r="T30" i="49"/>
  <c r="U32" i="49"/>
  <c r="T32" i="49"/>
  <c r="U34" i="49"/>
  <c r="T34" i="49"/>
  <c r="U35" i="49"/>
  <c r="T35" i="49"/>
  <c r="U38" i="49"/>
  <c r="T38" i="49"/>
  <c r="T41" i="49"/>
  <c r="T44" i="49"/>
  <c r="U44" i="49" s="1"/>
  <c r="T46" i="49"/>
  <c r="U46" i="49" s="1"/>
  <c r="T47" i="49"/>
  <c r="U47" i="49" s="1"/>
  <c r="T49" i="49"/>
  <c r="U49" i="49" s="1"/>
  <c r="T51" i="49"/>
  <c r="U51" i="49" s="1"/>
  <c r="T54" i="49"/>
  <c r="U54" i="49" s="1"/>
  <c r="T55" i="49"/>
  <c r="U55" i="49" s="1"/>
  <c r="T56" i="49"/>
  <c r="U56" i="49" s="1"/>
  <c r="U80" i="49"/>
  <c r="U88" i="49"/>
  <c r="T95" i="49"/>
  <c r="U96" i="49"/>
  <c r="T96" i="49"/>
  <c r="U97" i="49"/>
  <c r="T97" i="49"/>
  <c r="U98" i="49"/>
  <c r="T98" i="49"/>
  <c r="Q103" i="49"/>
  <c r="T105" i="49"/>
  <c r="U105" i="49" s="1"/>
  <c r="T107" i="49"/>
  <c r="T108" i="49"/>
  <c r="U108" i="49" s="1"/>
  <c r="T109" i="49"/>
  <c r="U109" i="49" s="1"/>
  <c r="T110" i="49"/>
  <c r="U110" i="49" s="1"/>
  <c r="T111" i="49"/>
  <c r="T112" i="49"/>
  <c r="Q114" i="49"/>
  <c r="Q115" i="49"/>
  <c r="U121" i="49"/>
  <c r="U125" i="49"/>
  <c r="U53" i="50"/>
  <c r="S53" i="50"/>
  <c r="T138" i="50"/>
  <c r="P138" i="50"/>
  <c r="T20" i="49"/>
  <c r="U20" i="49" s="1"/>
  <c r="Q20" i="49"/>
  <c r="T42" i="49"/>
  <c r="U42" i="49" s="1"/>
  <c r="Q42" i="49"/>
  <c r="T36" i="49"/>
  <c r="U36" i="49" s="1"/>
  <c r="Q36" i="49"/>
  <c r="T45" i="49"/>
  <c r="U45" i="49" s="1"/>
  <c r="Q45" i="49"/>
  <c r="T23" i="49"/>
  <c r="U23" i="49" s="1"/>
  <c r="T39" i="49"/>
  <c r="U39" i="49" s="1"/>
  <c r="Q39" i="49"/>
  <c r="T40" i="49"/>
  <c r="U40" i="49" s="1"/>
  <c r="Q40" i="49"/>
  <c r="T48" i="49"/>
  <c r="U48" i="49" s="1"/>
  <c r="Q48" i="49"/>
  <c r="T106" i="49"/>
  <c r="U106" i="49" s="1"/>
  <c r="Q106" i="49"/>
  <c r="T31" i="49"/>
  <c r="U31" i="49" s="1"/>
  <c r="Q31" i="49"/>
  <c r="T28" i="49"/>
  <c r="U28" i="49" s="1"/>
  <c r="Q28" i="49"/>
  <c r="T102" i="49"/>
  <c r="U102" i="49" s="1"/>
  <c r="T22" i="49"/>
  <c r="U22" i="49" s="1"/>
  <c r="Q22" i="49"/>
  <c r="T113" i="49"/>
  <c r="U113" i="49" s="1"/>
  <c r="T43" i="49"/>
  <c r="U43" i="49" s="1"/>
  <c r="Q43" i="49"/>
  <c r="T37" i="49"/>
  <c r="U37" i="49" s="1"/>
  <c r="Q37" i="49"/>
  <c r="T26" i="49"/>
  <c r="U26" i="49" s="1"/>
  <c r="T99" i="49"/>
  <c r="U99" i="49" s="1"/>
  <c r="T33" i="49"/>
  <c r="U33" i="49" s="1"/>
  <c r="Q33" i="49"/>
  <c r="T52" i="49"/>
  <c r="U52" i="49" s="1"/>
  <c r="Q52" i="49"/>
  <c r="T100" i="49"/>
  <c r="U100" i="49" s="1"/>
  <c r="Q100" i="49"/>
  <c r="Q17" i="49"/>
  <c r="T104" i="49"/>
  <c r="U104" i="49" s="1"/>
  <c r="T21" i="49"/>
  <c r="U21" i="49" s="1"/>
  <c r="Q21" i="49"/>
  <c r="T50" i="49"/>
  <c r="U50" i="49" s="1"/>
  <c r="Q50" i="49"/>
  <c r="U131" i="49"/>
  <c r="Q131" i="49"/>
  <c r="T57" i="49"/>
  <c r="U57" i="49" s="1"/>
  <c r="Q57" i="49"/>
  <c r="T101" i="49"/>
  <c r="U101" i="49" s="1"/>
  <c r="Q101" i="49"/>
  <c r="Q62" i="49"/>
  <c r="G138" i="49"/>
  <c r="P138" i="49"/>
  <c r="N138" i="49"/>
  <c r="S138" i="49"/>
  <c r="S6" i="49"/>
  <c r="S7" i="49"/>
  <c r="U7" i="49"/>
  <c r="S8" i="49"/>
  <c r="U8" i="49"/>
  <c r="S9" i="49"/>
  <c r="U9" i="49"/>
  <c r="S10" i="49"/>
  <c r="U10" i="49"/>
  <c r="S11" i="49"/>
  <c r="U11" i="49"/>
  <c r="S12" i="49"/>
  <c r="U12" i="49"/>
  <c r="S13" i="49"/>
  <c r="U13" i="49"/>
  <c r="S14" i="49"/>
  <c r="U14" i="49"/>
  <c r="S15" i="49"/>
  <c r="U15" i="49"/>
  <c r="S16" i="49"/>
  <c r="U16" i="49"/>
  <c r="S17" i="49"/>
  <c r="U17" i="49"/>
  <c r="S18" i="49"/>
  <c r="U18" i="49"/>
  <c r="S19" i="49"/>
  <c r="U53" i="49"/>
  <c r="S53" i="49"/>
  <c r="T53" i="49"/>
  <c r="T59" i="49"/>
  <c r="U59" i="49"/>
  <c r="T60" i="49"/>
  <c r="Q60" i="49"/>
  <c r="U60" i="49"/>
  <c r="T61" i="49"/>
  <c r="Q61" i="49"/>
  <c r="U61" i="49"/>
  <c r="S62" i="49"/>
  <c r="T81" i="49"/>
  <c r="Q81" i="49"/>
  <c r="U81" i="49"/>
  <c r="T82" i="49"/>
  <c r="Q82" i="49"/>
  <c r="U82" i="49"/>
  <c r="T83" i="49"/>
  <c r="Q83" i="49"/>
  <c r="U83" i="49"/>
  <c r="T84" i="49"/>
  <c r="Q84" i="49"/>
  <c r="U84" i="49"/>
  <c r="S85" i="49"/>
  <c r="T89" i="49"/>
  <c r="Q89" i="49"/>
  <c r="U89" i="49"/>
  <c r="T90" i="49"/>
  <c r="Q90" i="49"/>
  <c r="U90" i="49"/>
  <c r="S91" i="49"/>
  <c r="T118" i="49"/>
  <c r="U118" i="49" s="1"/>
  <c r="Q118" i="49"/>
  <c r="S118" i="49"/>
  <c r="T122" i="49"/>
  <c r="Q122" i="49"/>
  <c r="S122" i="49"/>
  <c r="T124" i="49"/>
  <c r="U124" i="49" s="1"/>
  <c r="S124" i="49"/>
  <c r="T126" i="49"/>
  <c r="Q126" i="49"/>
  <c r="S126" i="49"/>
  <c r="T128" i="49"/>
  <c r="U128" i="49" s="1"/>
  <c r="Q128" i="49"/>
  <c r="S128" i="49"/>
  <c r="T130" i="49"/>
  <c r="U130" i="49"/>
  <c r="S130" i="49"/>
  <c r="T132" i="49"/>
  <c r="U132" i="49" s="1"/>
  <c r="Q132" i="49"/>
  <c r="S132" i="49"/>
  <c r="Q6" i="49"/>
  <c r="T6" i="49"/>
  <c r="Q7" i="49"/>
  <c r="Q9" i="49"/>
  <c r="Q10" i="49"/>
  <c r="Q11" i="49"/>
  <c r="Q16" i="49"/>
  <c r="Q18" i="49"/>
  <c r="T19" i="49"/>
  <c r="S58" i="49"/>
  <c r="Q59" i="49"/>
  <c r="S60" i="49"/>
  <c r="S61" i="49"/>
  <c r="U62" i="49"/>
  <c r="T63" i="49"/>
  <c r="Q63" i="49"/>
  <c r="U63" i="49"/>
  <c r="T64" i="49"/>
  <c r="Q64" i="49"/>
  <c r="U64" i="49"/>
  <c r="T65" i="49"/>
  <c r="Q65" i="49"/>
  <c r="U65" i="49"/>
  <c r="T66" i="49"/>
  <c r="Q66" i="49"/>
  <c r="U66" i="49"/>
  <c r="T67" i="49"/>
  <c r="Q67" i="49"/>
  <c r="U67" i="49"/>
  <c r="T68" i="49"/>
  <c r="Q68" i="49"/>
  <c r="U68" i="49"/>
  <c r="T69" i="49"/>
  <c r="Q69" i="49"/>
  <c r="U69" i="49"/>
  <c r="T70" i="49"/>
  <c r="Q70" i="49"/>
  <c r="U70" i="49"/>
  <c r="T71" i="49"/>
  <c r="Q71" i="49"/>
  <c r="U71" i="49"/>
  <c r="T72" i="49"/>
  <c r="Q72" i="49"/>
  <c r="U72" i="49"/>
  <c r="T73" i="49"/>
  <c r="Q73" i="49"/>
  <c r="U73" i="49"/>
  <c r="T74" i="49"/>
  <c r="Q74" i="49"/>
  <c r="U74" i="49"/>
  <c r="T75" i="49"/>
  <c r="Q75" i="49"/>
  <c r="U75" i="49"/>
  <c r="T76" i="49"/>
  <c r="Q76" i="49"/>
  <c r="U76" i="49"/>
  <c r="T77" i="49"/>
  <c r="Q77" i="49"/>
  <c r="U77" i="49"/>
  <c r="T78" i="49"/>
  <c r="Q78" i="49"/>
  <c r="U78" i="49"/>
  <c r="T79" i="49"/>
  <c r="Q79" i="49"/>
  <c r="U79" i="49"/>
  <c r="S80" i="49"/>
  <c r="S81" i="49"/>
  <c r="S82" i="49"/>
  <c r="S83" i="49"/>
  <c r="S84" i="49"/>
  <c r="U85" i="49"/>
  <c r="T86" i="49"/>
  <c r="Q86" i="49"/>
  <c r="U86" i="49"/>
  <c r="T87" i="49"/>
  <c r="Q87" i="49"/>
  <c r="U87" i="49"/>
  <c r="S88" i="49"/>
  <c r="S89" i="49"/>
  <c r="S90" i="49"/>
  <c r="U91" i="49"/>
  <c r="T92" i="49"/>
  <c r="Q92" i="49"/>
  <c r="U92" i="49"/>
  <c r="T93" i="49"/>
  <c r="Q93" i="49"/>
  <c r="U93" i="49"/>
  <c r="T94" i="49"/>
  <c r="U94" i="49" s="1"/>
  <c r="T119" i="49"/>
  <c r="U119" i="49"/>
  <c r="S119" i="49"/>
  <c r="U122" i="49"/>
  <c r="T123" i="49"/>
  <c r="U123" i="49" s="1"/>
  <c r="Q123" i="49"/>
  <c r="S123" i="49"/>
  <c r="U126" i="49"/>
  <c r="T127" i="49"/>
  <c r="U127" i="49" s="1"/>
  <c r="Q127" i="49"/>
  <c r="S127" i="49"/>
  <c r="T129" i="49"/>
  <c r="U129" i="49" s="1"/>
  <c r="Q129" i="49"/>
  <c r="S129" i="49"/>
  <c r="T133" i="49"/>
  <c r="U133" i="49"/>
  <c r="S133" i="49"/>
  <c r="S20" i="49"/>
  <c r="S21" i="49"/>
  <c r="S22" i="49"/>
  <c r="S23" i="49"/>
  <c r="S24" i="49"/>
  <c r="S25" i="49"/>
  <c r="S26" i="49"/>
  <c r="S27" i="49"/>
  <c r="S28" i="49"/>
  <c r="S29" i="49"/>
  <c r="S30" i="49"/>
  <c r="S31" i="49"/>
  <c r="S32" i="49"/>
  <c r="S33" i="49"/>
  <c r="S34" i="49"/>
  <c r="S35" i="49"/>
  <c r="S36" i="49"/>
  <c r="S37" i="49"/>
  <c r="S38" i="49"/>
  <c r="S39" i="49"/>
  <c r="S40" i="49"/>
  <c r="S41" i="49"/>
  <c r="S42" i="49"/>
  <c r="S43" i="49"/>
  <c r="S44" i="49"/>
  <c r="S45" i="49"/>
  <c r="S46" i="49"/>
  <c r="S47" i="49"/>
  <c r="S48" i="49"/>
  <c r="S49" i="49"/>
  <c r="S50" i="49"/>
  <c r="S51" i="49"/>
  <c r="S52" i="49"/>
  <c r="O138" i="49"/>
  <c r="Q53" i="49"/>
  <c r="S54" i="49"/>
  <c r="S55" i="49"/>
  <c r="S56" i="49"/>
  <c r="S57" i="49"/>
  <c r="U112" i="49"/>
  <c r="S112" i="49"/>
  <c r="T120" i="49"/>
  <c r="Q120" i="49"/>
  <c r="U120" i="49"/>
  <c r="S121" i="49"/>
  <c r="S125" i="49"/>
  <c r="S131" i="49"/>
  <c r="T134" i="49"/>
  <c r="Q134" i="49"/>
  <c r="U134" i="49"/>
  <c r="T135" i="49"/>
  <c r="Q135" i="49"/>
  <c r="U135" i="49"/>
  <c r="T136" i="49"/>
  <c r="Q136" i="49"/>
  <c r="U136" i="49"/>
  <c r="T137" i="49"/>
  <c r="Q137" i="49"/>
  <c r="U137" i="49"/>
  <c r="S95" i="49"/>
  <c r="S96" i="49"/>
  <c r="S97" i="49"/>
  <c r="S98" i="49"/>
  <c r="S99" i="49"/>
  <c r="S100" i="49"/>
  <c r="S101" i="49"/>
  <c r="S102" i="49"/>
  <c r="S103" i="49"/>
  <c r="S104" i="49"/>
  <c r="S105" i="49"/>
  <c r="S106" i="49"/>
  <c r="S107" i="49"/>
  <c r="S108" i="49"/>
  <c r="S109" i="49"/>
  <c r="S110" i="49"/>
  <c r="S111" i="49"/>
  <c r="S113" i="49"/>
  <c r="S114" i="49"/>
  <c r="S115" i="49"/>
  <c r="S116" i="49"/>
  <c r="M138" i="48"/>
  <c r="L138" i="48"/>
  <c r="K138" i="48"/>
  <c r="J138" i="48"/>
  <c r="I138" i="48"/>
  <c r="H138" i="48"/>
  <c r="P137" i="48"/>
  <c r="S137" i="48" s="1"/>
  <c r="N137" i="48"/>
  <c r="G137" i="48"/>
  <c r="A137" i="48"/>
  <c r="P136" i="48"/>
  <c r="S136" i="48" s="1"/>
  <c r="N136" i="48"/>
  <c r="G136" i="48"/>
  <c r="A136" i="48"/>
  <c r="P135" i="48"/>
  <c r="S135" i="48" s="1"/>
  <c r="N135" i="48"/>
  <c r="G135" i="48"/>
  <c r="A135" i="48"/>
  <c r="P134" i="48"/>
  <c r="S134" i="48" s="1"/>
  <c r="N134" i="48"/>
  <c r="G134" i="48"/>
  <c r="A134" i="48"/>
  <c r="Q133" i="48"/>
  <c r="P133" i="48"/>
  <c r="N133" i="48"/>
  <c r="G133" i="48"/>
  <c r="A133" i="48"/>
  <c r="P132" i="48"/>
  <c r="T132" i="48" s="1"/>
  <c r="N132" i="48"/>
  <c r="G132" i="48"/>
  <c r="A132" i="48"/>
  <c r="Q131" i="48"/>
  <c r="P131" i="48"/>
  <c r="N131" i="48"/>
  <c r="G131" i="48"/>
  <c r="A131" i="48"/>
  <c r="Q130" i="48"/>
  <c r="P130" i="48"/>
  <c r="T130" i="48" s="1"/>
  <c r="N130" i="48"/>
  <c r="G130" i="48"/>
  <c r="A130" i="48"/>
  <c r="P129" i="48"/>
  <c r="S129" i="48" s="1"/>
  <c r="N129" i="48"/>
  <c r="G129" i="48"/>
  <c r="A129" i="48"/>
  <c r="P128" i="48"/>
  <c r="S128" i="48" s="1"/>
  <c r="N128" i="48"/>
  <c r="G128" i="48"/>
  <c r="A128" i="48"/>
  <c r="P127" i="48"/>
  <c r="S127" i="48" s="1"/>
  <c r="N127" i="48"/>
  <c r="G127" i="48"/>
  <c r="A127" i="48"/>
  <c r="P126" i="48"/>
  <c r="S126" i="48" s="1"/>
  <c r="N126" i="48"/>
  <c r="G126" i="48"/>
  <c r="A126" i="48"/>
  <c r="Q125" i="48"/>
  <c r="P125" i="48"/>
  <c r="N125" i="48"/>
  <c r="G125" i="48"/>
  <c r="A125" i="48"/>
  <c r="Q124" i="48"/>
  <c r="P124" i="48"/>
  <c r="T124" i="48" s="1"/>
  <c r="N124" i="48"/>
  <c r="G124" i="48"/>
  <c r="A124" i="48"/>
  <c r="P123" i="48"/>
  <c r="S123" i="48" s="1"/>
  <c r="N123" i="48"/>
  <c r="G123" i="48"/>
  <c r="A123" i="48"/>
  <c r="P122" i="48"/>
  <c r="S122" i="48" s="1"/>
  <c r="N122" i="48"/>
  <c r="G122" i="48"/>
  <c r="A122" i="48"/>
  <c r="Q121" i="48"/>
  <c r="P121" i="48"/>
  <c r="N121" i="48"/>
  <c r="G121" i="48"/>
  <c r="A121" i="48"/>
  <c r="P120" i="48"/>
  <c r="N120" i="48"/>
  <c r="G120" i="48"/>
  <c r="A120" i="48"/>
  <c r="Q119" i="48"/>
  <c r="P119" i="48"/>
  <c r="T119" i="48" s="1"/>
  <c r="N119" i="48"/>
  <c r="G119" i="48"/>
  <c r="A119" i="48"/>
  <c r="S118" i="48"/>
  <c r="P118" i="48"/>
  <c r="N118" i="48"/>
  <c r="G118" i="48"/>
  <c r="A118" i="48"/>
  <c r="A117" i="48"/>
  <c r="Q116" i="48"/>
  <c r="P116" i="48"/>
  <c r="U116" i="48" s="1"/>
  <c r="N116" i="48"/>
  <c r="G116" i="48"/>
  <c r="A116" i="48"/>
  <c r="P115" i="48"/>
  <c r="Q115" i="48" s="1"/>
  <c r="N115" i="48"/>
  <c r="G115" i="48"/>
  <c r="A115" i="48"/>
  <c r="P114" i="48"/>
  <c r="Q114" i="48" s="1"/>
  <c r="N114" i="48"/>
  <c r="G114" i="48"/>
  <c r="A114" i="48"/>
  <c r="P113" i="48"/>
  <c r="Q113" i="48" s="1"/>
  <c r="N113" i="48"/>
  <c r="G113" i="48"/>
  <c r="A113" i="48"/>
  <c r="R112" i="48"/>
  <c r="O112" i="48"/>
  <c r="Q112" i="48" s="1"/>
  <c r="N112" i="48"/>
  <c r="G112" i="48"/>
  <c r="A112" i="48"/>
  <c r="Q111" i="48"/>
  <c r="P111" i="48"/>
  <c r="U111" i="48" s="1"/>
  <c r="N111" i="48"/>
  <c r="G111" i="48"/>
  <c r="A111" i="48"/>
  <c r="P110" i="48"/>
  <c r="Q110" i="48" s="1"/>
  <c r="N110" i="48"/>
  <c r="G110" i="48"/>
  <c r="A110" i="48"/>
  <c r="P109" i="48"/>
  <c r="Q109" i="48" s="1"/>
  <c r="N109" i="48"/>
  <c r="G109" i="48"/>
  <c r="A109" i="48"/>
  <c r="P108" i="48"/>
  <c r="Q108" i="48" s="1"/>
  <c r="N108" i="48"/>
  <c r="G108" i="48"/>
  <c r="A108" i="48"/>
  <c r="Q107" i="48"/>
  <c r="P107" i="48"/>
  <c r="U107" i="48" s="1"/>
  <c r="N107" i="48"/>
  <c r="G107" i="48"/>
  <c r="A107" i="48"/>
  <c r="P106" i="48"/>
  <c r="Q106" i="48" s="1"/>
  <c r="N106" i="48"/>
  <c r="G106" i="48"/>
  <c r="A106" i="48"/>
  <c r="P105" i="48"/>
  <c r="Q105" i="48" s="1"/>
  <c r="N105" i="48"/>
  <c r="G105" i="48"/>
  <c r="A105" i="48"/>
  <c r="P104" i="48"/>
  <c r="Q104" i="48" s="1"/>
  <c r="N104" i="48"/>
  <c r="G104" i="48"/>
  <c r="A104" i="48"/>
  <c r="P103" i="48"/>
  <c r="Q103" i="48" s="1"/>
  <c r="N103" i="48"/>
  <c r="G103" i="48"/>
  <c r="A103" i="48"/>
  <c r="P102" i="48"/>
  <c r="Q102" i="48" s="1"/>
  <c r="N102" i="48"/>
  <c r="G102" i="48"/>
  <c r="A102" i="48"/>
  <c r="Q101" i="48"/>
  <c r="P101" i="48"/>
  <c r="U101" i="48" s="1"/>
  <c r="N101" i="48"/>
  <c r="G101" i="48"/>
  <c r="A101" i="48"/>
  <c r="P100" i="48"/>
  <c r="Q100" i="48" s="1"/>
  <c r="N100" i="48"/>
  <c r="G100" i="48"/>
  <c r="A100" i="48"/>
  <c r="P99" i="48"/>
  <c r="Q99" i="48" s="1"/>
  <c r="N99" i="48"/>
  <c r="G99" i="48"/>
  <c r="A99" i="48"/>
  <c r="P98" i="48"/>
  <c r="Q98" i="48" s="1"/>
  <c r="N98" i="48"/>
  <c r="G98" i="48"/>
  <c r="A98" i="48"/>
  <c r="P97" i="48"/>
  <c r="Q97" i="48" s="1"/>
  <c r="N97" i="48"/>
  <c r="G97" i="48"/>
  <c r="A97" i="48"/>
  <c r="P96" i="48"/>
  <c r="Q96" i="48" s="1"/>
  <c r="N96" i="48"/>
  <c r="G96" i="48"/>
  <c r="A96" i="48"/>
  <c r="Q95" i="48"/>
  <c r="P95" i="48"/>
  <c r="U95" i="48" s="1"/>
  <c r="N95" i="48"/>
  <c r="G95" i="48"/>
  <c r="A95" i="48"/>
  <c r="Q94" i="48"/>
  <c r="P94" i="48"/>
  <c r="U94" i="48" s="1"/>
  <c r="N94" i="48"/>
  <c r="G94" i="48"/>
  <c r="A94" i="48"/>
  <c r="P93" i="48"/>
  <c r="N93" i="48"/>
  <c r="G93" i="48"/>
  <c r="A93" i="48"/>
  <c r="P92" i="48"/>
  <c r="N92" i="48"/>
  <c r="G92" i="48"/>
  <c r="A92" i="48"/>
  <c r="Q91" i="48"/>
  <c r="P91" i="48"/>
  <c r="T91" i="48" s="1"/>
  <c r="N91" i="48"/>
  <c r="G91" i="48"/>
  <c r="A91" i="48"/>
  <c r="S90" i="48"/>
  <c r="P90" i="48"/>
  <c r="N90" i="48"/>
  <c r="G90" i="48"/>
  <c r="A90" i="48"/>
  <c r="P89" i="48"/>
  <c r="S89" i="48" s="1"/>
  <c r="N89" i="48"/>
  <c r="G89" i="48"/>
  <c r="A89" i="48"/>
  <c r="Q88" i="48"/>
  <c r="P88" i="48"/>
  <c r="T88" i="48" s="1"/>
  <c r="N88" i="48"/>
  <c r="G88" i="48"/>
  <c r="A88" i="48"/>
  <c r="P87" i="48"/>
  <c r="N87" i="48"/>
  <c r="G87" i="48"/>
  <c r="A87" i="48"/>
  <c r="P86" i="48"/>
  <c r="N86" i="48"/>
  <c r="G86" i="48"/>
  <c r="A86" i="48"/>
  <c r="Q85" i="48"/>
  <c r="P85" i="48"/>
  <c r="T85" i="48" s="1"/>
  <c r="N85" i="48"/>
  <c r="G85" i="48"/>
  <c r="A85" i="48"/>
  <c r="P84" i="48"/>
  <c r="S84" i="48" s="1"/>
  <c r="N84" i="48"/>
  <c r="G84" i="48"/>
  <c r="A84" i="48"/>
  <c r="P83" i="48"/>
  <c r="T83" i="48" s="1"/>
  <c r="N83" i="48"/>
  <c r="G83" i="48"/>
  <c r="A83" i="48"/>
  <c r="P82" i="48"/>
  <c r="N82" i="48"/>
  <c r="G82" i="48"/>
  <c r="A82" i="48"/>
  <c r="P81" i="48"/>
  <c r="N81" i="48"/>
  <c r="G81" i="48"/>
  <c r="A81" i="48"/>
  <c r="Q80" i="48"/>
  <c r="P80" i="48"/>
  <c r="T80" i="48" s="1"/>
  <c r="N80" i="48"/>
  <c r="G80" i="48"/>
  <c r="A80" i="48"/>
  <c r="P79" i="48"/>
  <c r="S79" i="48" s="1"/>
  <c r="N79" i="48"/>
  <c r="G79" i="48"/>
  <c r="A79" i="48"/>
  <c r="S78" i="48"/>
  <c r="P78" i="48"/>
  <c r="N78" i="48"/>
  <c r="G78" i="48"/>
  <c r="A78" i="48"/>
  <c r="P77" i="48"/>
  <c r="S77" i="48" s="1"/>
  <c r="N77" i="48"/>
  <c r="G77" i="48"/>
  <c r="A77" i="48"/>
  <c r="P76" i="48"/>
  <c r="S76" i="48" s="1"/>
  <c r="N76" i="48"/>
  <c r="G76" i="48"/>
  <c r="A76" i="48"/>
  <c r="P75" i="48"/>
  <c r="S75" i="48" s="1"/>
  <c r="N75" i="48"/>
  <c r="G75" i="48"/>
  <c r="A75" i="48"/>
  <c r="P74" i="48"/>
  <c r="S74" i="48" s="1"/>
  <c r="N74" i="48"/>
  <c r="G74" i="48"/>
  <c r="A74" i="48"/>
  <c r="P73" i="48"/>
  <c r="S73" i="48" s="1"/>
  <c r="N73" i="48"/>
  <c r="G73" i="48"/>
  <c r="A73" i="48"/>
  <c r="P72" i="48"/>
  <c r="S72" i="48" s="1"/>
  <c r="N72" i="48"/>
  <c r="G72" i="48"/>
  <c r="A72" i="48"/>
  <c r="P71" i="48"/>
  <c r="S71" i="48" s="1"/>
  <c r="N71" i="48"/>
  <c r="G71" i="48"/>
  <c r="A71" i="48"/>
  <c r="P70" i="48"/>
  <c r="S70" i="48" s="1"/>
  <c r="N70" i="48"/>
  <c r="G70" i="48"/>
  <c r="A70" i="48"/>
  <c r="P69" i="48"/>
  <c r="S69" i="48" s="1"/>
  <c r="N69" i="48"/>
  <c r="G69" i="48"/>
  <c r="A69" i="48"/>
  <c r="P68" i="48"/>
  <c r="S68" i="48" s="1"/>
  <c r="N68" i="48"/>
  <c r="G68" i="48"/>
  <c r="A68" i="48"/>
  <c r="P67" i="48"/>
  <c r="S67" i="48" s="1"/>
  <c r="N67" i="48"/>
  <c r="G67" i="48"/>
  <c r="A67" i="48"/>
  <c r="P66" i="48"/>
  <c r="S66" i="48" s="1"/>
  <c r="N66" i="48"/>
  <c r="G66" i="48"/>
  <c r="A66" i="48"/>
  <c r="P65" i="48"/>
  <c r="S65" i="48" s="1"/>
  <c r="N65" i="48"/>
  <c r="G65" i="48"/>
  <c r="A65" i="48"/>
  <c r="P64" i="48"/>
  <c r="S64" i="48" s="1"/>
  <c r="N64" i="48"/>
  <c r="G64" i="48"/>
  <c r="A64" i="48"/>
  <c r="P63" i="48"/>
  <c r="S63" i="48" s="1"/>
  <c r="N63" i="48"/>
  <c r="G63" i="48"/>
  <c r="A63" i="48"/>
  <c r="Q62" i="48"/>
  <c r="P62" i="48"/>
  <c r="T62" i="48" s="1"/>
  <c r="N62" i="48"/>
  <c r="G62" i="48"/>
  <c r="A62" i="48"/>
  <c r="P61" i="48"/>
  <c r="N61" i="48"/>
  <c r="G61" i="48"/>
  <c r="A61" i="48"/>
  <c r="P60" i="48"/>
  <c r="N60" i="48"/>
  <c r="G60" i="48"/>
  <c r="A60" i="48"/>
  <c r="R59" i="48"/>
  <c r="O59" i="48"/>
  <c r="P59" i="48" s="1"/>
  <c r="S59" i="48" s="1"/>
  <c r="N59" i="48"/>
  <c r="G59" i="48"/>
  <c r="A59" i="48"/>
  <c r="Q58" i="48"/>
  <c r="P58" i="48"/>
  <c r="T58" i="48" s="1"/>
  <c r="N58" i="48"/>
  <c r="G58" i="48"/>
  <c r="Q57" i="48"/>
  <c r="P57" i="48"/>
  <c r="U57" i="48" s="1"/>
  <c r="N57" i="48"/>
  <c r="G57" i="48"/>
  <c r="A57" i="48"/>
  <c r="P56" i="48"/>
  <c r="Q56" i="48" s="1"/>
  <c r="N56" i="48"/>
  <c r="G56" i="48"/>
  <c r="A56" i="48"/>
  <c r="P55" i="48"/>
  <c r="Q55" i="48" s="1"/>
  <c r="N55" i="48"/>
  <c r="G55" i="48"/>
  <c r="A55" i="48"/>
  <c r="P54" i="48"/>
  <c r="Q54" i="48" s="1"/>
  <c r="N54" i="48"/>
  <c r="G54" i="48"/>
  <c r="A54" i="48"/>
  <c r="R53" i="48"/>
  <c r="R138" i="48" s="1"/>
  <c r="O53" i="48"/>
  <c r="P53" i="48" s="1"/>
  <c r="N53" i="48"/>
  <c r="G53" i="48"/>
  <c r="A53" i="48"/>
  <c r="P52" i="48"/>
  <c r="Q52" i="48" s="1"/>
  <c r="N52" i="48"/>
  <c r="G52" i="48"/>
  <c r="A52" i="48"/>
  <c r="P51" i="48"/>
  <c r="Q51" i="48" s="1"/>
  <c r="N51" i="48"/>
  <c r="G51" i="48"/>
  <c r="A51" i="48"/>
  <c r="P50" i="48"/>
  <c r="Q50" i="48" s="1"/>
  <c r="N50" i="48"/>
  <c r="G50" i="48"/>
  <c r="A50" i="48"/>
  <c r="P49" i="48"/>
  <c r="Q49" i="48" s="1"/>
  <c r="N49" i="48"/>
  <c r="G49" i="48"/>
  <c r="A49" i="48"/>
  <c r="P48" i="48"/>
  <c r="Q48" i="48" s="1"/>
  <c r="N48" i="48"/>
  <c r="G48" i="48"/>
  <c r="A48" i="48"/>
  <c r="P47" i="48"/>
  <c r="Q47" i="48" s="1"/>
  <c r="N47" i="48"/>
  <c r="G47" i="48"/>
  <c r="A47" i="48"/>
  <c r="P46" i="48"/>
  <c r="Q46" i="48" s="1"/>
  <c r="N46" i="48"/>
  <c r="G46" i="48"/>
  <c r="A46" i="48"/>
  <c r="P45" i="48"/>
  <c r="Q45" i="48" s="1"/>
  <c r="N45" i="48"/>
  <c r="G45" i="48"/>
  <c r="A45" i="48"/>
  <c r="Q44" i="48"/>
  <c r="P44" i="48"/>
  <c r="N44" i="48"/>
  <c r="G44" i="48"/>
  <c r="A44" i="48"/>
  <c r="P43" i="48"/>
  <c r="Q43" i="48" s="1"/>
  <c r="N43" i="48"/>
  <c r="G43" i="48"/>
  <c r="A43" i="48"/>
  <c r="P42" i="48"/>
  <c r="Q42" i="48" s="1"/>
  <c r="N42" i="48"/>
  <c r="G42" i="48"/>
  <c r="A42" i="48"/>
  <c r="Q41" i="48"/>
  <c r="P41" i="48"/>
  <c r="U41" i="48" s="1"/>
  <c r="N41" i="48"/>
  <c r="G41" i="48"/>
  <c r="A41" i="48"/>
  <c r="P40" i="48"/>
  <c r="Q40" i="48" s="1"/>
  <c r="N40" i="48"/>
  <c r="G40" i="48"/>
  <c r="A40" i="48"/>
  <c r="P39" i="48"/>
  <c r="Q39" i="48" s="1"/>
  <c r="N39" i="48"/>
  <c r="G39" i="48"/>
  <c r="A39" i="48"/>
  <c r="Q38" i="48"/>
  <c r="P38" i="48"/>
  <c r="N38" i="48"/>
  <c r="G38" i="48"/>
  <c r="A38" i="48"/>
  <c r="P37" i="48"/>
  <c r="Q37" i="48" s="1"/>
  <c r="N37" i="48"/>
  <c r="G37" i="48"/>
  <c r="A37" i="48"/>
  <c r="P36" i="48"/>
  <c r="Q36" i="48" s="1"/>
  <c r="N36" i="48"/>
  <c r="G36" i="48"/>
  <c r="A36" i="48"/>
  <c r="P35" i="48"/>
  <c r="Q35" i="48" s="1"/>
  <c r="N35" i="48"/>
  <c r="G35" i="48"/>
  <c r="A35" i="48"/>
  <c r="P34" i="48"/>
  <c r="Q34" i="48" s="1"/>
  <c r="N34" i="48"/>
  <c r="G34" i="48"/>
  <c r="A34" i="48"/>
  <c r="P33" i="48"/>
  <c r="Q33" i="48" s="1"/>
  <c r="N33" i="48"/>
  <c r="G33" i="48"/>
  <c r="A33" i="48"/>
  <c r="P32" i="48"/>
  <c r="Q32" i="48" s="1"/>
  <c r="N32" i="48"/>
  <c r="G32" i="48"/>
  <c r="A32" i="48"/>
  <c r="P31" i="48"/>
  <c r="Q31" i="48" s="1"/>
  <c r="N31" i="48"/>
  <c r="G31" i="48"/>
  <c r="A31" i="48"/>
  <c r="Q30" i="48"/>
  <c r="P30" i="48"/>
  <c r="N30" i="48"/>
  <c r="G30" i="48"/>
  <c r="A30" i="48"/>
  <c r="Q29" i="48"/>
  <c r="P29" i="48"/>
  <c r="U29" i="48" s="1"/>
  <c r="N29" i="48"/>
  <c r="G29" i="48"/>
  <c r="A29" i="48"/>
  <c r="P28" i="48"/>
  <c r="Q28" i="48" s="1"/>
  <c r="N28" i="48"/>
  <c r="G28" i="48"/>
  <c r="A28" i="48"/>
  <c r="P27" i="48"/>
  <c r="Q27" i="48" s="1"/>
  <c r="N27" i="48"/>
  <c r="G27" i="48"/>
  <c r="A27" i="48"/>
  <c r="P26" i="48"/>
  <c r="Q26" i="48" s="1"/>
  <c r="N26" i="48"/>
  <c r="G26" i="48"/>
  <c r="A26" i="48"/>
  <c r="P25" i="48"/>
  <c r="Q25" i="48" s="1"/>
  <c r="N25" i="48"/>
  <c r="G25" i="48"/>
  <c r="A25" i="48"/>
  <c r="Q24" i="48"/>
  <c r="P24" i="48"/>
  <c r="U24" i="48" s="1"/>
  <c r="N24" i="48"/>
  <c r="G24" i="48"/>
  <c r="A24" i="48"/>
  <c r="P23" i="48"/>
  <c r="Q23" i="48" s="1"/>
  <c r="N23" i="48"/>
  <c r="G23" i="48"/>
  <c r="A23" i="48"/>
  <c r="P22" i="48"/>
  <c r="Q22" i="48" s="1"/>
  <c r="N22" i="48"/>
  <c r="G22" i="48"/>
  <c r="A22" i="48"/>
  <c r="P21" i="48"/>
  <c r="Q21" i="48" s="1"/>
  <c r="N21" i="48"/>
  <c r="G21" i="48"/>
  <c r="A21" i="48"/>
  <c r="P20" i="48"/>
  <c r="Q20" i="48" s="1"/>
  <c r="N20" i="48"/>
  <c r="G20" i="48"/>
  <c r="A20" i="48"/>
  <c r="Q19" i="48"/>
  <c r="P19" i="48"/>
  <c r="N19" i="48"/>
  <c r="G19" i="48"/>
  <c r="A19" i="48"/>
  <c r="P18" i="48"/>
  <c r="N18" i="48"/>
  <c r="G18" i="48"/>
  <c r="A18" i="48"/>
  <c r="Q17" i="48"/>
  <c r="P17" i="48"/>
  <c r="U17" i="48" s="1"/>
  <c r="N17" i="48"/>
  <c r="G17" i="48"/>
  <c r="A17" i="48"/>
  <c r="P16" i="48"/>
  <c r="N16" i="48"/>
  <c r="G16" i="48"/>
  <c r="A16" i="48"/>
  <c r="Q15" i="48"/>
  <c r="P15" i="48"/>
  <c r="U15" i="48" s="1"/>
  <c r="N15" i="48"/>
  <c r="G15" i="48"/>
  <c r="A15" i="48"/>
  <c r="Q14" i="48"/>
  <c r="P14" i="48"/>
  <c r="U14" i="48" s="1"/>
  <c r="N14" i="48"/>
  <c r="G14" i="48"/>
  <c r="A14" i="48"/>
  <c r="Q13" i="48"/>
  <c r="P13" i="48"/>
  <c r="U13" i="48" s="1"/>
  <c r="N13" i="48"/>
  <c r="G13" i="48"/>
  <c r="A13" i="48"/>
  <c r="Q12" i="48"/>
  <c r="P12" i="48"/>
  <c r="U12" i="48" s="1"/>
  <c r="N12" i="48"/>
  <c r="G12" i="48"/>
  <c r="A12" i="48"/>
  <c r="P11" i="48"/>
  <c r="N11" i="48"/>
  <c r="G11" i="48"/>
  <c r="A11" i="48"/>
  <c r="P10" i="48"/>
  <c r="N10" i="48"/>
  <c r="G10" i="48"/>
  <c r="A10" i="48"/>
  <c r="P9" i="48"/>
  <c r="N9" i="48"/>
  <c r="G9" i="48"/>
  <c r="A9" i="48"/>
  <c r="Q8" i="48"/>
  <c r="P8" i="48"/>
  <c r="U8" i="48" s="1"/>
  <c r="N8" i="48"/>
  <c r="G8" i="48"/>
  <c r="A8" i="48"/>
  <c r="P7" i="48"/>
  <c r="N7" i="48"/>
  <c r="G7" i="48"/>
  <c r="A7" i="48"/>
  <c r="P6" i="48"/>
  <c r="Q6" i="48" s="1"/>
  <c r="N6" i="48"/>
  <c r="G6" i="48"/>
  <c r="A6" i="48"/>
  <c r="U4" i="48"/>
  <c r="S4" i="48"/>
  <c r="Q4" i="48"/>
  <c r="N3" i="48"/>
  <c r="Q83" i="48" l="1"/>
  <c r="U138" i="50"/>
  <c r="S138" i="50"/>
  <c r="Q138" i="50"/>
  <c r="Q138" i="49"/>
  <c r="T138" i="49"/>
  <c r="U138" i="49" s="1"/>
  <c r="U6" i="49"/>
  <c r="Q132" i="48"/>
  <c r="N138" i="48"/>
  <c r="T6" i="48"/>
  <c r="T7" i="48"/>
  <c r="U7" i="48" s="1"/>
  <c r="T8" i="48"/>
  <c r="T9" i="48"/>
  <c r="U9" i="48" s="1"/>
  <c r="T10" i="48"/>
  <c r="U10" i="48" s="1"/>
  <c r="T11" i="48"/>
  <c r="U11" i="48" s="1"/>
  <c r="T12" i="48"/>
  <c r="T13" i="48"/>
  <c r="T14" i="48"/>
  <c r="T15" i="48"/>
  <c r="T16" i="48"/>
  <c r="U16" i="48" s="1"/>
  <c r="T17" i="48"/>
  <c r="T18" i="48"/>
  <c r="U18" i="48" s="1"/>
  <c r="Q7" i="48"/>
  <c r="Q9" i="48"/>
  <c r="Q10" i="48"/>
  <c r="Q11" i="48"/>
  <c r="Q16" i="48"/>
  <c r="Q18" i="48"/>
  <c r="T20" i="48"/>
  <c r="U20" i="48" s="1"/>
  <c r="T21" i="48"/>
  <c r="U21" i="48" s="1"/>
  <c r="T22" i="48"/>
  <c r="U22" i="48" s="1"/>
  <c r="T23" i="48"/>
  <c r="U23" i="48" s="1"/>
  <c r="T24" i="48"/>
  <c r="T25" i="48"/>
  <c r="U25" i="48" s="1"/>
  <c r="T26" i="48"/>
  <c r="U26" i="48" s="1"/>
  <c r="T27" i="48"/>
  <c r="U27" i="48" s="1"/>
  <c r="T28" i="48"/>
  <c r="U28" i="48" s="1"/>
  <c r="T29" i="48"/>
  <c r="U30" i="48"/>
  <c r="T30" i="48"/>
  <c r="T31" i="48"/>
  <c r="U31" i="48" s="1"/>
  <c r="T32" i="48"/>
  <c r="U32" i="48" s="1"/>
  <c r="T33" i="48"/>
  <c r="U33" i="48" s="1"/>
  <c r="T34" i="48"/>
  <c r="U34" i="48" s="1"/>
  <c r="T35" i="48"/>
  <c r="U35" i="48" s="1"/>
  <c r="T36" i="48"/>
  <c r="U36" i="48" s="1"/>
  <c r="T37" i="48"/>
  <c r="U37" i="48" s="1"/>
  <c r="T38" i="48"/>
  <c r="U38" i="48" s="1"/>
  <c r="T39" i="48"/>
  <c r="U39" i="48" s="1"/>
  <c r="T40" i="48"/>
  <c r="U40" i="48" s="1"/>
  <c r="T41" i="48"/>
  <c r="T42" i="48"/>
  <c r="U42" i="48" s="1"/>
  <c r="T43" i="48"/>
  <c r="U43" i="48" s="1"/>
  <c r="T44" i="48"/>
  <c r="U44" i="48" s="1"/>
  <c r="T45" i="48"/>
  <c r="U45" i="48" s="1"/>
  <c r="T46" i="48"/>
  <c r="U46" i="48" s="1"/>
  <c r="T47" i="48"/>
  <c r="U47" i="48" s="1"/>
  <c r="T48" i="48"/>
  <c r="U48" i="48" s="1"/>
  <c r="T49" i="48"/>
  <c r="U49" i="48" s="1"/>
  <c r="T50" i="48"/>
  <c r="U50" i="48" s="1"/>
  <c r="T51" i="48"/>
  <c r="U51" i="48" s="1"/>
  <c r="T52" i="48"/>
  <c r="U52" i="48" s="1"/>
  <c r="T54" i="48"/>
  <c r="U54" i="48" s="1"/>
  <c r="T55" i="48"/>
  <c r="U55" i="48" s="1"/>
  <c r="T56" i="48"/>
  <c r="U56" i="48" s="1"/>
  <c r="T57" i="48"/>
  <c r="U80" i="48"/>
  <c r="U85" i="48"/>
  <c r="P112" i="48"/>
  <c r="S112" i="48" s="1"/>
  <c r="U124" i="48"/>
  <c r="U132" i="48"/>
  <c r="U58" i="48"/>
  <c r="U91" i="48"/>
  <c r="T94" i="48"/>
  <c r="T95" i="48"/>
  <c r="T96" i="48"/>
  <c r="U96" i="48" s="1"/>
  <c r="T97" i="48"/>
  <c r="U97" i="48" s="1"/>
  <c r="T98" i="48"/>
  <c r="U98" i="48" s="1"/>
  <c r="T99" i="48"/>
  <c r="U99" i="48" s="1"/>
  <c r="T100" i="48"/>
  <c r="U100" i="48" s="1"/>
  <c r="T101" i="48"/>
  <c r="T102" i="48"/>
  <c r="U102" i="48" s="1"/>
  <c r="T103" i="48"/>
  <c r="U103" i="48" s="1"/>
  <c r="T104" i="48"/>
  <c r="U104" i="48" s="1"/>
  <c r="T105" i="48"/>
  <c r="U105" i="48" s="1"/>
  <c r="T106" i="48"/>
  <c r="U106" i="48" s="1"/>
  <c r="T107" i="48"/>
  <c r="T108" i="48"/>
  <c r="U108" i="48" s="1"/>
  <c r="T109" i="48"/>
  <c r="U109" i="48" s="1"/>
  <c r="T110" i="48"/>
  <c r="U110" i="48" s="1"/>
  <c r="T111" i="48"/>
  <c r="T113" i="48"/>
  <c r="U113" i="48" s="1"/>
  <c r="T114" i="48"/>
  <c r="U114" i="48" s="1"/>
  <c r="T115" i="48"/>
  <c r="U115" i="48" s="1"/>
  <c r="T116" i="48"/>
  <c r="U119" i="48"/>
  <c r="U130" i="48"/>
  <c r="U53" i="48"/>
  <c r="S53" i="48"/>
  <c r="T53" i="48"/>
  <c r="T59" i="48"/>
  <c r="U59" i="48"/>
  <c r="T60" i="48"/>
  <c r="Q60" i="48"/>
  <c r="U60" i="48"/>
  <c r="T61" i="48"/>
  <c r="Q61" i="48"/>
  <c r="U61" i="48"/>
  <c r="S62" i="48"/>
  <c r="T81" i="48"/>
  <c r="Q81" i="48"/>
  <c r="U81" i="48"/>
  <c r="T82" i="48"/>
  <c r="Q82" i="48"/>
  <c r="U82" i="48"/>
  <c r="S83" i="48"/>
  <c r="T86" i="48"/>
  <c r="Q86" i="48"/>
  <c r="U86" i="48"/>
  <c r="T87" i="48"/>
  <c r="Q87" i="48"/>
  <c r="U87" i="48"/>
  <c r="S88" i="48"/>
  <c r="T92" i="48"/>
  <c r="Q92" i="48"/>
  <c r="U92" i="48"/>
  <c r="T93" i="48"/>
  <c r="U93" i="48" s="1"/>
  <c r="Q93" i="48"/>
  <c r="T112" i="48"/>
  <c r="T120" i="48"/>
  <c r="Q120" i="48"/>
  <c r="S120" i="48"/>
  <c r="G138" i="48"/>
  <c r="S6" i="48"/>
  <c r="U6" i="48"/>
  <c r="S7" i="48"/>
  <c r="S8" i="48"/>
  <c r="S9" i="48"/>
  <c r="S10" i="48"/>
  <c r="S11" i="48"/>
  <c r="S12" i="48"/>
  <c r="S13" i="48"/>
  <c r="S14" i="48"/>
  <c r="S15" i="48"/>
  <c r="S16" i="48"/>
  <c r="S17" i="48"/>
  <c r="S18" i="48"/>
  <c r="U19" i="48"/>
  <c r="S19" i="48"/>
  <c r="T19" i="48"/>
  <c r="S58" i="48"/>
  <c r="Q59" i="48"/>
  <c r="S60" i="48"/>
  <c r="S61" i="48"/>
  <c r="U62" i="48"/>
  <c r="T63" i="48"/>
  <c r="Q63" i="48"/>
  <c r="U63" i="48"/>
  <c r="T64" i="48"/>
  <c r="Q64" i="48"/>
  <c r="U64" i="48"/>
  <c r="T65" i="48"/>
  <c r="Q65" i="48"/>
  <c r="U65" i="48"/>
  <c r="T66" i="48"/>
  <c r="Q66" i="48"/>
  <c r="U66" i="48"/>
  <c r="T67" i="48"/>
  <c r="Q67" i="48"/>
  <c r="U67" i="48"/>
  <c r="T68" i="48"/>
  <c r="Q68" i="48"/>
  <c r="U68" i="48"/>
  <c r="T69" i="48"/>
  <c r="Q69" i="48"/>
  <c r="U69" i="48"/>
  <c r="T70" i="48"/>
  <c r="Q70" i="48"/>
  <c r="U70" i="48"/>
  <c r="T71" i="48"/>
  <c r="Q71" i="48"/>
  <c r="U71" i="48"/>
  <c r="T72" i="48"/>
  <c r="Q72" i="48"/>
  <c r="U72" i="48"/>
  <c r="T73" i="48"/>
  <c r="Q73" i="48"/>
  <c r="U73" i="48"/>
  <c r="T74" i="48"/>
  <c r="U74" i="48" s="1"/>
  <c r="Q74" i="48"/>
  <c r="T75" i="48"/>
  <c r="Q75" i="48"/>
  <c r="U75" i="48"/>
  <c r="T76" i="48"/>
  <c r="Q76" i="48"/>
  <c r="U76" i="48"/>
  <c r="T77" i="48"/>
  <c r="Q77" i="48"/>
  <c r="U77" i="48"/>
  <c r="T78" i="48"/>
  <c r="U78" i="48" s="1"/>
  <c r="Q78" i="48"/>
  <c r="T79" i="48"/>
  <c r="Q79" i="48"/>
  <c r="U79" i="48"/>
  <c r="S80" i="48"/>
  <c r="S81" i="48"/>
  <c r="S82" i="48"/>
  <c r="U83" i="48"/>
  <c r="T84" i="48"/>
  <c r="U84" i="48" s="1"/>
  <c r="Q84" i="48"/>
  <c r="S85" i="48"/>
  <c r="S86" i="48"/>
  <c r="S87" i="48"/>
  <c r="U88" i="48"/>
  <c r="T89" i="48"/>
  <c r="Q89" i="48"/>
  <c r="U89" i="48"/>
  <c r="T90" i="48"/>
  <c r="U90" i="48" s="1"/>
  <c r="Q90" i="48"/>
  <c r="S91" i="48"/>
  <c r="S92" i="48"/>
  <c r="S93" i="48"/>
  <c r="U120" i="48"/>
  <c r="T121" i="48"/>
  <c r="U121" i="48"/>
  <c r="S121" i="48"/>
  <c r="T125" i="48"/>
  <c r="U125" i="48"/>
  <c r="S125" i="48"/>
  <c r="T131" i="48"/>
  <c r="U131" i="48"/>
  <c r="S131" i="48"/>
  <c r="T133" i="48"/>
  <c r="U133" i="48"/>
  <c r="S133" i="48"/>
  <c r="S20" i="48"/>
  <c r="S21" i="48"/>
  <c r="S22" i="48"/>
  <c r="S23" i="48"/>
  <c r="S24" i="48"/>
  <c r="S25" i="48"/>
  <c r="S26" i="48"/>
  <c r="S27" i="48"/>
  <c r="S28" i="48"/>
  <c r="S29" i="48"/>
  <c r="S30" i="48"/>
  <c r="S31" i="48"/>
  <c r="S32" i="48"/>
  <c r="S33" i="48"/>
  <c r="S34" i="48"/>
  <c r="S35" i="48"/>
  <c r="S36" i="48"/>
  <c r="S37" i="48"/>
  <c r="S38" i="48"/>
  <c r="S39" i="48"/>
  <c r="S40" i="48"/>
  <c r="S41" i="48"/>
  <c r="S42" i="48"/>
  <c r="S43" i="48"/>
  <c r="S44" i="48"/>
  <c r="S45" i="48"/>
  <c r="S46" i="48"/>
  <c r="S47" i="48"/>
  <c r="S48" i="48"/>
  <c r="S49" i="48"/>
  <c r="S50" i="48"/>
  <c r="S51" i="48"/>
  <c r="S52" i="48"/>
  <c r="O138" i="48"/>
  <c r="Q53" i="48"/>
  <c r="S54" i="48"/>
  <c r="S55" i="48"/>
  <c r="S56" i="48"/>
  <c r="S57" i="48"/>
  <c r="T118" i="48"/>
  <c r="Q118" i="48"/>
  <c r="U118" i="48"/>
  <c r="S119" i="48"/>
  <c r="T122" i="48"/>
  <c r="Q122" i="48"/>
  <c r="U122" i="48"/>
  <c r="T123" i="48"/>
  <c r="Q123" i="48"/>
  <c r="U123" i="48"/>
  <c r="S124" i="48"/>
  <c r="T126" i="48"/>
  <c r="Q126" i="48"/>
  <c r="U126" i="48"/>
  <c r="T127" i="48"/>
  <c r="U127" i="48" s="1"/>
  <c r="Q127" i="48"/>
  <c r="T128" i="48"/>
  <c r="Q128" i="48"/>
  <c r="U128" i="48"/>
  <c r="T129" i="48"/>
  <c r="Q129" i="48"/>
  <c r="U129" i="48"/>
  <c r="S130" i="48"/>
  <c r="S132" i="48"/>
  <c r="T134" i="48"/>
  <c r="Q134" i="48"/>
  <c r="U134" i="48"/>
  <c r="T135" i="48"/>
  <c r="U135" i="48" s="1"/>
  <c r="Q135" i="48"/>
  <c r="T136" i="48"/>
  <c r="Q136" i="48"/>
  <c r="U136" i="48"/>
  <c r="T137" i="48"/>
  <c r="U137" i="48" s="1"/>
  <c r="Q137" i="48"/>
  <c r="S94" i="48"/>
  <c r="S95" i="48"/>
  <c r="S96" i="48"/>
  <c r="S97" i="48"/>
  <c r="S98" i="48"/>
  <c r="S99" i="48"/>
  <c r="S100" i="48"/>
  <c r="S101" i="48"/>
  <c r="S102" i="48"/>
  <c r="S103" i="48"/>
  <c r="S104" i="48"/>
  <c r="S105" i="48"/>
  <c r="S106" i="48"/>
  <c r="S107" i="48"/>
  <c r="S108" i="48"/>
  <c r="S109" i="48"/>
  <c r="S110" i="48"/>
  <c r="S111" i="48"/>
  <c r="S113" i="48"/>
  <c r="S114" i="48"/>
  <c r="S115" i="48"/>
  <c r="S116" i="48"/>
  <c r="P58" i="46"/>
  <c r="S58" i="46" s="1"/>
  <c r="Q58" i="46"/>
  <c r="N58" i="46"/>
  <c r="G58" i="46"/>
  <c r="U112" i="48" l="1"/>
  <c r="T138" i="48"/>
  <c r="P138" i="48"/>
  <c r="Q138" i="48" s="1"/>
  <c r="T58" i="46"/>
  <c r="U58" i="46"/>
  <c r="M138" i="46"/>
  <c r="L138" i="46"/>
  <c r="K138" i="46"/>
  <c r="J138" i="46"/>
  <c r="I138" i="46"/>
  <c r="H138" i="46"/>
  <c r="P137" i="46"/>
  <c r="S137" i="46" s="1"/>
  <c r="N137" i="46"/>
  <c r="G137" i="46"/>
  <c r="A137" i="46"/>
  <c r="P136" i="46"/>
  <c r="S136" i="46" s="1"/>
  <c r="N136" i="46"/>
  <c r="G136" i="46"/>
  <c r="A136" i="46"/>
  <c r="P135" i="46"/>
  <c r="S135" i="46" s="1"/>
  <c r="N135" i="46"/>
  <c r="G135" i="46"/>
  <c r="A135" i="46"/>
  <c r="P134" i="46"/>
  <c r="S134" i="46" s="1"/>
  <c r="N134" i="46"/>
  <c r="G134" i="46"/>
  <c r="A134" i="46"/>
  <c r="Q133" i="46"/>
  <c r="P133" i="46"/>
  <c r="N133" i="46"/>
  <c r="G133" i="46"/>
  <c r="A133" i="46"/>
  <c r="Q132" i="46"/>
  <c r="P132" i="46"/>
  <c r="T132" i="46" s="1"/>
  <c r="N132" i="46"/>
  <c r="G132" i="46"/>
  <c r="A132" i="46"/>
  <c r="Q131" i="46"/>
  <c r="P131" i="46"/>
  <c r="N131" i="46"/>
  <c r="G131" i="46"/>
  <c r="A131" i="46"/>
  <c r="Q130" i="46"/>
  <c r="P130" i="46"/>
  <c r="T130" i="46" s="1"/>
  <c r="N130" i="46"/>
  <c r="G130" i="46"/>
  <c r="A130" i="46"/>
  <c r="P129" i="46"/>
  <c r="S129" i="46" s="1"/>
  <c r="N129" i="46"/>
  <c r="G129" i="46"/>
  <c r="A129" i="46"/>
  <c r="P128" i="46"/>
  <c r="S128" i="46" s="1"/>
  <c r="N128" i="46"/>
  <c r="G128" i="46"/>
  <c r="A128" i="46"/>
  <c r="P127" i="46"/>
  <c r="S127" i="46" s="1"/>
  <c r="N127" i="46"/>
  <c r="G127" i="46"/>
  <c r="A127" i="46"/>
  <c r="P126" i="46"/>
  <c r="S126" i="46" s="1"/>
  <c r="N126" i="46"/>
  <c r="G126" i="46"/>
  <c r="A126" i="46"/>
  <c r="Q125" i="46"/>
  <c r="P125" i="46"/>
  <c r="N125" i="46"/>
  <c r="G125" i="46"/>
  <c r="A125" i="46"/>
  <c r="Q124" i="46"/>
  <c r="P124" i="46"/>
  <c r="T124" i="46" s="1"/>
  <c r="N124" i="46"/>
  <c r="G124" i="46"/>
  <c r="A124" i="46"/>
  <c r="P123" i="46"/>
  <c r="S123" i="46" s="1"/>
  <c r="N123" i="46"/>
  <c r="G123" i="46"/>
  <c r="A123" i="46"/>
  <c r="P122" i="46"/>
  <c r="S122" i="46" s="1"/>
  <c r="N122" i="46"/>
  <c r="G122" i="46"/>
  <c r="A122" i="46"/>
  <c r="Q121" i="46"/>
  <c r="P121" i="46"/>
  <c r="N121" i="46"/>
  <c r="G121" i="46"/>
  <c r="A121" i="46"/>
  <c r="P120" i="46"/>
  <c r="N120" i="46"/>
  <c r="G120" i="46"/>
  <c r="A120" i="46"/>
  <c r="Q119" i="46"/>
  <c r="P119" i="46"/>
  <c r="T119" i="46" s="1"/>
  <c r="N119" i="46"/>
  <c r="G119" i="46"/>
  <c r="A119" i="46"/>
  <c r="P118" i="46"/>
  <c r="S118" i="46" s="1"/>
  <c r="N118" i="46"/>
  <c r="G118" i="46"/>
  <c r="A118" i="46"/>
  <c r="A117" i="46"/>
  <c r="Q116" i="46"/>
  <c r="P116" i="46"/>
  <c r="U116" i="46" s="1"/>
  <c r="N116" i="46"/>
  <c r="G116" i="46"/>
  <c r="A116" i="46"/>
  <c r="P115" i="46"/>
  <c r="N115" i="46"/>
  <c r="G115" i="46"/>
  <c r="A115" i="46"/>
  <c r="P114" i="46"/>
  <c r="N114" i="46"/>
  <c r="G114" i="46"/>
  <c r="A114" i="46"/>
  <c r="P113" i="46"/>
  <c r="N113" i="46"/>
  <c r="G113" i="46"/>
  <c r="A113" i="46"/>
  <c r="R112" i="46"/>
  <c r="O112" i="46"/>
  <c r="Q112" i="46" s="1"/>
  <c r="N112" i="46"/>
  <c r="G112" i="46"/>
  <c r="A112" i="46"/>
  <c r="Q111" i="46"/>
  <c r="P111" i="46"/>
  <c r="U111" i="46" s="1"/>
  <c r="N111" i="46"/>
  <c r="G111" i="46"/>
  <c r="A111" i="46"/>
  <c r="P110" i="46"/>
  <c r="N110" i="46"/>
  <c r="G110" i="46"/>
  <c r="A110" i="46"/>
  <c r="P109" i="46"/>
  <c r="N109" i="46"/>
  <c r="G109" i="46"/>
  <c r="A109" i="46"/>
  <c r="P108" i="46"/>
  <c r="N108" i="46"/>
  <c r="G108" i="46"/>
  <c r="A108" i="46"/>
  <c r="Q107" i="46"/>
  <c r="P107" i="46"/>
  <c r="U107" i="46" s="1"/>
  <c r="N107" i="46"/>
  <c r="G107" i="46"/>
  <c r="A107" i="46"/>
  <c r="P106" i="46"/>
  <c r="N106" i="46"/>
  <c r="G106" i="46"/>
  <c r="A106" i="46"/>
  <c r="P105" i="46"/>
  <c r="N105" i="46"/>
  <c r="G105" i="46"/>
  <c r="A105" i="46"/>
  <c r="P104" i="46"/>
  <c r="N104" i="46"/>
  <c r="G104" i="46"/>
  <c r="A104" i="46"/>
  <c r="P103" i="46"/>
  <c r="N103" i="46"/>
  <c r="G103" i="46"/>
  <c r="A103" i="46"/>
  <c r="P102" i="46"/>
  <c r="N102" i="46"/>
  <c r="G102" i="46"/>
  <c r="A102" i="46"/>
  <c r="Q101" i="46"/>
  <c r="P101" i="46"/>
  <c r="U101" i="46" s="1"/>
  <c r="N101" i="46"/>
  <c r="G101" i="46"/>
  <c r="A101" i="46"/>
  <c r="P100" i="46"/>
  <c r="N100" i="46"/>
  <c r="G100" i="46"/>
  <c r="A100" i="46"/>
  <c r="P99" i="46"/>
  <c r="T99" i="46" s="1"/>
  <c r="N99" i="46"/>
  <c r="G99" i="46"/>
  <c r="A99" i="46"/>
  <c r="P98" i="46"/>
  <c r="N98" i="46"/>
  <c r="G98" i="46"/>
  <c r="A98" i="46"/>
  <c r="P97" i="46"/>
  <c r="T97" i="46" s="1"/>
  <c r="N97" i="46"/>
  <c r="G97" i="46"/>
  <c r="A97" i="46"/>
  <c r="P96" i="46"/>
  <c r="N96" i="46"/>
  <c r="G96" i="46"/>
  <c r="A96" i="46"/>
  <c r="Q95" i="46"/>
  <c r="P95" i="46"/>
  <c r="U95" i="46" s="1"/>
  <c r="N95" i="46"/>
  <c r="G95" i="46"/>
  <c r="A95" i="46"/>
  <c r="Q94" i="46"/>
  <c r="P94" i="46"/>
  <c r="U94" i="46" s="1"/>
  <c r="N94" i="46"/>
  <c r="G94" i="46"/>
  <c r="A94" i="46"/>
  <c r="P93" i="46"/>
  <c r="N93" i="46"/>
  <c r="G93" i="46"/>
  <c r="A93" i="46"/>
  <c r="P92" i="46"/>
  <c r="N92" i="46"/>
  <c r="G92" i="46"/>
  <c r="A92" i="46"/>
  <c r="Q91" i="46"/>
  <c r="P91" i="46"/>
  <c r="T91" i="46" s="1"/>
  <c r="N91" i="46"/>
  <c r="G91" i="46"/>
  <c r="A91" i="46"/>
  <c r="P90" i="46"/>
  <c r="S90" i="46" s="1"/>
  <c r="N90" i="46"/>
  <c r="G90" i="46"/>
  <c r="A90" i="46"/>
  <c r="P89" i="46"/>
  <c r="S89" i="46" s="1"/>
  <c r="N89" i="46"/>
  <c r="G89" i="46"/>
  <c r="A89" i="46"/>
  <c r="Q88" i="46"/>
  <c r="P88" i="46"/>
  <c r="T88" i="46" s="1"/>
  <c r="N88" i="46"/>
  <c r="G88" i="46"/>
  <c r="A88" i="46"/>
  <c r="P87" i="46"/>
  <c r="N87" i="46"/>
  <c r="G87" i="46"/>
  <c r="A87" i="46"/>
  <c r="P86" i="46"/>
  <c r="N86" i="46"/>
  <c r="G86" i="46"/>
  <c r="A86" i="46"/>
  <c r="Q85" i="46"/>
  <c r="P85" i="46"/>
  <c r="T85" i="46" s="1"/>
  <c r="N85" i="46"/>
  <c r="G85" i="46"/>
  <c r="A85" i="46"/>
  <c r="P84" i="46"/>
  <c r="S84" i="46" s="1"/>
  <c r="N84" i="46"/>
  <c r="G84" i="46"/>
  <c r="A84" i="46"/>
  <c r="Q83" i="46"/>
  <c r="P83" i="46"/>
  <c r="T83" i="46" s="1"/>
  <c r="N83" i="46"/>
  <c r="G83" i="46"/>
  <c r="A83" i="46"/>
  <c r="P82" i="46"/>
  <c r="N82" i="46"/>
  <c r="G82" i="46"/>
  <c r="A82" i="46"/>
  <c r="P81" i="46"/>
  <c r="N81" i="46"/>
  <c r="G81" i="46"/>
  <c r="A81" i="46"/>
  <c r="Q80" i="46"/>
  <c r="P80" i="46"/>
  <c r="T80" i="46" s="1"/>
  <c r="N80" i="46"/>
  <c r="G80" i="46"/>
  <c r="A80" i="46"/>
  <c r="P79" i="46"/>
  <c r="S79" i="46" s="1"/>
  <c r="N79" i="46"/>
  <c r="G79" i="46"/>
  <c r="A79" i="46"/>
  <c r="P78" i="46"/>
  <c r="S78" i="46" s="1"/>
  <c r="N78" i="46"/>
  <c r="G78" i="46"/>
  <c r="A78" i="46"/>
  <c r="P77" i="46"/>
  <c r="S77" i="46" s="1"/>
  <c r="N77" i="46"/>
  <c r="G77" i="46"/>
  <c r="A77" i="46"/>
  <c r="S76" i="46"/>
  <c r="P76" i="46"/>
  <c r="N76" i="46"/>
  <c r="G76" i="46"/>
  <c r="A76" i="46"/>
  <c r="P75" i="46"/>
  <c r="S75" i="46" s="1"/>
  <c r="N75" i="46"/>
  <c r="G75" i="46"/>
  <c r="A75" i="46"/>
  <c r="P74" i="46"/>
  <c r="S74" i="46" s="1"/>
  <c r="N74" i="46"/>
  <c r="G74" i="46"/>
  <c r="A74" i="46"/>
  <c r="P73" i="46"/>
  <c r="S73" i="46" s="1"/>
  <c r="N73" i="46"/>
  <c r="G73" i="46"/>
  <c r="A73" i="46"/>
  <c r="P72" i="46"/>
  <c r="S72" i="46" s="1"/>
  <c r="N72" i="46"/>
  <c r="G72" i="46"/>
  <c r="A72" i="46"/>
  <c r="P71" i="46"/>
  <c r="S71" i="46" s="1"/>
  <c r="N71" i="46"/>
  <c r="G71" i="46"/>
  <c r="A71" i="46"/>
  <c r="P70" i="46"/>
  <c r="S70" i="46" s="1"/>
  <c r="N70" i="46"/>
  <c r="G70" i="46"/>
  <c r="A70" i="46"/>
  <c r="P69" i="46"/>
  <c r="S69" i="46" s="1"/>
  <c r="N69" i="46"/>
  <c r="G69" i="46"/>
  <c r="A69" i="46"/>
  <c r="P68" i="46"/>
  <c r="S68" i="46" s="1"/>
  <c r="N68" i="46"/>
  <c r="G68" i="46"/>
  <c r="A68" i="46"/>
  <c r="P67" i="46"/>
  <c r="S67" i="46" s="1"/>
  <c r="N67" i="46"/>
  <c r="G67" i="46"/>
  <c r="A67" i="46"/>
  <c r="P66" i="46"/>
  <c r="S66" i="46" s="1"/>
  <c r="N66" i="46"/>
  <c r="G66" i="46"/>
  <c r="A66" i="46"/>
  <c r="P65" i="46"/>
  <c r="S65" i="46" s="1"/>
  <c r="N65" i="46"/>
  <c r="G65" i="46"/>
  <c r="A65" i="46"/>
  <c r="P64" i="46"/>
  <c r="S64" i="46" s="1"/>
  <c r="N64" i="46"/>
  <c r="G64" i="46"/>
  <c r="A64" i="46"/>
  <c r="P63" i="46"/>
  <c r="S63" i="46" s="1"/>
  <c r="N63" i="46"/>
  <c r="G63" i="46"/>
  <c r="A63" i="46"/>
  <c r="Q62" i="46"/>
  <c r="P62" i="46"/>
  <c r="T62" i="46" s="1"/>
  <c r="N62" i="46"/>
  <c r="G62" i="46"/>
  <c r="A62" i="46"/>
  <c r="P61" i="46"/>
  <c r="N61" i="46"/>
  <c r="G61" i="46"/>
  <c r="A61" i="46"/>
  <c r="P60" i="46"/>
  <c r="N60" i="46"/>
  <c r="G60" i="46"/>
  <c r="A60" i="46"/>
  <c r="R59" i="46"/>
  <c r="O59" i="46"/>
  <c r="P59" i="46" s="1"/>
  <c r="S59" i="46" s="1"/>
  <c r="N59" i="46"/>
  <c r="G59" i="46"/>
  <c r="A59" i="46"/>
  <c r="Q57" i="46"/>
  <c r="P57" i="46"/>
  <c r="T57" i="46" s="1"/>
  <c r="N57" i="46"/>
  <c r="G57" i="46"/>
  <c r="A57" i="46"/>
  <c r="P56" i="46"/>
  <c r="S56" i="46" s="1"/>
  <c r="N56" i="46"/>
  <c r="G56" i="46"/>
  <c r="A56" i="46"/>
  <c r="P55" i="46"/>
  <c r="S55" i="46" s="1"/>
  <c r="N55" i="46"/>
  <c r="G55" i="46"/>
  <c r="A55" i="46"/>
  <c r="P54" i="46"/>
  <c r="S54" i="46" s="1"/>
  <c r="N54" i="46"/>
  <c r="G54" i="46"/>
  <c r="A54" i="46"/>
  <c r="R53" i="46"/>
  <c r="O53" i="46"/>
  <c r="Q53" i="46" s="1"/>
  <c r="N53" i="46"/>
  <c r="G53" i="46"/>
  <c r="A53" i="46"/>
  <c r="P52" i="46"/>
  <c r="S52" i="46" s="1"/>
  <c r="N52" i="46"/>
  <c r="G52" i="46"/>
  <c r="A52" i="46"/>
  <c r="P51" i="46"/>
  <c r="S51" i="46" s="1"/>
  <c r="N51" i="46"/>
  <c r="G51" i="46"/>
  <c r="A51" i="46"/>
  <c r="P50" i="46"/>
  <c r="S50" i="46" s="1"/>
  <c r="N50" i="46"/>
  <c r="G50" i="46"/>
  <c r="A50" i="46"/>
  <c r="P49" i="46"/>
  <c r="S49" i="46" s="1"/>
  <c r="N49" i="46"/>
  <c r="G49" i="46"/>
  <c r="A49" i="46"/>
  <c r="P48" i="46"/>
  <c r="S48" i="46" s="1"/>
  <c r="N48" i="46"/>
  <c r="G48" i="46"/>
  <c r="A48" i="46"/>
  <c r="P47" i="46"/>
  <c r="S47" i="46" s="1"/>
  <c r="N47" i="46"/>
  <c r="G47" i="46"/>
  <c r="A47" i="46"/>
  <c r="P46" i="46"/>
  <c r="S46" i="46" s="1"/>
  <c r="N46" i="46"/>
  <c r="G46" i="46"/>
  <c r="A46" i="46"/>
  <c r="P45" i="46"/>
  <c r="S45" i="46" s="1"/>
  <c r="N45" i="46"/>
  <c r="G45" i="46"/>
  <c r="A45" i="46"/>
  <c r="P44" i="46"/>
  <c r="S44" i="46" s="1"/>
  <c r="N44" i="46"/>
  <c r="G44" i="46"/>
  <c r="A44" i="46"/>
  <c r="P43" i="46"/>
  <c r="S43" i="46" s="1"/>
  <c r="N43" i="46"/>
  <c r="G43" i="46"/>
  <c r="A43" i="46"/>
  <c r="P42" i="46"/>
  <c r="S42" i="46" s="1"/>
  <c r="N42" i="46"/>
  <c r="G42" i="46"/>
  <c r="A42" i="46"/>
  <c r="Q41" i="46"/>
  <c r="P41" i="46"/>
  <c r="T41" i="46" s="1"/>
  <c r="N41" i="46"/>
  <c r="G41" i="46"/>
  <c r="A41" i="46"/>
  <c r="P40" i="46"/>
  <c r="N40" i="46"/>
  <c r="G40" i="46"/>
  <c r="A40" i="46"/>
  <c r="P39" i="46"/>
  <c r="N39" i="46"/>
  <c r="G39" i="46"/>
  <c r="A39" i="46"/>
  <c r="P38" i="46"/>
  <c r="N38" i="46"/>
  <c r="G38" i="46"/>
  <c r="A38" i="46"/>
  <c r="P37" i="46"/>
  <c r="N37" i="46"/>
  <c r="G37" i="46"/>
  <c r="A37" i="46"/>
  <c r="P36" i="46"/>
  <c r="N36" i="46"/>
  <c r="G36" i="46"/>
  <c r="A36" i="46"/>
  <c r="P35" i="46"/>
  <c r="N35" i="46"/>
  <c r="G35" i="46"/>
  <c r="A35" i="46"/>
  <c r="P34" i="46"/>
  <c r="N34" i="46"/>
  <c r="G34" i="46"/>
  <c r="A34" i="46"/>
  <c r="P33" i="46"/>
  <c r="N33" i="46"/>
  <c r="G33" i="46"/>
  <c r="A33" i="46"/>
  <c r="P32" i="46"/>
  <c r="N32" i="46"/>
  <c r="G32" i="46"/>
  <c r="A32" i="46"/>
  <c r="P31" i="46"/>
  <c r="N31" i="46"/>
  <c r="G31" i="46"/>
  <c r="A31" i="46"/>
  <c r="Q30" i="46"/>
  <c r="P30" i="46"/>
  <c r="T30" i="46" s="1"/>
  <c r="N30" i="46"/>
  <c r="G30" i="46"/>
  <c r="A30" i="46"/>
  <c r="Q29" i="46"/>
  <c r="P29" i="46"/>
  <c r="T29" i="46" s="1"/>
  <c r="N29" i="46"/>
  <c r="G29" i="46"/>
  <c r="A29" i="46"/>
  <c r="P28" i="46"/>
  <c r="N28" i="46"/>
  <c r="G28" i="46"/>
  <c r="A28" i="46"/>
  <c r="P27" i="46"/>
  <c r="N27" i="46"/>
  <c r="G27" i="46"/>
  <c r="A27" i="46"/>
  <c r="P26" i="46"/>
  <c r="N26" i="46"/>
  <c r="G26" i="46"/>
  <c r="A26" i="46"/>
  <c r="P25" i="46"/>
  <c r="N25" i="46"/>
  <c r="G25" i="46"/>
  <c r="A25" i="46"/>
  <c r="Q24" i="46"/>
  <c r="P24" i="46"/>
  <c r="T24" i="46" s="1"/>
  <c r="N24" i="46"/>
  <c r="G24" i="46"/>
  <c r="A24" i="46"/>
  <c r="P23" i="46"/>
  <c r="S23" i="46" s="1"/>
  <c r="N23" i="46"/>
  <c r="G23" i="46"/>
  <c r="A23" i="46"/>
  <c r="P22" i="46"/>
  <c r="S22" i="46" s="1"/>
  <c r="N22" i="46"/>
  <c r="G22" i="46"/>
  <c r="A22" i="46"/>
  <c r="P21" i="46"/>
  <c r="S21" i="46" s="1"/>
  <c r="N21" i="46"/>
  <c r="G21" i="46"/>
  <c r="A21" i="46"/>
  <c r="P20" i="46"/>
  <c r="S20" i="46" s="1"/>
  <c r="N20" i="46"/>
  <c r="G20" i="46"/>
  <c r="A20" i="46"/>
  <c r="Q19" i="46"/>
  <c r="P19" i="46"/>
  <c r="T19" i="46" s="1"/>
  <c r="N19" i="46"/>
  <c r="G19" i="46"/>
  <c r="A19" i="46"/>
  <c r="P18" i="46"/>
  <c r="N18" i="46"/>
  <c r="G18" i="46"/>
  <c r="A18" i="46"/>
  <c r="Q17" i="46"/>
  <c r="P17" i="46"/>
  <c r="T17" i="46" s="1"/>
  <c r="N17" i="46"/>
  <c r="G17" i="46"/>
  <c r="A17" i="46"/>
  <c r="P16" i="46"/>
  <c r="S16" i="46" s="1"/>
  <c r="N16" i="46"/>
  <c r="G16" i="46"/>
  <c r="A16" i="46"/>
  <c r="Q15" i="46"/>
  <c r="P15" i="46"/>
  <c r="T15" i="46" s="1"/>
  <c r="N15" i="46"/>
  <c r="G15" i="46"/>
  <c r="A15" i="46"/>
  <c r="Q14" i="46"/>
  <c r="P14" i="46"/>
  <c r="T14" i="46" s="1"/>
  <c r="N14" i="46"/>
  <c r="G14" i="46"/>
  <c r="A14" i="46"/>
  <c r="Q13" i="46"/>
  <c r="P13" i="46"/>
  <c r="T13" i="46" s="1"/>
  <c r="N13" i="46"/>
  <c r="G13" i="46"/>
  <c r="A13" i="46"/>
  <c r="Q12" i="46"/>
  <c r="P12" i="46"/>
  <c r="T12" i="46" s="1"/>
  <c r="N12" i="46"/>
  <c r="G12" i="46"/>
  <c r="A12" i="46"/>
  <c r="P11" i="46"/>
  <c r="T11" i="46" s="1"/>
  <c r="N11" i="46"/>
  <c r="G11" i="46"/>
  <c r="A11" i="46"/>
  <c r="P10" i="46"/>
  <c r="N10" i="46"/>
  <c r="G10" i="46"/>
  <c r="A10" i="46"/>
  <c r="P9" i="46"/>
  <c r="T9" i="46" s="1"/>
  <c r="N9" i="46"/>
  <c r="G9" i="46"/>
  <c r="A9" i="46"/>
  <c r="Q8" i="46"/>
  <c r="P8" i="46"/>
  <c r="U8" i="46" s="1"/>
  <c r="N8" i="46"/>
  <c r="G8" i="46"/>
  <c r="A8" i="46"/>
  <c r="P7" i="46"/>
  <c r="N7" i="46"/>
  <c r="G7" i="46"/>
  <c r="A7" i="46"/>
  <c r="P6" i="46"/>
  <c r="Q6" i="46" s="1"/>
  <c r="N6" i="46"/>
  <c r="G6" i="46"/>
  <c r="A6" i="46"/>
  <c r="U4" i="46"/>
  <c r="S4" i="46"/>
  <c r="Q4" i="46"/>
  <c r="N3" i="46"/>
  <c r="S138" i="48" l="1"/>
  <c r="U138" i="48"/>
  <c r="R138" i="46"/>
  <c r="T6" i="46"/>
  <c r="N138" i="46"/>
  <c r="Q7" i="46"/>
  <c r="Q10" i="46"/>
  <c r="U12" i="46"/>
  <c r="U91" i="46"/>
  <c r="T94" i="46"/>
  <c r="T95" i="46"/>
  <c r="Q96" i="46"/>
  <c r="Q98" i="46"/>
  <c r="Q100" i="46"/>
  <c r="T100" i="46"/>
  <c r="U100" i="46" s="1"/>
  <c r="T7" i="46"/>
  <c r="U7" i="46" s="1"/>
  <c r="T8" i="46"/>
  <c r="U9" i="46"/>
  <c r="Q9" i="46"/>
  <c r="T10" i="46"/>
  <c r="U10" i="46" s="1"/>
  <c r="U11" i="46"/>
  <c r="Q11" i="46"/>
  <c r="U24" i="46"/>
  <c r="U57" i="46"/>
  <c r="T96" i="46"/>
  <c r="U96" i="46" s="1"/>
  <c r="U97" i="46"/>
  <c r="Q97" i="46"/>
  <c r="T98" i="46"/>
  <c r="U98" i="46" s="1"/>
  <c r="U99" i="46"/>
  <c r="Q99" i="46"/>
  <c r="T101" i="46"/>
  <c r="T102" i="46"/>
  <c r="U102" i="46" s="1"/>
  <c r="T103" i="46"/>
  <c r="U103" i="46" s="1"/>
  <c r="T104" i="46"/>
  <c r="U104" i="46" s="1"/>
  <c r="T105" i="46"/>
  <c r="U105" i="46" s="1"/>
  <c r="T106" i="46"/>
  <c r="U106" i="46" s="1"/>
  <c r="T107" i="46"/>
  <c r="T108" i="46"/>
  <c r="U108" i="46" s="1"/>
  <c r="T109" i="46"/>
  <c r="U109" i="46" s="1"/>
  <c r="T110" i="46"/>
  <c r="U110" i="46" s="1"/>
  <c r="T111" i="46"/>
  <c r="T113" i="46"/>
  <c r="U113" i="46" s="1"/>
  <c r="T114" i="46"/>
  <c r="U114" i="46" s="1"/>
  <c r="T115" i="46"/>
  <c r="U115" i="46" s="1"/>
  <c r="T116" i="46"/>
  <c r="U119" i="46"/>
  <c r="U130" i="46"/>
  <c r="U14" i="46"/>
  <c r="U17" i="46"/>
  <c r="U30" i="46"/>
  <c r="U80" i="46"/>
  <c r="U85" i="46"/>
  <c r="Q102" i="46"/>
  <c r="Q103" i="46"/>
  <c r="Q104" i="46"/>
  <c r="Q105" i="46"/>
  <c r="Q106" i="46"/>
  <c r="Q108" i="46"/>
  <c r="Q109" i="46"/>
  <c r="Q110" i="46"/>
  <c r="P112" i="46"/>
  <c r="U112" i="46" s="1"/>
  <c r="Q113" i="46"/>
  <c r="Q114" i="46"/>
  <c r="Q115" i="46"/>
  <c r="U124" i="46"/>
  <c r="U132" i="46"/>
  <c r="S13" i="46"/>
  <c r="S15" i="46"/>
  <c r="T18" i="46"/>
  <c r="Q18" i="46"/>
  <c r="U18" i="46"/>
  <c r="S19" i="46"/>
  <c r="T25" i="46"/>
  <c r="Q25" i="46"/>
  <c r="U25" i="46"/>
  <c r="T26" i="46"/>
  <c r="Q26" i="46"/>
  <c r="U26" i="46"/>
  <c r="T27" i="46"/>
  <c r="Q27" i="46"/>
  <c r="U27" i="46"/>
  <c r="T28" i="46"/>
  <c r="Q28" i="46"/>
  <c r="U28" i="46"/>
  <c r="S29" i="46"/>
  <c r="T31" i="46"/>
  <c r="Q31" i="46"/>
  <c r="U31" i="46"/>
  <c r="T32" i="46"/>
  <c r="Q32" i="46"/>
  <c r="U32" i="46"/>
  <c r="T33" i="46"/>
  <c r="Q33" i="46"/>
  <c r="U33" i="46"/>
  <c r="T34" i="46"/>
  <c r="Q34" i="46"/>
  <c r="U34" i="46"/>
  <c r="T35" i="46"/>
  <c r="Q35" i="46"/>
  <c r="U35" i="46"/>
  <c r="T36" i="46"/>
  <c r="Q36" i="46"/>
  <c r="U36" i="46"/>
  <c r="T37" i="46"/>
  <c r="Q37" i="46"/>
  <c r="U37" i="46"/>
  <c r="T38" i="46"/>
  <c r="Q38" i="46"/>
  <c r="U38" i="46"/>
  <c r="T39" i="46"/>
  <c r="Q39" i="46"/>
  <c r="U39" i="46"/>
  <c r="T40" i="46"/>
  <c r="Q40" i="46"/>
  <c r="U40" i="46"/>
  <c r="S41" i="46"/>
  <c r="T59" i="46"/>
  <c r="U59" i="46"/>
  <c r="T60" i="46"/>
  <c r="Q60" i="46"/>
  <c r="U60" i="46"/>
  <c r="T61" i="46"/>
  <c r="Q61" i="46"/>
  <c r="U61" i="46"/>
  <c r="S62" i="46"/>
  <c r="T81" i="46"/>
  <c r="Q81" i="46"/>
  <c r="U81" i="46"/>
  <c r="T82" i="46"/>
  <c r="Q82" i="46"/>
  <c r="U82" i="46"/>
  <c r="S83" i="46"/>
  <c r="T86" i="46"/>
  <c r="Q86" i="46"/>
  <c r="U86" i="46"/>
  <c r="T87" i="46"/>
  <c r="Q87" i="46"/>
  <c r="U87" i="46"/>
  <c r="S88" i="46"/>
  <c r="T92" i="46"/>
  <c r="Q92" i="46"/>
  <c r="U92" i="46"/>
  <c r="T93" i="46"/>
  <c r="U93" i="46" s="1"/>
  <c r="Q93" i="46"/>
  <c r="S112" i="46"/>
  <c r="T120" i="46"/>
  <c r="U120" i="46" s="1"/>
  <c r="Q120" i="46"/>
  <c r="S120" i="46"/>
  <c r="G138" i="46"/>
  <c r="S6" i="46"/>
  <c r="U6" i="46"/>
  <c r="S7" i="46"/>
  <c r="S8" i="46"/>
  <c r="S9" i="46"/>
  <c r="S10" i="46"/>
  <c r="S11" i="46"/>
  <c r="S12" i="46"/>
  <c r="U13" i="46"/>
  <c r="S14" i="46"/>
  <c r="U15" i="46"/>
  <c r="T16" i="46"/>
  <c r="Q16" i="46"/>
  <c r="U16" i="46"/>
  <c r="S17" i="46"/>
  <c r="S18" i="46"/>
  <c r="U19" i="46"/>
  <c r="T20" i="46"/>
  <c r="Q20" i="46"/>
  <c r="U20" i="46"/>
  <c r="T21" i="46"/>
  <c r="Q21" i="46"/>
  <c r="U21" i="46"/>
  <c r="T22" i="46"/>
  <c r="Q22" i="46"/>
  <c r="U22" i="46"/>
  <c r="T23" i="46"/>
  <c r="Q23" i="46"/>
  <c r="U23" i="46"/>
  <c r="S24" i="46"/>
  <c r="S25" i="46"/>
  <c r="S26" i="46"/>
  <c r="S27" i="46"/>
  <c r="S28" i="46"/>
  <c r="U29" i="46"/>
  <c r="S30" i="46"/>
  <c r="S31" i="46"/>
  <c r="S32" i="46"/>
  <c r="S33" i="46"/>
  <c r="S34" i="46"/>
  <c r="S35" i="46"/>
  <c r="S36" i="46"/>
  <c r="S37" i="46"/>
  <c r="S38" i="46"/>
  <c r="S39" i="46"/>
  <c r="S40" i="46"/>
  <c r="U41" i="46"/>
  <c r="T42" i="46"/>
  <c r="Q42" i="46"/>
  <c r="U42" i="46"/>
  <c r="T43" i="46"/>
  <c r="Q43" i="46"/>
  <c r="U43" i="46"/>
  <c r="T44" i="46"/>
  <c r="Q44" i="46"/>
  <c r="U44" i="46"/>
  <c r="T45" i="46"/>
  <c r="Q45" i="46"/>
  <c r="U45" i="46"/>
  <c r="T46" i="46"/>
  <c r="Q46" i="46"/>
  <c r="U46" i="46"/>
  <c r="T47" i="46"/>
  <c r="Q47" i="46"/>
  <c r="U47" i="46"/>
  <c r="T48" i="46"/>
  <c r="Q48" i="46"/>
  <c r="U48" i="46"/>
  <c r="T49" i="46"/>
  <c r="Q49" i="46"/>
  <c r="U49" i="46"/>
  <c r="T50" i="46"/>
  <c r="Q50" i="46"/>
  <c r="U50" i="46"/>
  <c r="T51" i="46"/>
  <c r="Q51" i="46"/>
  <c r="U51" i="46"/>
  <c r="T52" i="46"/>
  <c r="Q52" i="46"/>
  <c r="U52" i="46"/>
  <c r="O138" i="46"/>
  <c r="P53" i="46"/>
  <c r="T54" i="46"/>
  <c r="Q54" i="46"/>
  <c r="U54" i="46"/>
  <c r="T55" i="46"/>
  <c r="Q55" i="46"/>
  <c r="U55" i="46"/>
  <c r="T56" i="46"/>
  <c r="Q56" i="46"/>
  <c r="U56" i="46"/>
  <c r="S57" i="46"/>
  <c r="Q59" i="46"/>
  <c r="S60" i="46"/>
  <c r="S61" i="46"/>
  <c r="U62" i="46"/>
  <c r="T63" i="46"/>
  <c r="Q63" i="46"/>
  <c r="U63" i="46"/>
  <c r="T64" i="46"/>
  <c r="Q64" i="46"/>
  <c r="U64" i="46"/>
  <c r="T65" i="46"/>
  <c r="Q65" i="46"/>
  <c r="U65" i="46"/>
  <c r="T66" i="46"/>
  <c r="Q66" i="46"/>
  <c r="U66" i="46"/>
  <c r="T67" i="46"/>
  <c r="Q67" i="46"/>
  <c r="U67" i="46"/>
  <c r="T68" i="46"/>
  <c r="Q68" i="46"/>
  <c r="U68" i="46"/>
  <c r="T69" i="46"/>
  <c r="Q69" i="46"/>
  <c r="U69" i="46"/>
  <c r="T70" i="46"/>
  <c r="Q70" i="46"/>
  <c r="U70" i="46"/>
  <c r="T71" i="46"/>
  <c r="Q71" i="46"/>
  <c r="U71" i="46"/>
  <c r="T72" i="46"/>
  <c r="Q72" i="46"/>
  <c r="U72" i="46"/>
  <c r="T73" i="46"/>
  <c r="Q73" i="46"/>
  <c r="U73" i="46"/>
  <c r="T74" i="46"/>
  <c r="Q74" i="46"/>
  <c r="U74" i="46"/>
  <c r="T75" i="46"/>
  <c r="Q75" i="46"/>
  <c r="U75" i="46"/>
  <c r="T76" i="46"/>
  <c r="Q76" i="46"/>
  <c r="U76" i="46"/>
  <c r="T77" i="46"/>
  <c r="Q77" i="46"/>
  <c r="U77" i="46"/>
  <c r="T78" i="46"/>
  <c r="Q78" i="46"/>
  <c r="U78" i="46"/>
  <c r="T79" i="46"/>
  <c r="Q79" i="46"/>
  <c r="U79" i="46"/>
  <c r="S80" i="46"/>
  <c r="S81" i="46"/>
  <c r="S82" i="46"/>
  <c r="U83" i="46"/>
  <c r="T84" i="46"/>
  <c r="Q84" i="46"/>
  <c r="U84" i="46"/>
  <c r="S85" i="46"/>
  <c r="S86" i="46"/>
  <c r="S87" i="46"/>
  <c r="U88" i="46"/>
  <c r="T89" i="46"/>
  <c r="Q89" i="46"/>
  <c r="U89" i="46"/>
  <c r="T90" i="46"/>
  <c r="Q90" i="46"/>
  <c r="U90" i="46"/>
  <c r="S91" i="46"/>
  <c r="S92" i="46"/>
  <c r="S93" i="46"/>
  <c r="T121" i="46"/>
  <c r="U121" i="46"/>
  <c r="S121" i="46"/>
  <c r="T125" i="46"/>
  <c r="U125" i="46"/>
  <c r="S125" i="46"/>
  <c r="T131" i="46"/>
  <c r="U131" i="46"/>
  <c r="S131" i="46"/>
  <c r="T133" i="46"/>
  <c r="U133" i="46"/>
  <c r="S133" i="46"/>
  <c r="T118" i="46"/>
  <c r="Q118" i="46"/>
  <c r="U118" i="46"/>
  <c r="S119" i="46"/>
  <c r="T122" i="46"/>
  <c r="Q122" i="46"/>
  <c r="U122" i="46"/>
  <c r="T123" i="46"/>
  <c r="Q123" i="46"/>
  <c r="U123" i="46"/>
  <c r="S124" i="46"/>
  <c r="T126" i="46"/>
  <c r="Q126" i="46"/>
  <c r="U126" i="46"/>
  <c r="T127" i="46"/>
  <c r="Q127" i="46"/>
  <c r="U127" i="46"/>
  <c r="T128" i="46"/>
  <c r="Q128" i="46"/>
  <c r="U128" i="46"/>
  <c r="T129" i="46"/>
  <c r="Q129" i="46"/>
  <c r="U129" i="46"/>
  <c r="S130" i="46"/>
  <c r="S132" i="46"/>
  <c r="T134" i="46"/>
  <c r="Q134" i="46"/>
  <c r="U134" i="46"/>
  <c r="T135" i="46"/>
  <c r="Q135" i="46"/>
  <c r="U135" i="46"/>
  <c r="T136" i="46"/>
  <c r="Q136" i="46"/>
  <c r="U136" i="46"/>
  <c r="T137" i="46"/>
  <c r="Q137" i="46"/>
  <c r="U137" i="46"/>
  <c r="S94" i="46"/>
  <c r="S95" i="46"/>
  <c r="S96" i="46"/>
  <c r="S97" i="46"/>
  <c r="S98" i="46"/>
  <c r="S99" i="46"/>
  <c r="S100" i="46"/>
  <c r="S101" i="46"/>
  <c r="S102" i="46"/>
  <c r="S103" i="46"/>
  <c r="S104" i="46"/>
  <c r="S105" i="46"/>
  <c r="S106" i="46"/>
  <c r="S107" i="46"/>
  <c r="S108" i="46"/>
  <c r="S109" i="46"/>
  <c r="S110" i="46"/>
  <c r="S111" i="46"/>
  <c r="S113" i="46"/>
  <c r="S114" i="46"/>
  <c r="S115" i="46"/>
  <c r="S116" i="46"/>
  <c r="M137" i="45"/>
  <c r="L137" i="45"/>
  <c r="K137" i="45"/>
  <c r="J137" i="45"/>
  <c r="I137" i="45"/>
  <c r="H137" i="45"/>
  <c r="P136" i="45"/>
  <c r="S136" i="45" s="1"/>
  <c r="N136" i="45"/>
  <c r="G136" i="45"/>
  <c r="A136" i="45"/>
  <c r="P135" i="45"/>
  <c r="S135" i="45" s="1"/>
  <c r="N135" i="45"/>
  <c r="G135" i="45"/>
  <c r="A135" i="45"/>
  <c r="P134" i="45"/>
  <c r="S134" i="45" s="1"/>
  <c r="N134" i="45"/>
  <c r="G134" i="45"/>
  <c r="A134" i="45"/>
  <c r="P133" i="45"/>
  <c r="T133" i="45" s="1"/>
  <c r="N133" i="45"/>
  <c r="G133" i="45"/>
  <c r="A133" i="45"/>
  <c r="Q132" i="45"/>
  <c r="P132" i="45"/>
  <c r="T132" i="45" s="1"/>
  <c r="N132" i="45"/>
  <c r="G132" i="45"/>
  <c r="A132" i="45"/>
  <c r="Q131" i="45"/>
  <c r="P131" i="45"/>
  <c r="T131" i="45" s="1"/>
  <c r="N131" i="45"/>
  <c r="G131" i="45"/>
  <c r="A131" i="45"/>
  <c r="Q130" i="45"/>
  <c r="P130" i="45"/>
  <c r="T130" i="45" s="1"/>
  <c r="N130" i="45"/>
  <c r="G130" i="45"/>
  <c r="A130" i="45"/>
  <c r="Q129" i="45"/>
  <c r="P129" i="45"/>
  <c r="T129" i="45" s="1"/>
  <c r="N129" i="45"/>
  <c r="G129" i="45"/>
  <c r="A129" i="45"/>
  <c r="P128" i="45"/>
  <c r="N128" i="45"/>
  <c r="G128" i="45"/>
  <c r="A128" i="45"/>
  <c r="P127" i="45"/>
  <c r="N127" i="45"/>
  <c r="G127" i="45"/>
  <c r="A127" i="45"/>
  <c r="P126" i="45"/>
  <c r="N126" i="45"/>
  <c r="G126" i="45"/>
  <c r="A126" i="45"/>
  <c r="P125" i="45"/>
  <c r="N125" i="45"/>
  <c r="G125" i="45"/>
  <c r="A125" i="45"/>
  <c r="Q124" i="45"/>
  <c r="P124" i="45"/>
  <c r="T124" i="45" s="1"/>
  <c r="N124" i="45"/>
  <c r="G124" i="45"/>
  <c r="A124" i="45"/>
  <c r="Q123" i="45"/>
  <c r="P123" i="45"/>
  <c r="T123" i="45" s="1"/>
  <c r="N123" i="45"/>
  <c r="G123" i="45"/>
  <c r="A123" i="45"/>
  <c r="P122" i="45"/>
  <c r="N122" i="45"/>
  <c r="G122" i="45"/>
  <c r="A122" i="45"/>
  <c r="P121" i="45"/>
  <c r="N121" i="45"/>
  <c r="G121" i="45"/>
  <c r="A121" i="45"/>
  <c r="Q120" i="45"/>
  <c r="P120" i="45"/>
  <c r="T120" i="45" s="1"/>
  <c r="N120" i="45"/>
  <c r="G120" i="45"/>
  <c r="A120" i="45"/>
  <c r="P119" i="45"/>
  <c r="S119" i="45" s="1"/>
  <c r="N119" i="45"/>
  <c r="G119" i="45"/>
  <c r="A119" i="45"/>
  <c r="Q118" i="45"/>
  <c r="P118" i="45"/>
  <c r="T118" i="45" s="1"/>
  <c r="N118" i="45"/>
  <c r="G118" i="45"/>
  <c r="A118" i="45"/>
  <c r="P117" i="45"/>
  <c r="N117" i="45"/>
  <c r="G117" i="45"/>
  <c r="A117" i="45"/>
  <c r="A116" i="45"/>
  <c r="Q115" i="45"/>
  <c r="P115" i="45"/>
  <c r="U115" i="45" s="1"/>
  <c r="N115" i="45"/>
  <c r="G115" i="45"/>
  <c r="A115" i="45"/>
  <c r="P114" i="45"/>
  <c r="Q114" i="45" s="1"/>
  <c r="N114" i="45"/>
  <c r="G114" i="45"/>
  <c r="A114" i="45"/>
  <c r="P113" i="45"/>
  <c r="Q113" i="45" s="1"/>
  <c r="N113" i="45"/>
  <c r="G113" i="45"/>
  <c r="A113" i="45"/>
  <c r="P112" i="45"/>
  <c r="Q112" i="45" s="1"/>
  <c r="N112" i="45"/>
  <c r="G112" i="45"/>
  <c r="A112" i="45"/>
  <c r="R111" i="45"/>
  <c r="O111" i="45"/>
  <c r="Q111" i="45" s="1"/>
  <c r="N111" i="45"/>
  <c r="G111" i="45"/>
  <c r="A111" i="45"/>
  <c r="Q110" i="45"/>
  <c r="P110" i="45"/>
  <c r="U110" i="45" s="1"/>
  <c r="N110" i="45"/>
  <c r="G110" i="45"/>
  <c r="A110" i="45"/>
  <c r="P109" i="45"/>
  <c r="Q109" i="45" s="1"/>
  <c r="N109" i="45"/>
  <c r="G109" i="45"/>
  <c r="A109" i="45"/>
  <c r="P108" i="45"/>
  <c r="Q108" i="45" s="1"/>
  <c r="N108" i="45"/>
  <c r="G108" i="45"/>
  <c r="A108" i="45"/>
  <c r="P107" i="45"/>
  <c r="Q107" i="45" s="1"/>
  <c r="N107" i="45"/>
  <c r="G107" i="45"/>
  <c r="A107" i="45"/>
  <c r="Q106" i="45"/>
  <c r="P106" i="45"/>
  <c r="U106" i="45" s="1"/>
  <c r="N106" i="45"/>
  <c r="G106" i="45"/>
  <c r="A106" i="45"/>
  <c r="P105" i="45"/>
  <c r="Q105" i="45" s="1"/>
  <c r="N105" i="45"/>
  <c r="G105" i="45"/>
  <c r="A105" i="45"/>
  <c r="P104" i="45"/>
  <c r="Q104" i="45" s="1"/>
  <c r="N104" i="45"/>
  <c r="G104" i="45"/>
  <c r="A104" i="45"/>
  <c r="P103" i="45"/>
  <c r="Q103" i="45" s="1"/>
  <c r="N103" i="45"/>
  <c r="G103" i="45"/>
  <c r="A103" i="45"/>
  <c r="P102" i="45"/>
  <c r="Q102" i="45" s="1"/>
  <c r="N102" i="45"/>
  <c r="G102" i="45"/>
  <c r="A102" i="45"/>
  <c r="P101" i="45"/>
  <c r="Q101" i="45" s="1"/>
  <c r="N101" i="45"/>
  <c r="G101" i="45"/>
  <c r="A101" i="45"/>
  <c r="Q100" i="45"/>
  <c r="P100" i="45"/>
  <c r="U100" i="45" s="1"/>
  <c r="N100" i="45"/>
  <c r="G100" i="45"/>
  <c r="A100" i="45"/>
  <c r="P99" i="45"/>
  <c r="Q99" i="45" s="1"/>
  <c r="N99" i="45"/>
  <c r="G99" i="45"/>
  <c r="A99" i="45"/>
  <c r="P98" i="45"/>
  <c r="Q98" i="45" s="1"/>
  <c r="N98" i="45"/>
  <c r="G98" i="45"/>
  <c r="A98" i="45"/>
  <c r="P97" i="45"/>
  <c r="Q97" i="45" s="1"/>
  <c r="N97" i="45"/>
  <c r="G97" i="45"/>
  <c r="A97" i="45"/>
  <c r="P96" i="45"/>
  <c r="Q96" i="45" s="1"/>
  <c r="N96" i="45"/>
  <c r="G96" i="45"/>
  <c r="A96" i="45"/>
  <c r="P95" i="45"/>
  <c r="Q95" i="45" s="1"/>
  <c r="N95" i="45"/>
  <c r="G95" i="45"/>
  <c r="A95" i="45"/>
  <c r="Q94" i="45"/>
  <c r="P94" i="45"/>
  <c r="U94" i="45" s="1"/>
  <c r="N94" i="45"/>
  <c r="G94" i="45"/>
  <c r="A94" i="45"/>
  <c r="Q93" i="45"/>
  <c r="P93" i="45"/>
  <c r="U93" i="45" s="1"/>
  <c r="N93" i="45"/>
  <c r="G93" i="45"/>
  <c r="A93" i="45"/>
  <c r="P92" i="45"/>
  <c r="N92" i="45"/>
  <c r="G92" i="45"/>
  <c r="A92" i="45"/>
  <c r="P91" i="45"/>
  <c r="T91" i="45" s="1"/>
  <c r="N91" i="45"/>
  <c r="G91" i="45"/>
  <c r="A91" i="45"/>
  <c r="Q90" i="45"/>
  <c r="P90" i="45"/>
  <c r="T90" i="45" s="1"/>
  <c r="N90" i="45"/>
  <c r="G90" i="45"/>
  <c r="A90" i="45"/>
  <c r="P89" i="45"/>
  <c r="T89" i="45" s="1"/>
  <c r="N89" i="45"/>
  <c r="G89" i="45"/>
  <c r="A89" i="45"/>
  <c r="P88" i="45"/>
  <c r="T88" i="45" s="1"/>
  <c r="N88" i="45"/>
  <c r="G88" i="45"/>
  <c r="A88" i="45"/>
  <c r="Q87" i="45"/>
  <c r="P87" i="45"/>
  <c r="T87" i="45" s="1"/>
  <c r="N87" i="45"/>
  <c r="G87" i="45"/>
  <c r="A87" i="45"/>
  <c r="P86" i="45"/>
  <c r="T86" i="45" s="1"/>
  <c r="N86" i="45"/>
  <c r="G86" i="45"/>
  <c r="A86" i="45"/>
  <c r="P85" i="45"/>
  <c r="T85" i="45" s="1"/>
  <c r="N85" i="45"/>
  <c r="G85" i="45"/>
  <c r="A85" i="45"/>
  <c r="Q84" i="45"/>
  <c r="P84" i="45"/>
  <c r="T84" i="45" s="1"/>
  <c r="N84" i="45"/>
  <c r="G84" i="45"/>
  <c r="A84" i="45"/>
  <c r="P83" i="45"/>
  <c r="T83" i="45" s="1"/>
  <c r="N83" i="45"/>
  <c r="G83" i="45"/>
  <c r="A83" i="45"/>
  <c r="Q82" i="45"/>
  <c r="P82" i="45"/>
  <c r="T82" i="45" s="1"/>
  <c r="N82" i="45"/>
  <c r="G82" i="45"/>
  <c r="A82" i="45"/>
  <c r="P81" i="45"/>
  <c r="T81" i="45" s="1"/>
  <c r="N81" i="45"/>
  <c r="G81" i="45"/>
  <c r="A81" i="45"/>
  <c r="P80" i="45"/>
  <c r="T80" i="45" s="1"/>
  <c r="N80" i="45"/>
  <c r="G80" i="45"/>
  <c r="A80" i="45"/>
  <c r="Q79" i="45"/>
  <c r="P79" i="45"/>
  <c r="T79" i="45" s="1"/>
  <c r="N79" i="45"/>
  <c r="G79" i="45"/>
  <c r="A79" i="45"/>
  <c r="P78" i="45"/>
  <c r="T78" i="45" s="1"/>
  <c r="N78" i="45"/>
  <c r="G78" i="45"/>
  <c r="A78" i="45"/>
  <c r="P77" i="45"/>
  <c r="T77" i="45" s="1"/>
  <c r="N77" i="45"/>
  <c r="G77" i="45"/>
  <c r="A77" i="45"/>
  <c r="P76" i="45"/>
  <c r="T76" i="45" s="1"/>
  <c r="N76" i="45"/>
  <c r="G76" i="45"/>
  <c r="A76" i="45"/>
  <c r="P75" i="45"/>
  <c r="T75" i="45" s="1"/>
  <c r="N75" i="45"/>
  <c r="G75" i="45"/>
  <c r="A75" i="45"/>
  <c r="P74" i="45"/>
  <c r="T74" i="45" s="1"/>
  <c r="N74" i="45"/>
  <c r="G74" i="45"/>
  <c r="A74" i="45"/>
  <c r="P73" i="45"/>
  <c r="T73" i="45" s="1"/>
  <c r="N73" i="45"/>
  <c r="G73" i="45"/>
  <c r="A73" i="45"/>
  <c r="P72" i="45"/>
  <c r="T72" i="45" s="1"/>
  <c r="N72" i="45"/>
  <c r="G72" i="45"/>
  <c r="A72" i="45"/>
  <c r="P71" i="45"/>
  <c r="T71" i="45" s="1"/>
  <c r="N71" i="45"/>
  <c r="G71" i="45"/>
  <c r="A71" i="45"/>
  <c r="P70" i="45"/>
  <c r="T70" i="45" s="1"/>
  <c r="N70" i="45"/>
  <c r="G70" i="45"/>
  <c r="A70" i="45"/>
  <c r="P69" i="45"/>
  <c r="T69" i="45" s="1"/>
  <c r="N69" i="45"/>
  <c r="G69" i="45"/>
  <c r="A69" i="45"/>
  <c r="P68" i="45"/>
  <c r="T68" i="45" s="1"/>
  <c r="N68" i="45"/>
  <c r="G68" i="45"/>
  <c r="A68" i="45"/>
  <c r="P67" i="45"/>
  <c r="T67" i="45" s="1"/>
  <c r="N67" i="45"/>
  <c r="G67" i="45"/>
  <c r="A67" i="45"/>
  <c r="P66" i="45"/>
  <c r="T66" i="45" s="1"/>
  <c r="N66" i="45"/>
  <c r="G66" i="45"/>
  <c r="A66" i="45"/>
  <c r="P65" i="45"/>
  <c r="T65" i="45" s="1"/>
  <c r="N65" i="45"/>
  <c r="G65" i="45"/>
  <c r="A65" i="45"/>
  <c r="P64" i="45"/>
  <c r="T64" i="45" s="1"/>
  <c r="N64" i="45"/>
  <c r="G64" i="45"/>
  <c r="A64" i="45"/>
  <c r="P63" i="45"/>
  <c r="T63" i="45" s="1"/>
  <c r="N63" i="45"/>
  <c r="G63" i="45"/>
  <c r="A63" i="45"/>
  <c r="P62" i="45"/>
  <c r="T62" i="45" s="1"/>
  <c r="N62" i="45"/>
  <c r="G62" i="45"/>
  <c r="A62" i="45"/>
  <c r="Q61" i="45"/>
  <c r="P61" i="45"/>
  <c r="T61" i="45" s="1"/>
  <c r="N61" i="45"/>
  <c r="G61" i="45"/>
  <c r="A61" i="45"/>
  <c r="P60" i="45"/>
  <c r="T60" i="45" s="1"/>
  <c r="N60" i="45"/>
  <c r="G60" i="45"/>
  <c r="A60" i="45"/>
  <c r="P59" i="45"/>
  <c r="T59" i="45" s="1"/>
  <c r="N59" i="45"/>
  <c r="G59" i="45"/>
  <c r="A59" i="45"/>
  <c r="R58" i="45"/>
  <c r="O58" i="45"/>
  <c r="P58" i="45" s="1"/>
  <c r="U58" i="45" s="1"/>
  <c r="N58" i="45"/>
  <c r="G58" i="45"/>
  <c r="A58" i="45"/>
  <c r="Q57" i="45"/>
  <c r="P57" i="45"/>
  <c r="T57" i="45" s="1"/>
  <c r="N57" i="45"/>
  <c r="G57" i="45"/>
  <c r="A57" i="45"/>
  <c r="P56" i="45"/>
  <c r="S56" i="45" s="1"/>
  <c r="N56" i="45"/>
  <c r="G56" i="45"/>
  <c r="A56" i="45"/>
  <c r="P55" i="45"/>
  <c r="Q55" i="45" s="1"/>
  <c r="N55" i="45"/>
  <c r="G55" i="45"/>
  <c r="A55" i="45"/>
  <c r="P54" i="45"/>
  <c r="Q54" i="45" s="1"/>
  <c r="N54" i="45"/>
  <c r="G54" i="45"/>
  <c r="A54" i="45"/>
  <c r="R53" i="45"/>
  <c r="R137" i="45" s="1"/>
  <c r="O53" i="45"/>
  <c r="P53" i="45" s="1"/>
  <c r="U53" i="45" s="1"/>
  <c r="N53" i="45"/>
  <c r="G53" i="45"/>
  <c r="A53" i="45"/>
  <c r="P52" i="45"/>
  <c r="Q52" i="45" s="1"/>
  <c r="N52" i="45"/>
  <c r="G52" i="45"/>
  <c r="A52" i="45"/>
  <c r="P51" i="45"/>
  <c r="Q51" i="45" s="1"/>
  <c r="N51" i="45"/>
  <c r="G51" i="45"/>
  <c r="A51" i="45"/>
  <c r="P50" i="45"/>
  <c r="Q50" i="45" s="1"/>
  <c r="N50" i="45"/>
  <c r="G50" i="45"/>
  <c r="A50" i="45"/>
  <c r="P49" i="45"/>
  <c r="Q49" i="45" s="1"/>
  <c r="N49" i="45"/>
  <c r="G49" i="45"/>
  <c r="A49" i="45"/>
  <c r="P48" i="45"/>
  <c r="Q48" i="45" s="1"/>
  <c r="N48" i="45"/>
  <c r="G48" i="45"/>
  <c r="A48" i="45"/>
  <c r="P47" i="45"/>
  <c r="Q47" i="45" s="1"/>
  <c r="N47" i="45"/>
  <c r="G47" i="45"/>
  <c r="A47" i="45"/>
  <c r="P46" i="45"/>
  <c r="Q46" i="45" s="1"/>
  <c r="N46" i="45"/>
  <c r="G46" i="45"/>
  <c r="A46" i="45"/>
  <c r="P45" i="45"/>
  <c r="Q45" i="45" s="1"/>
  <c r="N45" i="45"/>
  <c r="G45" i="45"/>
  <c r="A45" i="45"/>
  <c r="P44" i="45"/>
  <c r="Q44" i="45" s="1"/>
  <c r="N44" i="45"/>
  <c r="G44" i="45"/>
  <c r="A44" i="45"/>
  <c r="P43" i="45"/>
  <c r="Q43" i="45" s="1"/>
  <c r="N43" i="45"/>
  <c r="G43" i="45"/>
  <c r="A43" i="45"/>
  <c r="P42" i="45"/>
  <c r="Q42" i="45" s="1"/>
  <c r="N42" i="45"/>
  <c r="G42" i="45"/>
  <c r="A42" i="45"/>
  <c r="Q41" i="45"/>
  <c r="P41" i="45"/>
  <c r="U41" i="45" s="1"/>
  <c r="N41" i="45"/>
  <c r="G41" i="45"/>
  <c r="A41" i="45"/>
  <c r="P40" i="45"/>
  <c r="Q40" i="45" s="1"/>
  <c r="N40" i="45"/>
  <c r="G40" i="45"/>
  <c r="A40" i="45"/>
  <c r="P39" i="45"/>
  <c r="Q39" i="45" s="1"/>
  <c r="N39" i="45"/>
  <c r="G39" i="45"/>
  <c r="A39" i="45"/>
  <c r="P38" i="45"/>
  <c r="Q38" i="45" s="1"/>
  <c r="N38" i="45"/>
  <c r="G38" i="45"/>
  <c r="A38" i="45"/>
  <c r="P37" i="45"/>
  <c r="Q37" i="45" s="1"/>
  <c r="N37" i="45"/>
  <c r="G37" i="45"/>
  <c r="A37" i="45"/>
  <c r="P36" i="45"/>
  <c r="Q36" i="45" s="1"/>
  <c r="N36" i="45"/>
  <c r="G36" i="45"/>
  <c r="A36" i="45"/>
  <c r="P35" i="45"/>
  <c r="Q35" i="45" s="1"/>
  <c r="N35" i="45"/>
  <c r="G35" i="45"/>
  <c r="A35" i="45"/>
  <c r="P34" i="45"/>
  <c r="Q34" i="45" s="1"/>
  <c r="N34" i="45"/>
  <c r="G34" i="45"/>
  <c r="A34" i="45"/>
  <c r="P33" i="45"/>
  <c r="Q33" i="45" s="1"/>
  <c r="N33" i="45"/>
  <c r="G33" i="45"/>
  <c r="A33" i="45"/>
  <c r="P32" i="45"/>
  <c r="Q32" i="45" s="1"/>
  <c r="N32" i="45"/>
  <c r="G32" i="45"/>
  <c r="A32" i="45"/>
  <c r="P31" i="45"/>
  <c r="Q31" i="45" s="1"/>
  <c r="N31" i="45"/>
  <c r="G31" i="45"/>
  <c r="A31" i="45"/>
  <c r="Q30" i="45"/>
  <c r="P30" i="45"/>
  <c r="U30" i="45" s="1"/>
  <c r="N30" i="45"/>
  <c r="G30" i="45"/>
  <c r="A30" i="45"/>
  <c r="Q29" i="45"/>
  <c r="P29" i="45"/>
  <c r="U29" i="45" s="1"/>
  <c r="N29" i="45"/>
  <c r="G29" i="45"/>
  <c r="A29" i="45"/>
  <c r="P28" i="45"/>
  <c r="Q28" i="45" s="1"/>
  <c r="N28" i="45"/>
  <c r="G28" i="45"/>
  <c r="A28" i="45"/>
  <c r="P27" i="45"/>
  <c r="Q27" i="45" s="1"/>
  <c r="N27" i="45"/>
  <c r="G27" i="45"/>
  <c r="A27" i="45"/>
  <c r="P26" i="45"/>
  <c r="Q26" i="45" s="1"/>
  <c r="N26" i="45"/>
  <c r="G26" i="45"/>
  <c r="A26" i="45"/>
  <c r="P25" i="45"/>
  <c r="Q25" i="45" s="1"/>
  <c r="N25" i="45"/>
  <c r="G25" i="45"/>
  <c r="A25" i="45"/>
  <c r="Q24" i="45"/>
  <c r="P24" i="45"/>
  <c r="U24" i="45" s="1"/>
  <c r="N24" i="45"/>
  <c r="G24" i="45"/>
  <c r="A24" i="45"/>
  <c r="P23" i="45"/>
  <c r="Q23" i="45" s="1"/>
  <c r="N23" i="45"/>
  <c r="G23" i="45"/>
  <c r="A23" i="45"/>
  <c r="P22" i="45"/>
  <c r="Q22" i="45" s="1"/>
  <c r="N22" i="45"/>
  <c r="G22" i="45"/>
  <c r="A22" i="45"/>
  <c r="P21" i="45"/>
  <c r="Q21" i="45" s="1"/>
  <c r="N21" i="45"/>
  <c r="G21" i="45"/>
  <c r="A21" i="45"/>
  <c r="P20" i="45"/>
  <c r="Q20" i="45" s="1"/>
  <c r="N20" i="45"/>
  <c r="G20" i="45"/>
  <c r="A20" i="45"/>
  <c r="Q19" i="45"/>
  <c r="P19" i="45"/>
  <c r="U19" i="45" s="1"/>
  <c r="N19" i="45"/>
  <c r="G19" i="45"/>
  <c r="A19" i="45"/>
  <c r="P18" i="45"/>
  <c r="Q18" i="45" s="1"/>
  <c r="N18" i="45"/>
  <c r="G18" i="45"/>
  <c r="A18" i="45"/>
  <c r="Q17" i="45"/>
  <c r="P17" i="45"/>
  <c r="U17" i="45" s="1"/>
  <c r="N17" i="45"/>
  <c r="G17" i="45"/>
  <c r="A17" i="45"/>
  <c r="P16" i="45"/>
  <c r="Q16" i="45" s="1"/>
  <c r="N16" i="45"/>
  <c r="G16" i="45"/>
  <c r="A16" i="45"/>
  <c r="Q15" i="45"/>
  <c r="P15" i="45"/>
  <c r="U15" i="45" s="1"/>
  <c r="N15" i="45"/>
  <c r="G15" i="45"/>
  <c r="A15" i="45"/>
  <c r="Q14" i="45"/>
  <c r="P14" i="45"/>
  <c r="U14" i="45" s="1"/>
  <c r="N14" i="45"/>
  <c r="G14" i="45"/>
  <c r="A14" i="45"/>
  <c r="Q13" i="45"/>
  <c r="P13" i="45"/>
  <c r="U13" i="45" s="1"/>
  <c r="N13" i="45"/>
  <c r="G13" i="45"/>
  <c r="A13" i="45"/>
  <c r="Q12" i="45"/>
  <c r="P12" i="45"/>
  <c r="U12" i="45" s="1"/>
  <c r="N12" i="45"/>
  <c r="G12" i="45"/>
  <c r="A12" i="45"/>
  <c r="P11" i="45"/>
  <c r="Q11" i="45" s="1"/>
  <c r="N11" i="45"/>
  <c r="G11" i="45"/>
  <c r="A11" i="45"/>
  <c r="P10" i="45"/>
  <c r="Q10" i="45" s="1"/>
  <c r="N10" i="45"/>
  <c r="G10" i="45"/>
  <c r="A10" i="45"/>
  <c r="P9" i="45"/>
  <c r="Q9" i="45" s="1"/>
  <c r="N9" i="45"/>
  <c r="G9" i="45"/>
  <c r="A9" i="45"/>
  <c r="Q8" i="45"/>
  <c r="P8" i="45"/>
  <c r="U8" i="45" s="1"/>
  <c r="N8" i="45"/>
  <c r="G8" i="45"/>
  <c r="A8" i="45"/>
  <c r="P7" i="45"/>
  <c r="Q7" i="45" s="1"/>
  <c r="N7" i="45"/>
  <c r="G7" i="45"/>
  <c r="A7" i="45"/>
  <c r="P6" i="45"/>
  <c r="T6" i="45" s="1"/>
  <c r="N6" i="45"/>
  <c r="G6" i="45"/>
  <c r="A6" i="45"/>
  <c r="U4" i="45"/>
  <c r="S4" i="45"/>
  <c r="Q4" i="45"/>
  <c r="N3" i="45"/>
  <c r="P111" i="45" l="1"/>
  <c r="Q69" i="45"/>
  <c r="Q133" i="45"/>
  <c r="T112" i="46"/>
  <c r="U53" i="46"/>
  <c r="S53" i="46"/>
  <c r="P138" i="46"/>
  <c r="T53" i="46"/>
  <c r="T138" i="46" s="1"/>
  <c r="Q138" i="46"/>
  <c r="Q6" i="45"/>
  <c r="Q67" i="45"/>
  <c r="N137" i="45"/>
  <c r="U130" i="45"/>
  <c r="T7" i="45"/>
  <c r="U7" i="45" s="1"/>
  <c r="T8" i="45"/>
  <c r="T9" i="45"/>
  <c r="U9" i="45" s="1"/>
  <c r="T10" i="45"/>
  <c r="U10" i="45" s="1"/>
  <c r="T11" i="45"/>
  <c r="U11" i="45" s="1"/>
  <c r="T12" i="45"/>
  <c r="T13" i="45"/>
  <c r="T14" i="45"/>
  <c r="T15" i="45"/>
  <c r="T16" i="45"/>
  <c r="U16" i="45" s="1"/>
  <c r="T17" i="45"/>
  <c r="T18" i="45"/>
  <c r="U18" i="45" s="1"/>
  <c r="T19" i="45"/>
  <c r="T20" i="45"/>
  <c r="U20" i="45" s="1"/>
  <c r="T21" i="45"/>
  <c r="U21" i="45" s="1"/>
  <c r="T22" i="45"/>
  <c r="U22" i="45" s="1"/>
  <c r="T23" i="45"/>
  <c r="U23" i="45" s="1"/>
  <c r="T24" i="45"/>
  <c r="T25" i="45"/>
  <c r="U25" i="45" s="1"/>
  <c r="T26" i="45"/>
  <c r="U26" i="45" s="1"/>
  <c r="T27" i="45"/>
  <c r="U27" i="45" s="1"/>
  <c r="T28" i="45"/>
  <c r="U28" i="45" s="1"/>
  <c r="T29" i="45"/>
  <c r="T30" i="45"/>
  <c r="T31" i="45"/>
  <c r="U31" i="45" s="1"/>
  <c r="T32" i="45"/>
  <c r="U32" i="45" s="1"/>
  <c r="U57" i="45"/>
  <c r="U120" i="45"/>
  <c r="T33" i="45"/>
  <c r="U33" i="45" s="1"/>
  <c r="T34" i="45"/>
  <c r="U34" i="45" s="1"/>
  <c r="T35" i="45"/>
  <c r="U35" i="45" s="1"/>
  <c r="T36" i="45"/>
  <c r="U36" i="45" s="1"/>
  <c r="T37" i="45"/>
  <c r="U37" i="45" s="1"/>
  <c r="T38" i="45"/>
  <c r="U38" i="45" s="1"/>
  <c r="T39" i="45"/>
  <c r="U39" i="45" s="1"/>
  <c r="T40" i="45"/>
  <c r="U40" i="45" s="1"/>
  <c r="T41" i="45"/>
  <c r="T42" i="45"/>
  <c r="U42" i="45" s="1"/>
  <c r="T43" i="45"/>
  <c r="U43" i="45" s="1"/>
  <c r="T44" i="45"/>
  <c r="U44" i="45" s="1"/>
  <c r="T45" i="45"/>
  <c r="U45" i="45" s="1"/>
  <c r="T46" i="45"/>
  <c r="U46" i="45" s="1"/>
  <c r="T47" i="45"/>
  <c r="U47" i="45" s="1"/>
  <c r="T48" i="45"/>
  <c r="U48" i="45" s="1"/>
  <c r="T49" i="45"/>
  <c r="U49" i="45" s="1"/>
  <c r="T50" i="45"/>
  <c r="U50" i="45" s="1"/>
  <c r="T51" i="45"/>
  <c r="U51" i="45" s="1"/>
  <c r="T52" i="45"/>
  <c r="U52" i="45" s="1"/>
  <c r="T54" i="45"/>
  <c r="U54" i="45" s="1"/>
  <c r="T55" i="45"/>
  <c r="U55" i="45" s="1"/>
  <c r="T93" i="45"/>
  <c r="T94" i="45"/>
  <c r="T95" i="45"/>
  <c r="U95" i="45" s="1"/>
  <c r="T96" i="45"/>
  <c r="U96" i="45" s="1"/>
  <c r="T97" i="45"/>
  <c r="U97" i="45" s="1"/>
  <c r="T98" i="45"/>
  <c r="U98" i="45" s="1"/>
  <c r="T99" i="45"/>
  <c r="U99" i="45" s="1"/>
  <c r="T100" i="45"/>
  <c r="T101" i="45"/>
  <c r="U101" i="45" s="1"/>
  <c r="T102" i="45"/>
  <c r="U102" i="45" s="1"/>
  <c r="T103" i="45"/>
  <c r="U103" i="45" s="1"/>
  <c r="T104" i="45"/>
  <c r="U104" i="45" s="1"/>
  <c r="T105" i="45"/>
  <c r="U105" i="45" s="1"/>
  <c r="T106" i="45"/>
  <c r="T107" i="45"/>
  <c r="U107" i="45" s="1"/>
  <c r="T108" i="45"/>
  <c r="U108" i="45" s="1"/>
  <c r="T109" i="45"/>
  <c r="U109" i="45" s="1"/>
  <c r="T110" i="45"/>
  <c r="T111" i="45"/>
  <c r="T112" i="45"/>
  <c r="U112" i="45" s="1"/>
  <c r="T113" i="45"/>
  <c r="U113" i="45" s="1"/>
  <c r="T114" i="45"/>
  <c r="U114" i="45" s="1"/>
  <c r="T115" i="45"/>
  <c r="U124" i="45"/>
  <c r="U132" i="45"/>
  <c r="T53" i="45"/>
  <c r="T58" i="45"/>
  <c r="G137" i="45"/>
  <c r="P137" i="45"/>
  <c r="S6" i="45"/>
  <c r="U6" i="45"/>
  <c r="S7" i="45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O137" i="45"/>
  <c r="Q137" i="45" s="1"/>
  <c r="Q53" i="45"/>
  <c r="S53" i="45"/>
  <c r="S54" i="45"/>
  <c r="S55" i="45"/>
  <c r="T56" i="45"/>
  <c r="Q56" i="45"/>
  <c r="U56" i="45"/>
  <c r="S57" i="45"/>
  <c r="Q58" i="45"/>
  <c r="S58" i="45"/>
  <c r="S59" i="45"/>
  <c r="U59" i="45"/>
  <c r="S60" i="45"/>
  <c r="U60" i="45"/>
  <c r="S61" i="45"/>
  <c r="U61" i="45"/>
  <c r="S62" i="45"/>
  <c r="U62" i="45"/>
  <c r="S63" i="45"/>
  <c r="U63" i="45"/>
  <c r="S64" i="45"/>
  <c r="U64" i="45"/>
  <c r="S65" i="45"/>
  <c r="U65" i="45"/>
  <c r="S66" i="45"/>
  <c r="U66" i="45"/>
  <c r="S67" i="45"/>
  <c r="U67" i="45"/>
  <c r="S68" i="45"/>
  <c r="U68" i="45"/>
  <c r="S69" i="45"/>
  <c r="U69" i="45"/>
  <c r="S70" i="45"/>
  <c r="U70" i="45"/>
  <c r="S71" i="45"/>
  <c r="U71" i="45"/>
  <c r="S72" i="45"/>
  <c r="U72" i="45"/>
  <c r="S73" i="45"/>
  <c r="U73" i="45"/>
  <c r="S74" i="45"/>
  <c r="U74" i="45"/>
  <c r="S75" i="45"/>
  <c r="U75" i="45"/>
  <c r="S76" i="45"/>
  <c r="U76" i="45"/>
  <c r="S77" i="45"/>
  <c r="U77" i="45"/>
  <c r="S78" i="45"/>
  <c r="U78" i="45"/>
  <c r="S79" i="45"/>
  <c r="U79" i="45"/>
  <c r="S80" i="45"/>
  <c r="U80" i="45"/>
  <c r="S81" i="45"/>
  <c r="U81" i="45"/>
  <c r="S82" i="45"/>
  <c r="U82" i="45"/>
  <c r="S83" i="45"/>
  <c r="U83" i="45"/>
  <c r="S84" i="45"/>
  <c r="U84" i="45"/>
  <c r="S85" i="45"/>
  <c r="U85" i="45"/>
  <c r="S86" i="45"/>
  <c r="U86" i="45"/>
  <c r="S87" i="45"/>
  <c r="U87" i="45"/>
  <c r="S88" i="45"/>
  <c r="U88" i="45"/>
  <c r="S89" i="45"/>
  <c r="U89" i="45"/>
  <c r="S90" i="45"/>
  <c r="U90" i="45"/>
  <c r="S91" i="45"/>
  <c r="U91" i="45"/>
  <c r="S92" i="45"/>
  <c r="T92" i="45"/>
  <c r="U92" i="45" s="1"/>
  <c r="T117" i="45"/>
  <c r="Q117" i="45"/>
  <c r="U117" i="45"/>
  <c r="S118" i="45"/>
  <c r="T121" i="45"/>
  <c r="Q121" i="45"/>
  <c r="U121" i="45"/>
  <c r="T122" i="45"/>
  <c r="Q122" i="45"/>
  <c r="U122" i="45"/>
  <c r="S123" i="45"/>
  <c r="T125" i="45"/>
  <c r="Q125" i="45"/>
  <c r="U125" i="45"/>
  <c r="T126" i="45"/>
  <c r="Q126" i="45"/>
  <c r="U126" i="45"/>
  <c r="T127" i="45"/>
  <c r="U127" i="45" s="1"/>
  <c r="Q127" i="45"/>
  <c r="T128" i="45"/>
  <c r="Q128" i="45"/>
  <c r="U128" i="45"/>
  <c r="S129" i="45"/>
  <c r="S131" i="45"/>
  <c r="S133" i="45"/>
  <c r="Q59" i="45"/>
  <c r="Q60" i="45"/>
  <c r="Q62" i="45"/>
  <c r="Q63" i="45"/>
  <c r="Q64" i="45"/>
  <c r="Q65" i="45"/>
  <c r="Q66" i="45"/>
  <c r="Q68" i="45"/>
  <c r="Q70" i="45"/>
  <c r="Q71" i="45"/>
  <c r="Q72" i="45"/>
  <c r="Q73" i="45"/>
  <c r="Q74" i="45"/>
  <c r="Q75" i="45"/>
  <c r="Q76" i="45"/>
  <c r="Q77" i="45"/>
  <c r="Q78" i="45"/>
  <c r="Q80" i="45"/>
  <c r="Q81" i="45"/>
  <c r="Q83" i="45"/>
  <c r="Q85" i="45"/>
  <c r="Q86" i="45"/>
  <c r="Q88" i="45"/>
  <c r="Q89" i="45"/>
  <c r="Q91" i="45"/>
  <c r="Q92" i="45"/>
  <c r="U111" i="45"/>
  <c r="S111" i="45"/>
  <c r="S117" i="45"/>
  <c r="U118" i="45"/>
  <c r="T119" i="45"/>
  <c r="Q119" i="45"/>
  <c r="U119" i="45"/>
  <c r="S120" i="45"/>
  <c r="S121" i="45"/>
  <c r="S122" i="45"/>
  <c r="U123" i="45"/>
  <c r="S124" i="45"/>
  <c r="S125" i="45"/>
  <c r="S126" i="45"/>
  <c r="S127" i="45"/>
  <c r="S128" i="45"/>
  <c r="U129" i="45"/>
  <c r="S130" i="45"/>
  <c r="U131" i="45"/>
  <c r="S132" i="45"/>
  <c r="U133" i="45"/>
  <c r="T134" i="45"/>
  <c r="Q134" i="45"/>
  <c r="U134" i="45"/>
  <c r="T135" i="45"/>
  <c r="U135" i="45" s="1"/>
  <c r="Q135" i="45"/>
  <c r="T136" i="45"/>
  <c r="U136" i="45" s="1"/>
  <c r="Q136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S107" i="45"/>
  <c r="S108" i="45"/>
  <c r="S109" i="45"/>
  <c r="S110" i="45"/>
  <c r="S112" i="45"/>
  <c r="S113" i="45"/>
  <c r="S114" i="45"/>
  <c r="S115" i="45"/>
  <c r="A7" i="44"/>
  <c r="A8" i="44"/>
  <c r="A9" i="44"/>
  <c r="A10" i="44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A24" i="44"/>
  <c r="A25" i="44"/>
  <c r="A26" i="44"/>
  <c r="A27" i="44"/>
  <c r="A28" i="44"/>
  <c r="A29" i="44"/>
  <c r="A30" i="44"/>
  <c r="A31" i="44"/>
  <c r="A32" i="44"/>
  <c r="A33" i="44"/>
  <c r="A34" i="44"/>
  <c r="A35" i="44"/>
  <c r="A36" i="44"/>
  <c r="A37" i="44"/>
  <c r="A38" i="44"/>
  <c r="A39" i="44"/>
  <c r="A40" i="44"/>
  <c r="A41" i="44"/>
  <c r="A42" i="44"/>
  <c r="A43" i="44"/>
  <c r="A44" i="44"/>
  <c r="A45" i="44"/>
  <c r="A46" i="44"/>
  <c r="A47" i="44"/>
  <c r="A48" i="44"/>
  <c r="A49" i="44"/>
  <c r="A50" i="44"/>
  <c r="A51" i="44"/>
  <c r="A52" i="44"/>
  <c r="A53" i="44"/>
  <c r="A54" i="44"/>
  <c r="A55" i="44"/>
  <c r="A56" i="44"/>
  <c r="A57" i="44"/>
  <c r="A58" i="44"/>
  <c r="A59" i="44"/>
  <c r="A60" i="44"/>
  <c r="A61" i="44"/>
  <c r="A62" i="44"/>
  <c r="A63" i="44"/>
  <c r="A64" i="44"/>
  <c r="A65" i="44"/>
  <c r="A66" i="44"/>
  <c r="A67" i="44"/>
  <c r="A68" i="44"/>
  <c r="A69" i="44"/>
  <c r="A70" i="44"/>
  <c r="A71" i="44"/>
  <c r="A72" i="44"/>
  <c r="A73" i="44"/>
  <c r="A74" i="44"/>
  <c r="A75" i="44"/>
  <c r="A76" i="44"/>
  <c r="A77" i="44"/>
  <c r="A78" i="44"/>
  <c r="A79" i="44"/>
  <c r="A80" i="44"/>
  <c r="A81" i="44"/>
  <c r="A82" i="44"/>
  <c r="A83" i="44"/>
  <c r="A84" i="44"/>
  <c r="A85" i="44"/>
  <c r="A86" i="44"/>
  <c r="A87" i="44"/>
  <c r="A88" i="44"/>
  <c r="A89" i="44"/>
  <c r="A90" i="44"/>
  <c r="A91" i="44"/>
  <c r="A92" i="44"/>
  <c r="A93" i="44"/>
  <c r="A94" i="44"/>
  <c r="A95" i="44"/>
  <c r="A96" i="44"/>
  <c r="A97" i="44"/>
  <c r="A98" i="44"/>
  <c r="A99" i="44"/>
  <c r="A100" i="44"/>
  <c r="A101" i="44"/>
  <c r="A102" i="44"/>
  <c r="A103" i="44"/>
  <c r="A104" i="44"/>
  <c r="A105" i="44"/>
  <c r="A106" i="44"/>
  <c r="A107" i="44"/>
  <c r="A108" i="44"/>
  <c r="A109" i="44"/>
  <c r="A110" i="44"/>
  <c r="A111" i="44"/>
  <c r="A112" i="44"/>
  <c r="A113" i="44"/>
  <c r="A114" i="44"/>
  <c r="A115" i="44"/>
  <c r="A116" i="44"/>
  <c r="A117" i="44"/>
  <c r="A118" i="44"/>
  <c r="A119" i="44"/>
  <c r="A120" i="44"/>
  <c r="A121" i="44"/>
  <c r="A122" i="44"/>
  <c r="A123" i="44"/>
  <c r="A124" i="44"/>
  <c r="A125" i="44"/>
  <c r="A126" i="44"/>
  <c r="A127" i="44"/>
  <c r="A128" i="44"/>
  <c r="A129" i="44"/>
  <c r="A130" i="44"/>
  <c r="A131" i="44"/>
  <c r="A132" i="44"/>
  <c r="A133" i="44"/>
  <c r="A134" i="44"/>
  <c r="A135" i="44"/>
  <c r="A136" i="44"/>
  <c r="P87" i="44"/>
  <c r="S87" i="44" s="1"/>
  <c r="Q87" i="44"/>
  <c r="N87" i="44"/>
  <c r="G87" i="44"/>
  <c r="U138" i="46" l="1"/>
  <c r="S138" i="46"/>
  <c r="T137" i="45"/>
  <c r="U137" i="45" s="1"/>
  <c r="S137" i="45"/>
  <c r="T87" i="44"/>
  <c r="U87" i="44"/>
  <c r="P123" i="44"/>
  <c r="S123" i="44" s="1"/>
  <c r="Q123" i="44"/>
  <c r="N123" i="44"/>
  <c r="G123" i="44"/>
  <c r="P118" i="44"/>
  <c r="S118" i="44" s="1"/>
  <c r="Q118" i="44"/>
  <c r="N118" i="44"/>
  <c r="G118" i="44"/>
  <c r="T123" i="44" l="1"/>
  <c r="U123" i="44"/>
  <c r="T118" i="44"/>
  <c r="U118" i="44"/>
  <c r="P124" i="44" l="1"/>
  <c r="S124" i="44" s="1"/>
  <c r="Q124" i="44"/>
  <c r="N124" i="44"/>
  <c r="G124" i="44"/>
  <c r="P57" i="44"/>
  <c r="S57" i="44" s="1"/>
  <c r="Q57" i="44"/>
  <c r="N57" i="44"/>
  <c r="G57" i="44"/>
  <c r="T124" i="44" l="1"/>
  <c r="U124" i="44"/>
  <c r="T57" i="44"/>
  <c r="U57" i="44"/>
  <c r="P133" i="44" l="1"/>
  <c r="U133" i="44" s="1"/>
  <c r="Q133" i="44"/>
  <c r="N133" i="44"/>
  <c r="G133" i="44"/>
  <c r="G106" i="44"/>
  <c r="P106" i="44"/>
  <c r="S106" i="44" s="1"/>
  <c r="Q106" i="44"/>
  <c r="N106" i="44"/>
  <c r="P30" i="44"/>
  <c r="T30" i="44" s="1"/>
  <c r="Q30" i="44"/>
  <c r="N30" i="44"/>
  <c r="G30" i="44"/>
  <c r="T133" i="44" l="1"/>
  <c r="S133" i="44"/>
  <c r="S30" i="44"/>
  <c r="T106" i="44"/>
  <c r="U30" i="44"/>
  <c r="U106" i="44"/>
  <c r="P129" i="44" l="1"/>
  <c r="S129" i="44" s="1"/>
  <c r="Q129" i="44"/>
  <c r="N129" i="44"/>
  <c r="G129" i="44"/>
  <c r="T129" i="44" l="1"/>
  <c r="U129" i="44"/>
  <c r="P19" i="44"/>
  <c r="S19" i="44" s="1"/>
  <c r="Q19" i="44"/>
  <c r="N19" i="44"/>
  <c r="G19" i="44"/>
  <c r="T19" i="44" l="1"/>
  <c r="U19" i="44"/>
  <c r="M137" i="44"/>
  <c r="L137" i="44"/>
  <c r="K137" i="44"/>
  <c r="J137" i="44"/>
  <c r="I137" i="44"/>
  <c r="H137" i="44"/>
  <c r="P136" i="44"/>
  <c r="T136" i="44" s="1"/>
  <c r="N136" i="44"/>
  <c r="G136" i="44"/>
  <c r="P135" i="44"/>
  <c r="T135" i="44" s="1"/>
  <c r="N135" i="44"/>
  <c r="G135" i="44"/>
  <c r="P134" i="44"/>
  <c r="T134" i="44" s="1"/>
  <c r="N134" i="44"/>
  <c r="G134" i="44"/>
  <c r="Q132" i="44"/>
  <c r="P132" i="44"/>
  <c r="T132" i="44" s="1"/>
  <c r="N132" i="44"/>
  <c r="G132" i="44"/>
  <c r="Q131" i="44"/>
  <c r="P131" i="44"/>
  <c r="T131" i="44" s="1"/>
  <c r="N131" i="44"/>
  <c r="G131" i="44"/>
  <c r="Q130" i="44"/>
  <c r="P130" i="44"/>
  <c r="T130" i="44" s="1"/>
  <c r="N130" i="44"/>
  <c r="G130" i="44"/>
  <c r="P128" i="44"/>
  <c r="T128" i="44" s="1"/>
  <c r="N128" i="44"/>
  <c r="G128" i="44"/>
  <c r="P127" i="44"/>
  <c r="T127" i="44" s="1"/>
  <c r="N127" i="44"/>
  <c r="G127" i="44"/>
  <c r="P126" i="44"/>
  <c r="T126" i="44" s="1"/>
  <c r="N126" i="44"/>
  <c r="G126" i="44"/>
  <c r="P125" i="44"/>
  <c r="T125" i="44" s="1"/>
  <c r="N125" i="44"/>
  <c r="G125" i="44"/>
  <c r="P122" i="44"/>
  <c r="T122" i="44" s="1"/>
  <c r="N122" i="44"/>
  <c r="G122" i="44"/>
  <c r="P121" i="44"/>
  <c r="T121" i="44" s="1"/>
  <c r="N121" i="44"/>
  <c r="G121" i="44"/>
  <c r="Q120" i="44"/>
  <c r="P120" i="44"/>
  <c r="T120" i="44" s="1"/>
  <c r="N120" i="44"/>
  <c r="G120" i="44"/>
  <c r="P119" i="44"/>
  <c r="T119" i="44" s="1"/>
  <c r="N119" i="44"/>
  <c r="G119" i="44"/>
  <c r="P117" i="44"/>
  <c r="T117" i="44" s="1"/>
  <c r="N117" i="44"/>
  <c r="G117" i="44"/>
  <c r="Q115" i="44"/>
  <c r="P115" i="44"/>
  <c r="T115" i="44" s="1"/>
  <c r="N115" i="44"/>
  <c r="G115" i="44"/>
  <c r="P114" i="44"/>
  <c r="T114" i="44" s="1"/>
  <c r="N114" i="44"/>
  <c r="G114" i="44"/>
  <c r="P113" i="44"/>
  <c r="T113" i="44" s="1"/>
  <c r="N113" i="44"/>
  <c r="G113" i="44"/>
  <c r="P112" i="44"/>
  <c r="T112" i="44" s="1"/>
  <c r="N112" i="44"/>
  <c r="G112" i="44"/>
  <c r="R111" i="44"/>
  <c r="O111" i="44"/>
  <c r="P111" i="44" s="1"/>
  <c r="N111" i="44"/>
  <c r="G111" i="44"/>
  <c r="Q110" i="44"/>
  <c r="P110" i="44"/>
  <c r="T110" i="44" s="1"/>
  <c r="N110" i="44"/>
  <c r="G110" i="44"/>
  <c r="P109" i="44"/>
  <c r="T109" i="44" s="1"/>
  <c r="N109" i="44"/>
  <c r="G109" i="44"/>
  <c r="P108" i="44"/>
  <c r="T108" i="44" s="1"/>
  <c r="N108" i="44"/>
  <c r="G108" i="44"/>
  <c r="P107" i="44"/>
  <c r="T107" i="44" s="1"/>
  <c r="N107" i="44"/>
  <c r="G107" i="44"/>
  <c r="P105" i="44"/>
  <c r="T105" i="44" s="1"/>
  <c r="N105" i="44"/>
  <c r="G105" i="44"/>
  <c r="P104" i="44"/>
  <c r="N104" i="44"/>
  <c r="G104" i="44"/>
  <c r="P103" i="44"/>
  <c r="N103" i="44"/>
  <c r="G103" i="44"/>
  <c r="P102" i="44"/>
  <c r="N102" i="44"/>
  <c r="G102" i="44"/>
  <c r="P101" i="44"/>
  <c r="N101" i="44"/>
  <c r="G101" i="44"/>
  <c r="Q100" i="44"/>
  <c r="P100" i="44"/>
  <c r="T100" i="44" s="1"/>
  <c r="N100" i="44"/>
  <c r="G100" i="44"/>
  <c r="P99" i="44"/>
  <c r="S99" i="44" s="1"/>
  <c r="N99" i="44"/>
  <c r="G99" i="44"/>
  <c r="P98" i="44"/>
  <c r="S98" i="44" s="1"/>
  <c r="N98" i="44"/>
  <c r="G98" i="44"/>
  <c r="P97" i="44"/>
  <c r="S97" i="44" s="1"/>
  <c r="N97" i="44"/>
  <c r="G97" i="44"/>
  <c r="P96" i="44"/>
  <c r="S96" i="44" s="1"/>
  <c r="N96" i="44"/>
  <c r="G96" i="44"/>
  <c r="P95" i="44"/>
  <c r="S95" i="44" s="1"/>
  <c r="N95" i="44"/>
  <c r="G95" i="44"/>
  <c r="Q94" i="44"/>
  <c r="P94" i="44"/>
  <c r="N94" i="44"/>
  <c r="G94" i="44"/>
  <c r="Q93" i="44"/>
  <c r="P93" i="44"/>
  <c r="T93" i="44" s="1"/>
  <c r="N93" i="44"/>
  <c r="G93" i="44"/>
  <c r="P92" i="44"/>
  <c r="S92" i="44" s="1"/>
  <c r="N92" i="44"/>
  <c r="G92" i="44"/>
  <c r="P91" i="44"/>
  <c r="S91" i="44" s="1"/>
  <c r="N91" i="44"/>
  <c r="G91" i="44"/>
  <c r="Q90" i="44"/>
  <c r="P90" i="44"/>
  <c r="N90" i="44"/>
  <c r="G90" i="44"/>
  <c r="P89" i="44"/>
  <c r="N89" i="44"/>
  <c r="G89" i="44"/>
  <c r="P88" i="44"/>
  <c r="N88" i="44"/>
  <c r="G88" i="44"/>
  <c r="P86" i="44"/>
  <c r="N86" i="44"/>
  <c r="G86" i="44"/>
  <c r="P85" i="44"/>
  <c r="N85" i="44"/>
  <c r="G85" i="44"/>
  <c r="Q84" i="44"/>
  <c r="P84" i="44"/>
  <c r="T84" i="44" s="1"/>
  <c r="N84" i="44"/>
  <c r="G84" i="44"/>
  <c r="P83" i="44"/>
  <c r="S83" i="44" s="1"/>
  <c r="N83" i="44"/>
  <c r="G83" i="44"/>
  <c r="Q82" i="44"/>
  <c r="P82" i="44"/>
  <c r="T82" i="44" s="1"/>
  <c r="N82" i="44"/>
  <c r="G82" i="44"/>
  <c r="P81" i="44"/>
  <c r="S81" i="44" s="1"/>
  <c r="N81" i="44"/>
  <c r="G81" i="44"/>
  <c r="P80" i="44"/>
  <c r="S80" i="44" s="1"/>
  <c r="N80" i="44"/>
  <c r="G80" i="44"/>
  <c r="Q79" i="44"/>
  <c r="P79" i="44"/>
  <c r="T79" i="44" s="1"/>
  <c r="N79" i="44"/>
  <c r="G79" i="44"/>
  <c r="P78" i="44"/>
  <c r="S78" i="44" s="1"/>
  <c r="N78" i="44"/>
  <c r="G78" i="44"/>
  <c r="P77" i="44"/>
  <c r="S77" i="44" s="1"/>
  <c r="N77" i="44"/>
  <c r="G77" i="44"/>
  <c r="P76" i="44"/>
  <c r="S76" i="44" s="1"/>
  <c r="N76" i="44"/>
  <c r="G76" i="44"/>
  <c r="P75" i="44"/>
  <c r="S75" i="44" s="1"/>
  <c r="N75" i="44"/>
  <c r="G75" i="44"/>
  <c r="P74" i="44"/>
  <c r="S74" i="44" s="1"/>
  <c r="N74" i="44"/>
  <c r="G74" i="44"/>
  <c r="P73" i="44"/>
  <c r="S73" i="44" s="1"/>
  <c r="N73" i="44"/>
  <c r="G73" i="44"/>
  <c r="P72" i="44"/>
  <c r="S72" i="44" s="1"/>
  <c r="N72" i="44"/>
  <c r="G72" i="44"/>
  <c r="P71" i="44"/>
  <c r="S71" i="44" s="1"/>
  <c r="N71" i="44"/>
  <c r="G71" i="44"/>
  <c r="P70" i="44"/>
  <c r="S70" i="44" s="1"/>
  <c r="N70" i="44"/>
  <c r="G70" i="44"/>
  <c r="Q69" i="44"/>
  <c r="P69" i="44"/>
  <c r="T69" i="44" s="1"/>
  <c r="N69" i="44"/>
  <c r="G69" i="44"/>
  <c r="P68" i="44"/>
  <c r="S68" i="44" s="1"/>
  <c r="N68" i="44"/>
  <c r="G68" i="44"/>
  <c r="Q67" i="44"/>
  <c r="P67" i="44"/>
  <c r="T67" i="44" s="1"/>
  <c r="N67" i="44"/>
  <c r="G67" i="44"/>
  <c r="P66" i="44"/>
  <c r="S66" i="44" s="1"/>
  <c r="N66" i="44"/>
  <c r="G66" i="44"/>
  <c r="P65" i="44"/>
  <c r="S65" i="44" s="1"/>
  <c r="N65" i="44"/>
  <c r="G65" i="44"/>
  <c r="P64" i="44"/>
  <c r="S64" i="44" s="1"/>
  <c r="N64" i="44"/>
  <c r="G64" i="44"/>
  <c r="P63" i="44"/>
  <c r="S63" i="44" s="1"/>
  <c r="N63" i="44"/>
  <c r="G63" i="44"/>
  <c r="P62" i="44"/>
  <c r="T62" i="44" s="1"/>
  <c r="N62" i="44"/>
  <c r="G62" i="44"/>
  <c r="Q61" i="44"/>
  <c r="P61" i="44"/>
  <c r="T61" i="44" s="1"/>
  <c r="N61" i="44"/>
  <c r="G61" i="44"/>
  <c r="P60" i="44"/>
  <c r="S60" i="44" s="1"/>
  <c r="N60" i="44"/>
  <c r="G60" i="44"/>
  <c r="P59" i="44"/>
  <c r="S59" i="44" s="1"/>
  <c r="N59" i="44"/>
  <c r="G59" i="44"/>
  <c r="R58" i="44"/>
  <c r="O58" i="44"/>
  <c r="P58" i="44" s="1"/>
  <c r="U58" i="44" s="1"/>
  <c r="N58" i="44"/>
  <c r="G58" i="44"/>
  <c r="P56" i="44"/>
  <c r="S56" i="44" s="1"/>
  <c r="N56" i="44"/>
  <c r="G56" i="44"/>
  <c r="P55" i="44"/>
  <c r="S55" i="44" s="1"/>
  <c r="N55" i="44"/>
  <c r="G55" i="44"/>
  <c r="P54" i="44"/>
  <c r="S54" i="44" s="1"/>
  <c r="N54" i="44"/>
  <c r="G54" i="44"/>
  <c r="R53" i="44"/>
  <c r="O53" i="44"/>
  <c r="Q53" i="44" s="1"/>
  <c r="N53" i="44"/>
  <c r="P52" i="44"/>
  <c r="S52" i="44" s="1"/>
  <c r="N52" i="44"/>
  <c r="G52" i="44"/>
  <c r="Q51" i="44"/>
  <c r="P51" i="44"/>
  <c r="T51" i="44" s="1"/>
  <c r="N51" i="44"/>
  <c r="G51" i="44"/>
  <c r="P50" i="44"/>
  <c r="S50" i="44" s="1"/>
  <c r="N50" i="44"/>
  <c r="G50" i="44"/>
  <c r="P49" i="44"/>
  <c r="S49" i="44" s="1"/>
  <c r="N49" i="44"/>
  <c r="G49" i="44"/>
  <c r="P48" i="44"/>
  <c r="T48" i="44" s="1"/>
  <c r="N48" i="44"/>
  <c r="G48" i="44"/>
  <c r="P47" i="44"/>
  <c r="N47" i="44"/>
  <c r="G47" i="44"/>
  <c r="P46" i="44"/>
  <c r="N46" i="44"/>
  <c r="G46" i="44"/>
  <c r="P45" i="44"/>
  <c r="N45" i="44"/>
  <c r="G45" i="44"/>
  <c r="P44" i="44"/>
  <c r="N44" i="44"/>
  <c r="G44" i="44"/>
  <c r="P43" i="44"/>
  <c r="N43" i="44"/>
  <c r="G43" i="44"/>
  <c r="P42" i="44"/>
  <c r="N42" i="44"/>
  <c r="G42" i="44"/>
  <c r="Q41" i="44"/>
  <c r="P41" i="44"/>
  <c r="U41" i="44" s="1"/>
  <c r="N41" i="44"/>
  <c r="G41" i="44"/>
  <c r="P40" i="44"/>
  <c r="N40" i="44"/>
  <c r="G40" i="44"/>
  <c r="P39" i="44"/>
  <c r="N39" i="44"/>
  <c r="G39" i="44"/>
  <c r="Q38" i="44"/>
  <c r="P38" i="44"/>
  <c r="U38" i="44" s="1"/>
  <c r="N38" i="44"/>
  <c r="G38" i="44"/>
  <c r="P37" i="44"/>
  <c r="N37" i="44"/>
  <c r="G37" i="44"/>
  <c r="P36" i="44"/>
  <c r="N36" i="44"/>
  <c r="G36" i="44"/>
  <c r="P35" i="44"/>
  <c r="N35" i="44"/>
  <c r="G35" i="44"/>
  <c r="P34" i="44"/>
  <c r="N34" i="44"/>
  <c r="G34" i="44"/>
  <c r="P33" i="44"/>
  <c r="N33" i="44"/>
  <c r="G33" i="44"/>
  <c r="P32" i="44"/>
  <c r="N32" i="44"/>
  <c r="G32" i="44"/>
  <c r="P31" i="44"/>
  <c r="N31" i="44"/>
  <c r="G31" i="44"/>
  <c r="Q29" i="44"/>
  <c r="P29" i="44"/>
  <c r="U29" i="44" s="1"/>
  <c r="N29" i="44"/>
  <c r="G29" i="44"/>
  <c r="P28" i="44"/>
  <c r="N28" i="44"/>
  <c r="G28" i="44"/>
  <c r="P27" i="44"/>
  <c r="N27" i="44"/>
  <c r="G27" i="44"/>
  <c r="P26" i="44"/>
  <c r="N26" i="44"/>
  <c r="G26" i="44"/>
  <c r="P25" i="44"/>
  <c r="N25" i="44"/>
  <c r="G25" i="44"/>
  <c r="Q24" i="44"/>
  <c r="P24" i="44"/>
  <c r="U24" i="44" s="1"/>
  <c r="N24" i="44"/>
  <c r="G24" i="44"/>
  <c r="P23" i="44"/>
  <c r="N23" i="44"/>
  <c r="G23" i="44"/>
  <c r="P22" i="44"/>
  <c r="N22" i="44"/>
  <c r="G22" i="44"/>
  <c r="P21" i="44"/>
  <c r="N21" i="44"/>
  <c r="G21" i="44"/>
  <c r="P20" i="44"/>
  <c r="N20" i="44"/>
  <c r="G20" i="44"/>
  <c r="P18" i="44"/>
  <c r="N18" i="44"/>
  <c r="G18" i="44"/>
  <c r="Q17" i="44"/>
  <c r="P17" i="44"/>
  <c r="U17" i="44" s="1"/>
  <c r="N17" i="44"/>
  <c r="G17" i="44"/>
  <c r="P16" i="44"/>
  <c r="N16" i="44"/>
  <c r="G16" i="44"/>
  <c r="Q15" i="44"/>
  <c r="P15" i="44"/>
  <c r="U15" i="44" s="1"/>
  <c r="N15" i="44"/>
  <c r="G15" i="44"/>
  <c r="Q14" i="44"/>
  <c r="P14" i="44"/>
  <c r="U14" i="44" s="1"/>
  <c r="N14" i="44"/>
  <c r="G14" i="44"/>
  <c r="Q13" i="44"/>
  <c r="P13" i="44"/>
  <c r="U13" i="44" s="1"/>
  <c r="N13" i="44"/>
  <c r="G13" i="44"/>
  <c r="Q12" i="44"/>
  <c r="P12" i="44"/>
  <c r="U12" i="44" s="1"/>
  <c r="N12" i="44"/>
  <c r="G12" i="44"/>
  <c r="P11" i="44"/>
  <c r="N11" i="44"/>
  <c r="G11" i="44"/>
  <c r="P10" i="44"/>
  <c r="N10" i="44"/>
  <c r="G10" i="44"/>
  <c r="P9" i="44"/>
  <c r="N9" i="44"/>
  <c r="G9" i="44"/>
  <c r="Q8" i="44"/>
  <c r="P8" i="44"/>
  <c r="U8" i="44" s="1"/>
  <c r="N8" i="44"/>
  <c r="G8" i="44"/>
  <c r="P7" i="44"/>
  <c r="N7" i="44"/>
  <c r="G7" i="44"/>
  <c r="P6" i="44"/>
  <c r="T6" i="44" s="1"/>
  <c r="N6" i="44"/>
  <c r="G6" i="44"/>
  <c r="A6" i="44"/>
  <c r="U4" i="44"/>
  <c r="S4" i="44"/>
  <c r="Q4" i="44"/>
  <c r="N3" i="44"/>
  <c r="G53" i="44" l="1"/>
  <c r="R137" i="44"/>
  <c r="Q62" i="44"/>
  <c r="U93" i="44"/>
  <c r="U100" i="44"/>
  <c r="N137" i="44"/>
  <c r="U62" i="44"/>
  <c r="U69" i="44"/>
  <c r="G137" i="44"/>
  <c r="U51" i="44"/>
  <c r="U82" i="44"/>
  <c r="U84" i="44"/>
  <c r="S6" i="44"/>
  <c r="S7" i="44"/>
  <c r="S8" i="44"/>
  <c r="Q6" i="44"/>
  <c r="Q7" i="44"/>
  <c r="T7" i="44"/>
  <c r="U7" i="44" s="1"/>
  <c r="T8" i="44"/>
  <c r="Q9" i="44"/>
  <c r="T9" i="44"/>
  <c r="U9" i="44" s="1"/>
  <c r="Q10" i="44"/>
  <c r="T10" i="44"/>
  <c r="U10" i="44" s="1"/>
  <c r="Q11" i="44"/>
  <c r="T11" i="44"/>
  <c r="U11" i="44" s="1"/>
  <c r="T12" i="44"/>
  <c r="T13" i="44"/>
  <c r="T14" i="44"/>
  <c r="T15" i="44"/>
  <c r="Q16" i="44"/>
  <c r="T16" i="44"/>
  <c r="U16" i="44" s="1"/>
  <c r="T17" i="44"/>
  <c r="Q18" i="44"/>
  <c r="T18" i="44"/>
  <c r="U18" i="44" s="1"/>
  <c r="Q20" i="44"/>
  <c r="T20" i="44"/>
  <c r="U20" i="44" s="1"/>
  <c r="Q21" i="44"/>
  <c r="T21" i="44"/>
  <c r="U21" i="44" s="1"/>
  <c r="Q22" i="44"/>
  <c r="T22" i="44"/>
  <c r="U22" i="44" s="1"/>
  <c r="Q23" i="44"/>
  <c r="T23" i="44"/>
  <c r="U23" i="44" s="1"/>
  <c r="T24" i="44"/>
  <c r="Q25" i="44"/>
  <c r="T25" i="44"/>
  <c r="U25" i="44" s="1"/>
  <c r="Q26" i="44"/>
  <c r="T26" i="44"/>
  <c r="U26" i="44" s="1"/>
  <c r="Q27" i="44"/>
  <c r="T27" i="44"/>
  <c r="U27" i="44" s="1"/>
  <c r="Q28" i="44"/>
  <c r="T28" i="44"/>
  <c r="U28" i="44" s="1"/>
  <c r="T29" i="44"/>
  <c r="Q31" i="44"/>
  <c r="T31" i="44"/>
  <c r="U31" i="44" s="1"/>
  <c r="Q32" i="44"/>
  <c r="T32" i="44"/>
  <c r="U32" i="44" s="1"/>
  <c r="Q33" i="44"/>
  <c r="T33" i="44"/>
  <c r="U33" i="44" s="1"/>
  <c r="Q34" i="44"/>
  <c r="T34" i="44"/>
  <c r="U34" i="44" s="1"/>
  <c r="Q35" i="44"/>
  <c r="T35" i="44"/>
  <c r="U35" i="44" s="1"/>
  <c r="Q36" i="44"/>
  <c r="T36" i="44"/>
  <c r="U36" i="44" s="1"/>
  <c r="Q37" i="44"/>
  <c r="T37" i="44"/>
  <c r="U37" i="44" s="1"/>
  <c r="T38" i="44"/>
  <c r="Q39" i="44"/>
  <c r="T39" i="44"/>
  <c r="U39" i="44" s="1"/>
  <c r="Q40" i="44"/>
  <c r="T40" i="44"/>
  <c r="U40" i="44" s="1"/>
  <c r="T41" i="44"/>
  <c r="Q42" i="44"/>
  <c r="T42" i="44"/>
  <c r="U42" i="44" s="1"/>
  <c r="Q43" i="44"/>
  <c r="T43" i="44"/>
  <c r="U43" i="44" s="1"/>
  <c r="Q44" i="44"/>
  <c r="T44" i="44"/>
  <c r="U44" i="44" s="1"/>
  <c r="Q45" i="44"/>
  <c r="T45" i="44"/>
  <c r="U45" i="44" s="1"/>
  <c r="Q46" i="44"/>
  <c r="T46" i="44"/>
  <c r="U46" i="44" s="1"/>
  <c r="Q47" i="44"/>
  <c r="T47" i="44"/>
  <c r="U47" i="44" s="1"/>
  <c r="Q48" i="44"/>
  <c r="U48" i="44"/>
  <c r="T49" i="44"/>
  <c r="Q49" i="44"/>
  <c r="U49" i="44"/>
  <c r="T50" i="44"/>
  <c r="U50" i="44" s="1"/>
  <c r="Q50" i="44"/>
  <c r="S51" i="44"/>
  <c r="Q58" i="44"/>
  <c r="S58" i="44"/>
  <c r="U61" i="44"/>
  <c r="S62" i="44"/>
  <c r="U67" i="44"/>
  <c r="T68" i="44"/>
  <c r="Q68" i="44"/>
  <c r="U68" i="44"/>
  <c r="S69" i="44"/>
  <c r="U79" i="44"/>
  <c r="T80" i="44"/>
  <c r="Q80" i="44"/>
  <c r="U80" i="44"/>
  <c r="T81" i="44"/>
  <c r="Q81" i="44"/>
  <c r="U81" i="44"/>
  <c r="S82" i="44"/>
  <c r="T85" i="44"/>
  <c r="Q85" i="44"/>
  <c r="S85" i="44"/>
  <c r="T88" i="44"/>
  <c r="U88" i="44" s="1"/>
  <c r="Q88" i="44"/>
  <c r="S88" i="44"/>
  <c r="T90" i="44"/>
  <c r="U90" i="44"/>
  <c r="S90" i="44"/>
  <c r="T94" i="44"/>
  <c r="U94" i="44"/>
  <c r="S94" i="44"/>
  <c r="T102" i="44"/>
  <c r="U102" i="44" s="1"/>
  <c r="Q102" i="44"/>
  <c r="S102" i="44"/>
  <c r="T104" i="44"/>
  <c r="U104" i="44" s="1"/>
  <c r="Q104" i="44"/>
  <c r="S104" i="44"/>
  <c r="U6" i="44"/>
  <c r="S9" i="44"/>
  <c r="S10" i="44"/>
  <c r="S11" i="44"/>
  <c r="S12" i="44"/>
  <c r="S13" i="44"/>
  <c r="S14" i="44"/>
  <c r="S15" i="44"/>
  <c r="S16" i="44"/>
  <c r="S17" i="44"/>
  <c r="S18" i="44"/>
  <c r="S20" i="44"/>
  <c r="S21" i="44"/>
  <c r="S22" i="44"/>
  <c r="S23" i="44"/>
  <c r="S24" i="44"/>
  <c r="S25" i="44"/>
  <c r="S26" i="44"/>
  <c r="S27" i="44"/>
  <c r="S28" i="44"/>
  <c r="S29" i="44"/>
  <c r="S31" i="44"/>
  <c r="S32" i="44"/>
  <c r="S33" i="44"/>
  <c r="S34" i="44"/>
  <c r="S35" i="44"/>
  <c r="S36" i="44"/>
  <c r="S37" i="44"/>
  <c r="S38" i="44"/>
  <c r="S39" i="44"/>
  <c r="S40" i="44"/>
  <c r="S41" i="44"/>
  <c r="S42" i="44"/>
  <c r="S43" i="44"/>
  <c r="S44" i="44"/>
  <c r="S45" i="44"/>
  <c r="S46" i="44"/>
  <c r="S47" i="44"/>
  <c r="S48" i="44"/>
  <c r="T52" i="44"/>
  <c r="Q52" i="44"/>
  <c r="U52" i="44"/>
  <c r="O137" i="44"/>
  <c r="P53" i="44"/>
  <c r="T53" i="44" s="1"/>
  <c r="T54" i="44"/>
  <c r="Q54" i="44"/>
  <c r="U54" i="44"/>
  <c r="T55" i="44"/>
  <c r="Q55" i="44"/>
  <c r="U55" i="44"/>
  <c r="T56" i="44"/>
  <c r="U56" i="44" s="1"/>
  <c r="Q56" i="44"/>
  <c r="T58" i="44"/>
  <c r="T59" i="44"/>
  <c r="Q59" i="44"/>
  <c r="U59" i="44"/>
  <c r="T60" i="44"/>
  <c r="Q60" i="44"/>
  <c r="U60" i="44"/>
  <c r="S61" i="44"/>
  <c r="T63" i="44"/>
  <c r="U63" i="44" s="1"/>
  <c r="Q63" i="44"/>
  <c r="T64" i="44"/>
  <c r="U64" i="44" s="1"/>
  <c r="Q64" i="44"/>
  <c r="T65" i="44"/>
  <c r="Q65" i="44"/>
  <c r="U65" i="44"/>
  <c r="T66" i="44"/>
  <c r="U66" i="44" s="1"/>
  <c r="Q66" i="44"/>
  <c r="S67" i="44"/>
  <c r="T70" i="44"/>
  <c r="U70" i="44" s="1"/>
  <c r="Q70" i="44"/>
  <c r="T71" i="44"/>
  <c r="Q71" i="44"/>
  <c r="U71" i="44"/>
  <c r="T72" i="44"/>
  <c r="U72" i="44" s="1"/>
  <c r="Q72" i="44"/>
  <c r="T73" i="44"/>
  <c r="Q73" i="44"/>
  <c r="U73" i="44"/>
  <c r="T74" i="44"/>
  <c r="Q74" i="44"/>
  <c r="U74" i="44"/>
  <c r="T75" i="44"/>
  <c r="Q75" i="44"/>
  <c r="U75" i="44"/>
  <c r="T76" i="44"/>
  <c r="U76" i="44" s="1"/>
  <c r="Q76" i="44"/>
  <c r="T77" i="44"/>
  <c r="Q77" i="44"/>
  <c r="U77" i="44"/>
  <c r="T78" i="44"/>
  <c r="U78" i="44" s="1"/>
  <c r="Q78" i="44"/>
  <c r="S79" i="44"/>
  <c r="T83" i="44"/>
  <c r="U83" i="44" s="1"/>
  <c r="Q83" i="44"/>
  <c r="U85" i="44"/>
  <c r="T86" i="44"/>
  <c r="U86" i="44" s="1"/>
  <c r="Q86" i="44"/>
  <c r="S86" i="44"/>
  <c r="T89" i="44"/>
  <c r="U89" i="44" s="1"/>
  <c r="Q89" i="44"/>
  <c r="S89" i="44"/>
  <c r="T101" i="44"/>
  <c r="U101" i="44" s="1"/>
  <c r="Q101" i="44"/>
  <c r="S101" i="44"/>
  <c r="T103" i="44"/>
  <c r="U103" i="44" s="1"/>
  <c r="Q103" i="44"/>
  <c r="S103" i="44"/>
  <c r="U111" i="44"/>
  <c r="S111" i="44"/>
  <c r="S84" i="44"/>
  <c r="T91" i="44"/>
  <c r="U91" i="44" s="1"/>
  <c r="Q91" i="44"/>
  <c r="T92" i="44"/>
  <c r="U92" i="44" s="1"/>
  <c r="Q92" i="44"/>
  <c r="S93" i="44"/>
  <c r="T95" i="44"/>
  <c r="Q95" i="44"/>
  <c r="U95" i="44"/>
  <c r="T96" i="44"/>
  <c r="Q96" i="44"/>
  <c r="U96" i="44"/>
  <c r="T97" i="44"/>
  <c r="U97" i="44" s="1"/>
  <c r="Q97" i="44"/>
  <c r="T98" i="44"/>
  <c r="Q98" i="44"/>
  <c r="U98" i="44"/>
  <c r="T99" i="44"/>
  <c r="U99" i="44" s="1"/>
  <c r="Q99" i="44"/>
  <c r="S100" i="44"/>
  <c r="T111" i="44"/>
  <c r="S105" i="44"/>
  <c r="U105" i="44"/>
  <c r="S107" i="44"/>
  <c r="U107" i="44"/>
  <c r="S108" i="44"/>
  <c r="U108" i="44"/>
  <c r="S109" i="44"/>
  <c r="U109" i="44"/>
  <c r="S110" i="44"/>
  <c r="U110" i="44"/>
  <c r="Q111" i="44"/>
  <c r="S112" i="44"/>
  <c r="U112" i="44"/>
  <c r="S113" i="44"/>
  <c r="U113" i="44"/>
  <c r="S114" i="44"/>
  <c r="U114" i="44"/>
  <c r="S115" i="44"/>
  <c r="U115" i="44"/>
  <c r="S117" i="44"/>
  <c r="U117" i="44"/>
  <c r="S119" i="44"/>
  <c r="U119" i="44"/>
  <c r="S120" i="44"/>
  <c r="U120" i="44"/>
  <c r="S121" i="44"/>
  <c r="U121" i="44"/>
  <c r="S122" i="44"/>
  <c r="U122" i="44"/>
  <c r="S125" i="44"/>
  <c r="U125" i="44"/>
  <c r="S126" i="44"/>
  <c r="U126" i="44"/>
  <c r="S127" i="44"/>
  <c r="U127" i="44"/>
  <c r="S128" i="44"/>
  <c r="U128" i="44"/>
  <c r="S130" i="44"/>
  <c r="U130" i="44"/>
  <c r="S131" i="44"/>
  <c r="U131" i="44"/>
  <c r="S132" i="44"/>
  <c r="U132" i="44"/>
  <c r="S134" i="44"/>
  <c r="U134" i="44"/>
  <c r="S135" i="44"/>
  <c r="U135" i="44"/>
  <c r="S136" i="44"/>
  <c r="U136" i="44"/>
  <c r="Q105" i="44"/>
  <c r="Q107" i="44"/>
  <c r="Q108" i="44"/>
  <c r="Q109" i="44"/>
  <c r="Q112" i="44"/>
  <c r="Q113" i="44"/>
  <c r="Q114" i="44"/>
  <c r="Q117" i="44"/>
  <c r="Q119" i="44"/>
  <c r="Q121" i="44"/>
  <c r="Q122" i="44"/>
  <c r="Q125" i="44"/>
  <c r="Q126" i="44"/>
  <c r="Q127" i="44"/>
  <c r="Q128" i="44"/>
  <c r="Q134" i="44"/>
  <c r="Q135" i="44"/>
  <c r="Q136" i="44"/>
  <c r="A7" i="43"/>
  <c r="A8" i="43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P15" i="43"/>
  <c r="T15" i="43" s="1"/>
  <c r="Q15" i="43"/>
  <c r="N15" i="43"/>
  <c r="G15" i="43"/>
  <c r="P105" i="43"/>
  <c r="S105" i="43" s="1"/>
  <c r="Q105" i="43"/>
  <c r="N105" i="43"/>
  <c r="G105" i="43"/>
  <c r="P28" i="43"/>
  <c r="T28" i="43" s="1"/>
  <c r="Q28" i="43"/>
  <c r="N28" i="43"/>
  <c r="G28" i="43"/>
  <c r="S15" i="43" l="1"/>
  <c r="S28" i="43"/>
  <c r="U28" i="43"/>
  <c r="U15" i="43"/>
  <c r="T137" i="44"/>
  <c r="U53" i="44"/>
  <c r="S53" i="44"/>
  <c r="P137" i="44"/>
  <c r="Q137" i="44" s="1"/>
  <c r="T105" i="43"/>
  <c r="U105" i="43"/>
  <c r="Q8" i="43"/>
  <c r="Q12" i="43"/>
  <c r="Q13" i="43"/>
  <c r="Q14" i="43"/>
  <c r="Q17" i="43"/>
  <c r="Q23" i="43"/>
  <c r="Q36" i="43"/>
  <c r="Q39" i="43"/>
  <c r="Q49" i="43"/>
  <c r="Q58" i="43"/>
  <c r="Q59" i="43"/>
  <c r="Q64" i="43"/>
  <c r="Q66" i="43"/>
  <c r="Q76" i="43"/>
  <c r="Q79" i="43"/>
  <c r="Q81" i="43"/>
  <c r="Q86" i="43"/>
  <c r="Q89" i="43"/>
  <c r="Q90" i="43"/>
  <c r="Q96" i="43"/>
  <c r="Q110" i="43"/>
  <c r="Q113" i="43"/>
  <c r="Q120" i="43"/>
  <c r="Q121" i="43"/>
  <c r="Q122" i="43"/>
  <c r="P7" i="43"/>
  <c r="P8" i="43"/>
  <c r="P9" i="43"/>
  <c r="P10" i="43"/>
  <c r="T10" i="43" s="1"/>
  <c r="P11" i="43"/>
  <c r="P12" i="43"/>
  <c r="P13" i="43"/>
  <c r="P14" i="43"/>
  <c r="S14" i="43" s="1"/>
  <c r="P16" i="43"/>
  <c r="P17" i="43"/>
  <c r="P18" i="43"/>
  <c r="P19" i="43"/>
  <c r="T19" i="43" s="1"/>
  <c r="P20" i="43"/>
  <c r="P21" i="43"/>
  <c r="P22" i="43"/>
  <c r="P23" i="43"/>
  <c r="S23" i="43" s="1"/>
  <c r="P24" i="43"/>
  <c r="P25" i="43"/>
  <c r="P26" i="43"/>
  <c r="P27" i="43"/>
  <c r="T27" i="43" s="1"/>
  <c r="P29" i="43"/>
  <c r="P30" i="43"/>
  <c r="P31" i="43"/>
  <c r="P32" i="43"/>
  <c r="P33" i="43"/>
  <c r="P34" i="43"/>
  <c r="P35" i="43"/>
  <c r="P36" i="43"/>
  <c r="S36" i="43" s="1"/>
  <c r="P37" i="43"/>
  <c r="P38" i="43"/>
  <c r="P39" i="43"/>
  <c r="P40" i="43"/>
  <c r="P41" i="43"/>
  <c r="P42" i="43"/>
  <c r="P43" i="43"/>
  <c r="P44" i="43"/>
  <c r="T44" i="43" s="1"/>
  <c r="P45" i="43"/>
  <c r="P46" i="43"/>
  <c r="P47" i="43"/>
  <c r="P48" i="43"/>
  <c r="P49" i="43"/>
  <c r="P50" i="43"/>
  <c r="P52" i="43"/>
  <c r="T52" i="43" s="1"/>
  <c r="P53" i="43"/>
  <c r="P54" i="43"/>
  <c r="P56" i="43"/>
  <c r="P57" i="43"/>
  <c r="P58" i="43"/>
  <c r="P59" i="43"/>
  <c r="P60" i="43"/>
  <c r="T60" i="43" s="1"/>
  <c r="P61" i="43"/>
  <c r="P62" i="43"/>
  <c r="P63" i="43"/>
  <c r="P64" i="43"/>
  <c r="U64" i="43" s="1"/>
  <c r="P65" i="43"/>
  <c r="P66" i="43"/>
  <c r="P67" i="43"/>
  <c r="P68" i="43"/>
  <c r="P69" i="43"/>
  <c r="P70" i="43"/>
  <c r="P71" i="43"/>
  <c r="P72" i="43"/>
  <c r="P73" i="43"/>
  <c r="P74" i="43"/>
  <c r="P75" i="43"/>
  <c r="P76" i="43"/>
  <c r="P77" i="43"/>
  <c r="P78" i="43"/>
  <c r="P79" i="43"/>
  <c r="U79" i="43" s="1"/>
  <c r="P80" i="43"/>
  <c r="P81" i="43"/>
  <c r="U81" i="43" s="1"/>
  <c r="P82" i="43"/>
  <c r="P83" i="43"/>
  <c r="P84" i="43"/>
  <c r="P85" i="43"/>
  <c r="P86" i="43"/>
  <c r="P87" i="43"/>
  <c r="P88" i="43"/>
  <c r="P89" i="43"/>
  <c r="U89" i="43" s="1"/>
  <c r="P90" i="43"/>
  <c r="P91" i="43"/>
  <c r="P92" i="43"/>
  <c r="P93" i="43"/>
  <c r="P94" i="43"/>
  <c r="P95" i="43"/>
  <c r="P96" i="43"/>
  <c r="U96" i="43" s="1"/>
  <c r="P97" i="43"/>
  <c r="P98" i="43"/>
  <c r="P99" i="43"/>
  <c r="P100" i="43"/>
  <c r="P101" i="43"/>
  <c r="P102" i="43"/>
  <c r="P103" i="43"/>
  <c r="P104" i="43"/>
  <c r="P107" i="43"/>
  <c r="P108" i="43"/>
  <c r="P109" i="43"/>
  <c r="P110" i="43"/>
  <c r="U110" i="43" s="1"/>
  <c r="P111" i="43"/>
  <c r="P112" i="43"/>
  <c r="P113" i="43"/>
  <c r="U113" i="43" s="1"/>
  <c r="P114" i="43"/>
  <c r="Q114" i="43" s="1"/>
  <c r="P115" i="43"/>
  <c r="P116" i="43"/>
  <c r="P117" i="43"/>
  <c r="P118" i="43"/>
  <c r="P119" i="43"/>
  <c r="P120" i="43"/>
  <c r="U120" i="43" s="1"/>
  <c r="P121" i="43"/>
  <c r="U121" i="43" s="1"/>
  <c r="P122" i="43"/>
  <c r="U122" i="43" s="1"/>
  <c r="P123" i="43"/>
  <c r="P124" i="43"/>
  <c r="P125" i="43"/>
  <c r="N7" i="43"/>
  <c r="N8" i="43"/>
  <c r="N9" i="43"/>
  <c r="N10" i="43"/>
  <c r="N11" i="43"/>
  <c r="N12" i="43"/>
  <c r="N13" i="43"/>
  <c r="N14" i="43"/>
  <c r="N16" i="43"/>
  <c r="N17" i="43"/>
  <c r="N18" i="43"/>
  <c r="N19" i="43"/>
  <c r="N20" i="43"/>
  <c r="N21" i="43"/>
  <c r="N22" i="43"/>
  <c r="N23" i="43"/>
  <c r="N24" i="43"/>
  <c r="N25" i="43"/>
  <c r="N26" i="43"/>
  <c r="N27" i="43"/>
  <c r="N29" i="43"/>
  <c r="N30" i="43"/>
  <c r="N31" i="43"/>
  <c r="N32" i="43"/>
  <c r="N33" i="43"/>
  <c r="N34" i="43"/>
  <c r="N35" i="43"/>
  <c r="N36" i="43"/>
  <c r="N37" i="43"/>
  <c r="N38" i="43"/>
  <c r="N39" i="43"/>
  <c r="N40" i="43"/>
  <c r="N41" i="43"/>
  <c r="N42" i="43"/>
  <c r="N43" i="43"/>
  <c r="N44" i="43"/>
  <c r="N45" i="43"/>
  <c r="N46" i="43"/>
  <c r="N47" i="43"/>
  <c r="N48" i="43"/>
  <c r="N49" i="43"/>
  <c r="N50" i="43"/>
  <c r="N51" i="43"/>
  <c r="N52" i="43"/>
  <c r="N53" i="43"/>
  <c r="N54" i="43"/>
  <c r="N55" i="43"/>
  <c r="N56" i="43"/>
  <c r="N57" i="43"/>
  <c r="N58" i="43"/>
  <c r="N59" i="43"/>
  <c r="N60" i="43"/>
  <c r="N61" i="43"/>
  <c r="N62" i="43"/>
  <c r="N63" i="43"/>
  <c r="N64" i="43"/>
  <c r="N65" i="43"/>
  <c r="N66" i="43"/>
  <c r="N67" i="43"/>
  <c r="N68" i="43"/>
  <c r="N69" i="43"/>
  <c r="N70" i="43"/>
  <c r="N71" i="43"/>
  <c r="N72" i="43"/>
  <c r="N73" i="43"/>
  <c r="N74" i="43"/>
  <c r="N75" i="43"/>
  <c r="N76" i="43"/>
  <c r="N77" i="43"/>
  <c r="N78" i="43"/>
  <c r="N79" i="43"/>
  <c r="N80" i="43"/>
  <c r="N81" i="43"/>
  <c r="N82" i="43"/>
  <c r="N83" i="43"/>
  <c r="N84" i="43"/>
  <c r="N85" i="43"/>
  <c r="N86" i="43"/>
  <c r="N87" i="43"/>
  <c r="N88" i="43"/>
  <c r="N89" i="43"/>
  <c r="N90" i="43"/>
  <c r="N91" i="43"/>
  <c r="N92" i="43"/>
  <c r="N93" i="43"/>
  <c r="N94" i="43"/>
  <c r="N95" i="43"/>
  <c r="N96" i="43"/>
  <c r="N97" i="43"/>
  <c r="N98" i="43"/>
  <c r="N99" i="43"/>
  <c r="N100" i="43"/>
  <c r="N101" i="43"/>
  <c r="N102" i="43"/>
  <c r="N103" i="43"/>
  <c r="N104" i="43"/>
  <c r="N106" i="43"/>
  <c r="N107" i="43"/>
  <c r="N108" i="43"/>
  <c r="N109" i="43"/>
  <c r="N110" i="43"/>
  <c r="N111" i="43"/>
  <c r="N112" i="43"/>
  <c r="N113" i="43"/>
  <c r="N114" i="43"/>
  <c r="N115" i="43"/>
  <c r="N116" i="43"/>
  <c r="N117" i="43"/>
  <c r="N118" i="43"/>
  <c r="N119" i="43"/>
  <c r="N120" i="43"/>
  <c r="N121" i="43"/>
  <c r="N122" i="43"/>
  <c r="N123" i="43"/>
  <c r="N124" i="43"/>
  <c r="N125" i="43"/>
  <c r="G7" i="43"/>
  <c r="G8" i="43"/>
  <c r="G9" i="43"/>
  <c r="G10" i="43"/>
  <c r="G11" i="43"/>
  <c r="G12" i="43"/>
  <c r="G13" i="43"/>
  <c r="G14" i="43"/>
  <c r="G16" i="43"/>
  <c r="G17" i="43"/>
  <c r="G18" i="43"/>
  <c r="G19" i="43"/>
  <c r="G20" i="43"/>
  <c r="G21" i="43"/>
  <c r="G22" i="43"/>
  <c r="G23" i="43"/>
  <c r="G24" i="43"/>
  <c r="G25" i="43"/>
  <c r="G26" i="43"/>
  <c r="G27" i="43"/>
  <c r="G29" i="43"/>
  <c r="G30" i="43"/>
  <c r="G31" i="43"/>
  <c r="G32" i="43"/>
  <c r="G33" i="43"/>
  <c r="G34" i="43"/>
  <c r="G35" i="43"/>
  <c r="G36" i="43"/>
  <c r="G37" i="43"/>
  <c r="G38" i="43"/>
  <c r="G39" i="43"/>
  <c r="G40" i="43"/>
  <c r="G41" i="43"/>
  <c r="G42" i="43"/>
  <c r="G43" i="43"/>
  <c r="G44" i="43"/>
  <c r="G45" i="43"/>
  <c r="G46" i="43"/>
  <c r="G47" i="43"/>
  <c r="G48" i="43"/>
  <c r="G49" i="43"/>
  <c r="G50" i="43"/>
  <c r="G52" i="43"/>
  <c r="G53" i="43"/>
  <c r="G54" i="43"/>
  <c r="G56" i="43"/>
  <c r="G57" i="43"/>
  <c r="G58" i="43"/>
  <c r="G59" i="43"/>
  <c r="G60" i="43"/>
  <c r="G61" i="43"/>
  <c r="G62" i="43"/>
  <c r="G63" i="43"/>
  <c r="G64" i="43"/>
  <c r="G65" i="43"/>
  <c r="G66" i="43"/>
  <c r="G67" i="43"/>
  <c r="G68" i="43"/>
  <c r="G69" i="43"/>
  <c r="G70" i="43"/>
  <c r="G71" i="43"/>
  <c r="G72" i="43"/>
  <c r="G73" i="43"/>
  <c r="G74" i="43"/>
  <c r="G75" i="43"/>
  <c r="G76" i="43"/>
  <c r="G77" i="43"/>
  <c r="G78" i="43"/>
  <c r="G79" i="43"/>
  <c r="G80" i="43"/>
  <c r="G81" i="43"/>
  <c r="G82" i="43"/>
  <c r="G83" i="43"/>
  <c r="G84" i="43"/>
  <c r="G85" i="43"/>
  <c r="G86" i="43"/>
  <c r="G87" i="43"/>
  <c r="G88" i="43"/>
  <c r="G89" i="43"/>
  <c r="G90" i="43"/>
  <c r="G91" i="43"/>
  <c r="G92" i="43"/>
  <c r="G93" i="43"/>
  <c r="G94" i="43"/>
  <c r="G95" i="43"/>
  <c r="G96" i="43"/>
  <c r="G97" i="43"/>
  <c r="G98" i="43"/>
  <c r="G99" i="43"/>
  <c r="G100" i="43"/>
  <c r="G101" i="43"/>
  <c r="G102" i="43"/>
  <c r="G103" i="43"/>
  <c r="G104" i="43"/>
  <c r="G107" i="43"/>
  <c r="G108" i="43"/>
  <c r="G109" i="43"/>
  <c r="G110" i="43"/>
  <c r="G111" i="43"/>
  <c r="G112" i="43"/>
  <c r="G113" i="43"/>
  <c r="G114" i="43"/>
  <c r="G115" i="43"/>
  <c r="G116" i="43"/>
  <c r="G117" i="43"/>
  <c r="G118" i="43"/>
  <c r="G119" i="43"/>
  <c r="G120" i="43"/>
  <c r="G121" i="43"/>
  <c r="G122" i="43"/>
  <c r="G123" i="43"/>
  <c r="G124" i="43"/>
  <c r="G125" i="43"/>
  <c r="U137" i="44" l="1"/>
  <c r="S137" i="44"/>
  <c r="U14" i="43"/>
  <c r="T36" i="43"/>
  <c r="U23" i="43"/>
  <c r="T61" i="43"/>
  <c r="U61" i="43" s="1"/>
  <c r="U59" i="43"/>
  <c r="T59" i="43"/>
  <c r="T57" i="43"/>
  <c r="U57" i="43" s="1"/>
  <c r="T53" i="43"/>
  <c r="U53" i="43" s="1"/>
  <c r="U49" i="43"/>
  <c r="T49" i="43"/>
  <c r="T47" i="43"/>
  <c r="U47" i="43" s="1"/>
  <c r="T45" i="43"/>
  <c r="U45" i="43" s="1"/>
  <c r="T43" i="43"/>
  <c r="U43" i="43" s="1"/>
  <c r="T41" i="43"/>
  <c r="U41" i="43" s="1"/>
  <c r="U39" i="43"/>
  <c r="T39" i="43"/>
  <c r="T37" i="43"/>
  <c r="U37" i="43" s="1"/>
  <c r="T35" i="43"/>
  <c r="U35" i="43" s="1"/>
  <c r="T33" i="43"/>
  <c r="U33" i="43" s="1"/>
  <c r="T31" i="43"/>
  <c r="U31" i="43" s="1"/>
  <c r="T29" i="43"/>
  <c r="U29" i="43" s="1"/>
  <c r="T26" i="43"/>
  <c r="U26" i="43" s="1"/>
  <c r="T24" i="43"/>
  <c r="U24" i="43" s="1"/>
  <c r="T22" i="43"/>
  <c r="U22" i="43" s="1"/>
  <c r="T20" i="43"/>
  <c r="U20" i="43" s="1"/>
  <c r="T18" i="43"/>
  <c r="U18" i="43" s="1"/>
  <c r="T16" i="43"/>
  <c r="U16" i="43" s="1"/>
  <c r="U13" i="43"/>
  <c r="T13" i="43"/>
  <c r="T11" i="43"/>
  <c r="U11" i="43" s="1"/>
  <c r="T9" i="43"/>
  <c r="U9" i="43" s="1"/>
  <c r="T7" i="43"/>
  <c r="U7" i="43" s="1"/>
  <c r="Q124" i="43"/>
  <c r="Q118" i="43"/>
  <c r="Q116" i="43"/>
  <c r="Q112" i="43"/>
  <c r="Q108" i="43"/>
  <c r="Q103" i="43"/>
  <c r="Q99" i="43"/>
  <c r="Q93" i="43"/>
  <c r="Q87" i="43"/>
  <c r="Q85" i="43"/>
  <c r="Q77" i="43"/>
  <c r="Q75" i="43"/>
  <c r="Q71" i="43"/>
  <c r="Q67" i="43"/>
  <c r="Q65" i="43"/>
  <c r="Q63" i="43"/>
  <c r="Q57" i="43"/>
  <c r="Q53" i="43"/>
  <c r="Q45" i="43"/>
  <c r="Q41" i="43"/>
  <c r="Q37" i="43"/>
  <c r="Q35" i="43"/>
  <c r="Q31" i="43"/>
  <c r="Q26" i="43"/>
  <c r="Q20" i="43"/>
  <c r="Q9" i="43"/>
  <c r="Q7" i="43"/>
  <c r="S122" i="43"/>
  <c r="S118" i="43"/>
  <c r="S114" i="43"/>
  <c r="S110" i="43"/>
  <c r="S101" i="43"/>
  <c r="S97" i="43"/>
  <c r="S93" i="43"/>
  <c r="S89" i="43"/>
  <c r="S85" i="43"/>
  <c r="S81" i="43"/>
  <c r="S77" i="43"/>
  <c r="S73" i="43"/>
  <c r="S69" i="43"/>
  <c r="S65" i="43"/>
  <c r="S61" i="43"/>
  <c r="S57" i="43"/>
  <c r="S53" i="43"/>
  <c r="S49" i="43"/>
  <c r="S45" i="43"/>
  <c r="S41" i="43"/>
  <c r="S37" i="43"/>
  <c r="S33" i="43"/>
  <c r="S29" i="43"/>
  <c r="S24" i="43"/>
  <c r="S20" i="43"/>
  <c r="S16" i="43"/>
  <c r="S11" i="43"/>
  <c r="S7" i="43"/>
  <c r="T122" i="43"/>
  <c r="T118" i="43"/>
  <c r="U118" i="43" s="1"/>
  <c r="T114" i="43"/>
  <c r="U114" i="43" s="1"/>
  <c r="T110" i="43"/>
  <c r="T101" i="43"/>
  <c r="U101" i="43" s="1"/>
  <c r="T97" i="43"/>
  <c r="U97" i="43" s="1"/>
  <c r="T93" i="43"/>
  <c r="U93" i="43" s="1"/>
  <c r="T89" i="43"/>
  <c r="T85" i="43"/>
  <c r="U85" i="43" s="1"/>
  <c r="T81" i="43"/>
  <c r="T77" i="43"/>
  <c r="U77" i="43" s="1"/>
  <c r="T73" i="43"/>
  <c r="U73" i="43" s="1"/>
  <c r="T69" i="43"/>
  <c r="U69" i="43" s="1"/>
  <c r="T65" i="43"/>
  <c r="U65" i="43" s="1"/>
  <c r="T125" i="43"/>
  <c r="U125" i="43" s="1"/>
  <c r="S125" i="43"/>
  <c r="T123" i="43"/>
  <c r="U123" i="43" s="1"/>
  <c r="S123" i="43"/>
  <c r="T121" i="43"/>
  <c r="S121" i="43"/>
  <c r="T119" i="43"/>
  <c r="U119" i="43" s="1"/>
  <c r="S119" i="43"/>
  <c r="T117" i="43"/>
  <c r="S117" i="43"/>
  <c r="T115" i="43"/>
  <c r="U115" i="43" s="1"/>
  <c r="S115" i="43"/>
  <c r="T113" i="43"/>
  <c r="S113" i="43"/>
  <c r="T111" i="43"/>
  <c r="U111" i="43" s="1"/>
  <c r="S111" i="43"/>
  <c r="Q111" i="43"/>
  <c r="T109" i="43"/>
  <c r="U109" i="43" s="1"/>
  <c r="S109" i="43"/>
  <c r="Q109" i="43"/>
  <c r="T107" i="43"/>
  <c r="U107" i="43" s="1"/>
  <c r="S107" i="43"/>
  <c r="Q107" i="43"/>
  <c r="T104" i="43"/>
  <c r="U104" i="43" s="1"/>
  <c r="S104" i="43"/>
  <c r="Q104" i="43"/>
  <c r="T102" i="43"/>
  <c r="U102" i="43" s="1"/>
  <c r="S102" i="43"/>
  <c r="Q102" i="43"/>
  <c r="T100" i="43"/>
  <c r="S100" i="43"/>
  <c r="Q100" i="43"/>
  <c r="T98" i="43"/>
  <c r="U98" i="43" s="1"/>
  <c r="S98" i="43"/>
  <c r="Q98" i="43"/>
  <c r="T96" i="43"/>
  <c r="S96" i="43"/>
  <c r="T94" i="43"/>
  <c r="U94" i="43" s="1"/>
  <c r="S94" i="43"/>
  <c r="Q94" i="43"/>
  <c r="T92" i="43"/>
  <c r="S92" i="43"/>
  <c r="Q92" i="43"/>
  <c r="U90" i="43"/>
  <c r="T90" i="43"/>
  <c r="S90" i="43"/>
  <c r="T88" i="43"/>
  <c r="U88" i="43" s="1"/>
  <c r="S88" i="43"/>
  <c r="Q88" i="43"/>
  <c r="U86" i="43"/>
  <c r="T86" i="43"/>
  <c r="S86" i="43"/>
  <c r="T84" i="43"/>
  <c r="U84" i="43" s="1"/>
  <c r="S84" i="43"/>
  <c r="Q84" i="43"/>
  <c r="T82" i="43"/>
  <c r="U82" i="43" s="1"/>
  <c r="S82" i="43"/>
  <c r="Q82" i="43"/>
  <c r="T80" i="43"/>
  <c r="U80" i="43" s="1"/>
  <c r="S80" i="43"/>
  <c r="Q80" i="43"/>
  <c r="T78" i="43"/>
  <c r="U78" i="43" s="1"/>
  <c r="S78" i="43"/>
  <c r="Q78" i="43"/>
  <c r="T76" i="43"/>
  <c r="S76" i="43"/>
  <c r="T74" i="43"/>
  <c r="U74" i="43" s="1"/>
  <c r="S74" i="43"/>
  <c r="Q74" i="43"/>
  <c r="T72" i="43"/>
  <c r="U72" i="43" s="1"/>
  <c r="S72" i="43"/>
  <c r="Q72" i="43"/>
  <c r="T70" i="43"/>
  <c r="U70" i="43" s="1"/>
  <c r="S70" i="43"/>
  <c r="Q70" i="43"/>
  <c r="T68" i="43"/>
  <c r="S68" i="43"/>
  <c r="Q68" i="43"/>
  <c r="U66" i="43"/>
  <c r="T66" i="43"/>
  <c r="S66" i="43"/>
  <c r="T64" i="43"/>
  <c r="S64" i="43"/>
  <c r="T62" i="43"/>
  <c r="U62" i="43" s="1"/>
  <c r="S62" i="43"/>
  <c r="Q62" i="43"/>
  <c r="S60" i="43"/>
  <c r="Q60" i="43"/>
  <c r="U58" i="43"/>
  <c r="T58" i="43"/>
  <c r="S58" i="43"/>
  <c r="S56" i="43"/>
  <c r="Q56" i="43"/>
  <c r="T54" i="43"/>
  <c r="U54" i="43" s="1"/>
  <c r="S54" i="43"/>
  <c r="Q54" i="43"/>
  <c r="S52" i="43"/>
  <c r="Q52" i="43"/>
  <c r="T50" i="43"/>
  <c r="U50" i="43" s="1"/>
  <c r="S50" i="43"/>
  <c r="Q50" i="43"/>
  <c r="S48" i="43"/>
  <c r="Q48" i="43"/>
  <c r="T46" i="43"/>
  <c r="U46" i="43" s="1"/>
  <c r="S46" i="43"/>
  <c r="Q46" i="43"/>
  <c r="S44" i="43"/>
  <c r="Q44" i="43"/>
  <c r="T42" i="43"/>
  <c r="U42" i="43" s="1"/>
  <c r="S42" i="43"/>
  <c r="Q42" i="43"/>
  <c r="S40" i="43"/>
  <c r="Q40" i="43"/>
  <c r="T38" i="43"/>
  <c r="U38" i="43" s="1"/>
  <c r="S38" i="43"/>
  <c r="Q38" i="43"/>
  <c r="T34" i="43"/>
  <c r="U34" i="43" s="1"/>
  <c r="S34" i="43"/>
  <c r="Q34" i="43"/>
  <c r="S32" i="43"/>
  <c r="Q32" i="43"/>
  <c r="T30" i="43"/>
  <c r="U30" i="43" s="1"/>
  <c r="S30" i="43"/>
  <c r="Q30" i="43"/>
  <c r="S27" i="43"/>
  <c r="Q27" i="43"/>
  <c r="T25" i="43"/>
  <c r="U25" i="43" s="1"/>
  <c r="S25" i="43"/>
  <c r="Q25" i="43"/>
  <c r="T21" i="43"/>
  <c r="U21" i="43" s="1"/>
  <c r="S21" i="43"/>
  <c r="Q21" i="43"/>
  <c r="S19" i="43"/>
  <c r="Q19" i="43"/>
  <c r="U17" i="43"/>
  <c r="T17" i="43"/>
  <c r="S17" i="43"/>
  <c r="U12" i="43"/>
  <c r="T12" i="43"/>
  <c r="S12" i="43"/>
  <c r="S10" i="43"/>
  <c r="Q10" i="43"/>
  <c r="U8" i="43"/>
  <c r="T8" i="43"/>
  <c r="S8" i="43"/>
  <c r="Q125" i="43"/>
  <c r="Q123" i="43"/>
  <c r="Q119" i="43"/>
  <c r="Q117" i="43"/>
  <c r="Q115" i="43"/>
  <c r="Q101" i="43"/>
  <c r="Q97" i="43"/>
  <c r="Q95" i="43"/>
  <c r="Q91" i="43"/>
  <c r="Q83" i="43"/>
  <c r="Q73" i="43"/>
  <c r="Q69" i="43"/>
  <c r="Q61" i="43"/>
  <c r="Q47" i="43"/>
  <c r="Q43" i="43"/>
  <c r="Q33" i="43"/>
  <c r="Q29" i="43"/>
  <c r="Q24" i="43"/>
  <c r="Q22" i="43"/>
  <c r="Q18" i="43"/>
  <c r="Q16" i="43"/>
  <c r="Q11" i="43"/>
  <c r="S124" i="43"/>
  <c r="S120" i="43"/>
  <c r="S116" i="43"/>
  <c r="S112" i="43"/>
  <c r="S108" i="43"/>
  <c r="S103" i="43"/>
  <c r="S99" i="43"/>
  <c r="S95" i="43"/>
  <c r="S91" i="43"/>
  <c r="S87" i="43"/>
  <c r="S83" i="43"/>
  <c r="S79" i="43"/>
  <c r="S75" i="43"/>
  <c r="S71" i="43"/>
  <c r="S67" i="43"/>
  <c r="S63" i="43"/>
  <c r="S59" i="43"/>
  <c r="S47" i="43"/>
  <c r="S43" i="43"/>
  <c r="S39" i="43"/>
  <c r="S35" i="43"/>
  <c r="S31" i="43"/>
  <c r="S26" i="43"/>
  <c r="S22" i="43"/>
  <c r="S18" i="43"/>
  <c r="S13" i="43"/>
  <c r="S9" i="43"/>
  <c r="T124" i="43"/>
  <c r="U124" i="43" s="1"/>
  <c r="T120" i="43"/>
  <c r="T116" i="43"/>
  <c r="U116" i="43" s="1"/>
  <c r="T112" i="43"/>
  <c r="U112" i="43" s="1"/>
  <c r="T108" i="43"/>
  <c r="U108" i="43" s="1"/>
  <c r="T103" i="43"/>
  <c r="U103" i="43" s="1"/>
  <c r="T99" i="43"/>
  <c r="U99" i="43" s="1"/>
  <c r="T95" i="43"/>
  <c r="U95" i="43" s="1"/>
  <c r="T91" i="43"/>
  <c r="U91" i="43" s="1"/>
  <c r="T87" i="43"/>
  <c r="U87" i="43" s="1"/>
  <c r="T83" i="43"/>
  <c r="U83" i="43" s="1"/>
  <c r="T79" i="43"/>
  <c r="T75" i="43"/>
  <c r="U75" i="43" s="1"/>
  <c r="T71" i="43"/>
  <c r="U71" i="43" s="1"/>
  <c r="T67" i="43"/>
  <c r="U67" i="43" s="1"/>
  <c r="T63" i="43"/>
  <c r="U63" i="43" s="1"/>
  <c r="T56" i="43"/>
  <c r="U56" i="43" s="1"/>
  <c r="T48" i="43"/>
  <c r="U48" i="43" s="1"/>
  <c r="T40" i="43"/>
  <c r="U40" i="43" s="1"/>
  <c r="T32" i="43"/>
  <c r="U32" i="43" s="1"/>
  <c r="T23" i="43"/>
  <c r="T14" i="43"/>
  <c r="U117" i="43"/>
  <c r="U100" i="43"/>
  <c r="U92" i="43"/>
  <c r="U76" i="43"/>
  <c r="U68" i="43"/>
  <c r="U60" i="43"/>
  <c r="U52" i="43"/>
  <c r="U44" i="43"/>
  <c r="U36" i="43"/>
  <c r="U27" i="43"/>
  <c r="U19" i="43"/>
  <c r="U10" i="43"/>
  <c r="M126" i="43"/>
  <c r="L126" i="43"/>
  <c r="K126" i="43"/>
  <c r="J126" i="43"/>
  <c r="I126" i="43"/>
  <c r="H126" i="43"/>
  <c r="R106" i="43"/>
  <c r="O106" i="43"/>
  <c r="R55" i="43"/>
  <c r="O55" i="43"/>
  <c r="R51" i="43"/>
  <c r="O51" i="43"/>
  <c r="P6" i="43"/>
  <c r="T6" i="43" s="1"/>
  <c r="N6" i="43"/>
  <c r="G6" i="43"/>
  <c r="A6" i="43"/>
  <c r="U4" i="43"/>
  <c r="S4" i="43"/>
  <c r="Q4" i="43"/>
  <c r="N3" i="43"/>
  <c r="Q51" i="43" l="1"/>
  <c r="P51" i="43"/>
  <c r="G51" i="43"/>
  <c r="P55" i="43"/>
  <c r="Q55" i="43"/>
  <c r="G55" i="43"/>
  <c r="N126" i="43"/>
  <c r="Q106" i="43"/>
  <c r="P106" i="43"/>
  <c r="G106" i="43"/>
  <c r="Q6" i="43"/>
  <c r="R126" i="43"/>
  <c r="T51" i="43"/>
  <c r="O126" i="43"/>
  <c r="G126" i="43"/>
  <c r="S6" i="43"/>
  <c r="U6" i="43"/>
  <c r="P93" i="42"/>
  <c r="T93" i="42" s="1"/>
  <c r="Q93" i="42"/>
  <c r="N93" i="42"/>
  <c r="G7" i="42"/>
  <c r="G8" i="42"/>
  <c r="G9" i="42"/>
  <c r="G10" i="42"/>
  <c r="G11" i="42"/>
  <c r="G12" i="42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9" i="42"/>
  <c r="G50" i="42"/>
  <c r="G51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P76" i="42"/>
  <c r="T76" i="42" s="1"/>
  <c r="Q76" i="42"/>
  <c r="N76" i="42"/>
  <c r="S76" i="42" l="1"/>
  <c r="U76" i="42"/>
  <c r="U55" i="43"/>
  <c r="S55" i="43"/>
  <c r="U51" i="43"/>
  <c r="S51" i="43"/>
  <c r="T55" i="43"/>
  <c r="U106" i="43"/>
  <c r="S106" i="43"/>
  <c r="P126" i="43"/>
  <c r="T106" i="43"/>
  <c r="S126" i="43"/>
  <c r="T126" i="43"/>
  <c r="Q126" i="43"/>
  <c r="S93" i="42"/>
  <c r="U93" i="42"/>
  <c r="U36" i="42"/>
  <c r="P36" i="42"/>
  <c r="T36" i="42" s="1"/>
  <c r="Q36" i="42"/>
  <c r="A7" i="42"/>
  <c r="A8" i="42"/>
  <c r="A9" i="42"/>
  <c r="A10" i="42"/>
  <c r="A11" i="42"/>
  <c r="A12" i="42"/>
  <c r="A13" i="42"/>
  <c r="A14" i="42"/>
  <c r="A15" i="42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  <c r="A32" i="42"/>
  <c r="A33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A66" i="42"/>
  <c r="A67" i="42"/>
  <c r="A68" i="42"/>
  <c r="A69" i="42"/>
  <c r="A70" i="42"/>
  <c r="A71" i="42"/>
  <c r="A72" i="42"/>
  <c r="A73" i="42"/>
  <c r="A74" i="42"/>
  <c r="A75" i="42"/>
  <c r="A76" i="42"/>
  <c r="A77" i="42"/>
  <c r="A78" i="42"/>
  <c r="A79" i="42"/>
  <c r="A80" i="42"/>
  <c r="A81" i="42"/>
  <c r="A82" i="42"/>
  <c r="A83" i="42"/>
  <c r="A84" i="42"/>
  <c r="A85" i="42"/>
  <c r="A86" i="42"/>
  <c r="A87" i="42"/>
  <c r="A88" i="42"/>
  <c r="A89" i="42"/>
  <c r="A90" i="42"/>
  <c r="A91" i="42"/>
  <c r="A92" i="42"/>
  <c r="A93" i="42"/>
  <c r="A94" i="42"/>
  <c r="A95" i="42"/>
  <c r="A96" i="42"/>
  <c r="A97" i="42"/>
  <c r="A98" i="42"/>
  <c r="A99" i="42"/>
  <c r="A100" i="42"/>
  <c r="A101" i="42"/>
  <c r="A102" i="42"/>
  <c r="A103" i="42"/>
  <c r="A104" i="42"/>
  <c r="A105" i="42"/>
  <c r="A106" i="42"/>
  <c r="A107" i="42"/>
  <c r="A108" i="42"/>
  <c r="A109" i="42"/>
  <c r="A110" i="42"/>
  <c r="A111" i="42"/>
  <c r="A112" i="42"/>
  <c r="A113" i="42"/>
  <c r="A114" i="42"/>
  <c r="A115" i="42"/>
  <c r="A116" i="42"/>
  <c r="A117" i="42"/>
  <c r="A118" i="42"/>
  <c r="A119" i="42"/>
  <c r="A120" i="42"/>
  <c r="A121" i="42"/>
  <c r="G92" i="41"/>
  <c r="P92" i="41"/>
  <c r="S92" i="41" s="1"/>
  <c r="Q92" i="41"/>
  <c r="N92" i="41"/>
  <c r="A7" i="41"/>
  <c r="A8" i="41"/>
  <c r="A9" i="41"/>
  <c r="A10" i="41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7" i="41"/>
  <c r="A38" i="4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A104" i="41"/>
  <c r="A105" i="41"/>
  <c r="A106" i="41"/>
  <c r="A107" i="41"/>
  <c r="A108" i="41"/>
  <c r="A109" i="41"/>
  <c r="A110" i="41"/>
  <c r="A111" i="41"/>
  <c r="A112" i="41"/>
  <c r="A113" i="41"/>
  <c r="A114" i="41"/>
  <c r="A115" i="41"/>
  <c r="A116" i="41"/>
  <c r="A117" i="41"/>
  <c r="A118" i="41"/>
  <c r="A119" i="41"/>
  <c r="A120" i="41"/>
  <c r="A7" i="40"/>
  <c r="A8" i="40"/>
  <c r="A9" i="40"/>
  <c r="A10" i="40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A112" i="40"/>
  <c r="A113" i="40"/>
  <c r="A114" i="40"/>
  <c r="A115" i="40"/>
  <c r="A116" i="40"/>
  <c r="A117" i="40"/>
  <c r="A118" i="40"/>
  <c r="A119" i="40"/>
  <c r="T92" i="41" l="1"/>
  <c r="S36" i="42"/>
  <c r="U126" i="43"/>
  <c r="U92" i="41"/>
  <c r="P75" i="39"/>
  <c r="T75" i="39" s="1"/>
  <c r="Q75" i="39"/>
  <c r="N75" i="39"/>
  <c r="G75" i="39"/>
  <c r="U75" i="39" l="1"/>
  <c r="S75" i="39"/>
  <c r="A7" i="39"/>
  <c r="A8" i="39"/>
  <c r="A9" i="39"/>
  <c r="A10" i="39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H122" i="42" l="1"/>
  <c r="M122" i="42"/>
  <c r="L122" i="42"/>
  <c r="K122" i="42"/>
  <c r="J122" i="42"/>
  <c r="I122" i="42"/>
  <c r="P121" i="42"/>
  <c r="N121" i="42"/>
  <c r="P120" i="42"/>
  <c r="S120" i="42" s="1"/>
  <c r="N120" i="42"/>
  <c r="P119" i="42"/>
  <c r="Q119" i="42" s="1"/>
  <c r="N119" i="42"/>
  <c r="Q118" i="42"/>
  <c r="P118" i="42"/>
  <c r="N118" i="42"/>
  <c r="Q117" i="42"/>
  <c r="P117" i="42"/>
  <c r="N117" i="42"/>
  <c r="Q116" i="42"/>
  <c r="P116" i="42"/>
  <c r="U116" i="42" s="1"/>
  <c r="N116" i="42"/>
  <c r="P115" i="42"/>
  <c r="N115" i="42"/>
  <c r="P114" i="42"/>
  <c r="N114" i="42"/>
  <c r="P113" i="42"/>
  <c r="N113" i="42"/>
  <c r="P112" i="42"/>
  <c r="N112" i="42"/>
  <c r="P111" i="42"/>
  <c r="N111" i="42"/>
  <c r="Q110" i="42"/>
  <c r="P110" i="42"/>
  <c r="N110" i="42"/>
  <c r="Q109" i="42"/>
  <c r="P109" i="42"/>
  <c r="N109" i="42"/>
  <c r="P108" i="42"/>
  <c r="N108" i="42"/>
  <c r="P107" i="42"/>
  <c r="N107" i="42"/>
  <c r="Q106" i="42"/>
  <c r="P106" i="42"/>
  <c r="N106" i="42"/>
  <c r="P105" i="42"/>
  <c r="N105" i="42"/>
  <c r="S104" i="42"/>
  <c r="P104" i="42"/>
  <c r="N104" i="42"/>
  <c r="P103" i="42"/>
  <c r="N103" i="42"/>
  <c r="S102" i="42"/>
  <c r="R102" i="42"/>
  <c r="Q102" i="42"/>
  <c r="P102" i="42"/>
  <c r="U102" i="42" s="1"/>
  <c r="O102" i="42"/>
  <c r="G102" i="42" s="1"/>
  <c r="N102" i="42"/>
  <c r="T102" i="42" s="1"/>
  <c r="P101" i="42"/>
  <c r="N101" i="42"/>
  <c r="P100" i="42"/>
  <c r="N100" i="42"/>
  <c r="P99" i="42"/>
  <c r="N99" i="42"/>
  <c r="P98" i="42"/>
  <c r="N98" i="42"/>
  <c r="P97" i="42"/>
  <c r="N97" i="42"/>
  <c r="T96" i="42"/>
  <c r="U96" i="42" s="1"/>
  <c r="S96" i="42"/>
  <c r="Q96" i="42"/>
  <c r="N96" i="42"/>
  <c r="P95" i="42"/>
  <c r="N95" i="42"/>
  <c r="P94" i="42"/>
  <c r="N94" i="42"/>
  <c r="P92" i="42"/>
  <c r="N92" i="42"/>
  <c r="P91" i="42"/>
  <c r="N91" i="42"/>
  <c r="P90" i="42"/>
  <c r="N90" i="42"/>
  <c r="P89" i="42"/>
  <c r="N89" i="42"/>
  <c r="P88" i="42"/>
  <c r="N88" i="42"/>
  <c r="Q87" i="42"/>
  <c r="P87" i="42"/>
  <c r="U87" i="42" s="1"/>
  <c r="N87" i="42"/>
  <c r="Q86" i="42"/>
  <c r="P86" i="42"/>
  <c r="N86" i="42"/>
  <c r="P85" i="42"/>
  <c r="N85" i="42"/>
  <c r="P84" i="42"/>
  <c r="S84" i="42" s="1"/>
  <c r="N84" i="42"/>
  <c r="Q83" i="42"/>
  <c r="P83" i="42"/>
  <c r="N83" i="42"/>
  <c r="P82" i="42"/>
  <c r="Q82" i="42" s="1"/>
  <c r="N82" i="42"/>
  <c r="P81" i="42"/>
  <c r="Q81" i="42" s="1"/>
  <c r="N81" i="42"/>
  <c r="S80" i="42"/>
  <c r="P80" i="42"/>
  <c r="N80" i="42"/>
  <c r="P79" i="42"/>
  <c r="N79" i="42"/>
  <c r="Q78" i="42"/>
  <c r="P78" i="42"/>
  <c r="U78" i="42" s="1"/>
  <c r="N78" i="42"/>
  <c r="P77" i="42"/>
  <c r="N77" i="42"/>
  <c r="P75" i="42"/>
  <c r="N75" i="42"/>
  <c r="P74" i="42"/>
  <c r="N74" i="42"/>
  <c r="Q73" i="42"/>
  <c r="P73" i="42"/>
  <c r="N73" i="42"/>
  <c r="P72" i="42"/>
  <c r="N72" i="42"/>
  <c r="P71" i="42"/>
  <c r="N71" i="42"/>
  <c r="P70" i="42"/>
  <c r="N70" i="42"/>
  <c r="P69" i="42"/>
  <c r="N69" i="42"/>
  <c r="P68" i="42"/>
  <c r="N68" i="42"/>
  <c r="P67" i="42"/>
  <c r="N67" i="42"/>
  <c r="P66" i="42"/>
  <c r="N66" i="42"/>
  <c r="P65" i="42"/>
  <c r="N65" i="42"/>
  <c r="P64" i="42"/>
  <c r="N64" i="42"/>
  <c r="Q63" i="42"/>
  <c r="P63" i="42"/>
  <c r="N63" i="42"/>
  <c r="P62" i="42"/>
  <c r="T62" i="42" s="1"/>
  <c r="N62" i="42"/>
  <c r="Q61" i="42"/>
  <c r="P61" i="42"/>
  <c r="N61" i="42"/>
  <c r="P60" i="42"/>
  <c r="Q60" i="42" s="1"/>
  <c r="N60" i="42"/>
  <c r="P59" i="42"/>
  <c r="Q59" i="42" s="1"/>
  <c r="N59" i="42"/>
  <c r="P58" i="42"/>
  <c r="Q58" i="42" s="1"/>
  <c r="N58" i="42"/>
  <c r="P57" i="42"/>
  <c r="Q57" i="42" s="1"/>
  <c r="N57" i="42"/>
  <c r="Q56" i="42"/>
  <c r="P56" i="42"/>
  <c r="T56" i="42" s="1"/>
  <c r="N56" i="42"/>
  <c r="Q55" i="42"/>
  <c r="P55" i="42"/>
  <c r="S55" i="42" s="1"/>
  <c r="N55" i="42"/>
  <c r="P54" i="42"/>
  <c r="N54" i="42"/>
  <c r="P53" i="42"/>
  <c r="N53" i="42"/>
  <c r="S52" i="42"/>
  <c r="R52" i="42"/>
  <c r="Q52" i="42"/>
  <c r="O52" i="42"/>
  <c r="P52" i="42" s="1"/>
  <c r="N52" i="42"/>
  <c r="P51" i="42"/>
  <c r="N51" i="42"/>
  <c r="P50" i="42"/>
  <c r="N50" i="42"/>
  <c r="U49" i="42"/>
  <c r="S49" i="42"/>
  <c r="P49" i="42"/>
  <c r="N49" i="42"/>
  <c r="S48" i="42"/>
  <c r="R48" i="42"/>
  <c r="O48" i="42"/>
  <c r="G48" i="42" s="1"/>
  <c r="N48" i="42"/>
  <c r="P47" i="42"/>
  <c r="Q47" i="42" s="1"/>
  <c r="N47" i="42"/>
  <c r="Q46" i="42"/>
  <c r="P46" i="42"/>
  <c r="N46" i="42"/>
  <c r="P45" i="42"/>
  <c r="N45" i="42"/>
  <c r="P44" i="42"/>
  <c r="N44" i="42"/>
  <c r="P43" i="42"/>
  <c r="N43" i="42"/>
  <c r="P42" i="42"/>
  <c r="N42" i="42"/>
  <c r="P41" i="42"/>
  <c r="N41" i="42"/>
  <c r="P40" i="42"/>
  <c r="N40" i="42"/>
  <c r="P39" i="42"/>
  <c r="N39" i="42"/>
  <c r="P38" i="42"/>
  <c r="N38" i="42"/>
  <c r="P37" i="42"/>
  <c r="N37" i="42"/>
  <c r="P35" i="42"/>
  <c r="N35" i="42"/>
  <c r="P34" i="42"/>
  <c r="N34" i="42"/>
  <c r="Q33" i="42"/>
  <c r="P33" i="42"/>
  <c r="N33" i="42"/>
  <c r="P32" i="42"/>
  <c r="N32" i="42"/>
  <c r="P31" i="42"/>
  <c r="T31" i="42" s="1"/>
  <c r="N31" i="42"/>
  <c r="P30" i="42"/>
  <c r="N30" i="42"/>
  <c r="T29" i="42"/>
  <c r="P29" i="42"/>
  <c r="N29" i="42"/>
  <c r="P28" i="42"/>
  <c r="N28" i="42"/>
  <c r="P27" i="42"/>
  <c r="T27" i="42" s="1"/>
  <c r="N27" i="42"/>
  <c r="P26" i="42"/>
  <c r="N26" i="42"/>
  <c r="P25" i="42"/>
  <c r="T25" i="42" s="1"/>
  <c r="N25" i="42"/>
  <c r="P24" i="42"/>
  <c r="N24" i="42"/>
  <c r="P23" i="42"/>
  <c r="T23" i="42" s="1"/>
  <c r="N23" i="42"/>
  <c r="P22" i="42"/>
  <c r="N22" i="42"/>
  <c r="Q21" i="42"/>
  <c r="P21" i="42"/>
  <c r="N21" i="42"/>
  <c r="P20" i="42"/>
  <c r="N20" i="42"/>
  <c r="P19" i="42"/>
  <c r="N19" i="42"/>
  <c r="P18" i="42"/>
  <c r="N18" i="42"/>
  <c r="P17" i="42"/>
  <c r="N17" i="42"/>
  <c r="P16" i="42"/>
  <c r="N16" i="42"/>
  <c r="Q15" i="42"/>
  <c r="P15" i="42"/>
  <c r="N15" i="42"/>
  <c r="P14" i="42"/>
  <c r="Q14" i="42" s="1"/>
  <c r="N14" i="42"/>
  <c r="Q13" i="42"/>
  <c r="P13" i="42"/>
  <c r="N13" i="42"/>
  <c r="Q12" i="42"/>
  <c r="P12" i="42"/>
  <c r="N12" i="42"/>
  <c r="Q11" i="42"/>
  <c r="P11" i="42"/>
  <c r="N11" i="42"/>
  <c r="P10" i="42"/>
  <c r="N10" i="42"/>
  <c r="P9" i="42"/>
  <c r="N9" i="42"/>
  <c r="P8" i="42"/>
  <c r="N8" i="42"/>
  <c r="P7" i="42"/>
  <c r="N7" i="42"/>
  <c r="P6" i="42"/>
  <c r="N6" i="42"/>
  <c r="G6" i="42"/>
  <c r="A6" i="42"/>
  <c r="U4" i="42"/>
  <c r="S4" i="42"/>
  <c r="Q4" i="42"/>
  <c r="N3" i="42"/>
  <c r="R122" i="42" l="1"/>
  <c r="N122" i="42"/>
  <c r="T11" i="42"/>
  <c r="U11" i="42"/>
  <c r="T46" i="42"/>
  <c r="U46" i="42"/>
  <c r="T63" i="42"/>
  <c r="U63" i="42"/>
  <c r="S83" i="42"/>
  <c r="U83" i="42"/>
  <c r="T87" i="42"/>
  <c r="T88" i="42"/>
  <c r="U88" i="42" s="1"/>
  <c r="T89" i="42"/>
  <c r="U89" i="42" s="1"/>
  <c r="T90" i="42"/>
  <c r="U90" i="42" s="1"/>
  <c r="T91" i="42"/>
  <c r="U91" i="42" s="1"/>
  <c r="T95" i="42"/>
  <c r="U95" i="42" s="1"/>
  <c r="U112" i="42"/>
  <c r="T112" i="42"/>
  <c r="T113" i="42"/>
  <c r="U113" i="42" s="1"/>
  <c r="T115" i="42"/>
  <c r="U115" i="42" s="1"/>
  <c r="T116" i="42"/>
  <c r="S12" i="42"/>
  <c r="U12" i="42"/>
  <c r="S33" i="42"/>
  <c r="U33" i="42"/>
  <c r="P48" i="42"/>
  <c r="U52" i="42"/>
  <c r="G52" i="42"/>
  <c r="G122" i="42" s="1"/>
  <c r="S61" i="42"/>
  <c r="U61" i="42"/>
  <c r="S73" i="42"/>
  <c r="U73" i="42"/>
  <c r="S85" i="42"/>
  <c r="Q88" i="42"/>
  <c r="Q89" i="42"/>
  <c r="Q90" i="42"/>
  <c r="Q91" i="42"/>
  <c r="Q95" i="42"/>
  <c r="S103" i="42"/>
  <c r="S105" i="42"/>
  <c r="T106" i="42"/>
  <c r="U106" i="42"/>
  <c r="Q112" i="42"/>
  <c r="Q113" i="42"/>
  <c r="Q115" i="42"/>
  <c r="T118" i="42"/>
  <c r="U118" i="42"/>
  <c r="S121" i="42"/>
  <c r="T111" i="42"/>
  <c r="U111" i="42" s="1"/>
  <c r="Q111" i="42"/>
  <c r="T94" i="42"/>
  <c r="U94" i="42" s="1"/>
  <c r="Q94" i="42"/>
  <c r="T92" i="42"/>
  <c r="U92" i="42" s="1"/>
  <c r="Q92" i="42"/>
  <c r="T119" i="42"/>
  <c r="U119" i="42" s="1"/>
  <c r="T114" i="42"/>
  <c r="U114" i="42" s="1"/>
  <c r="Q114" i="42"/>
  <c r="T86" i="42"/>
  <c r="U86" i="42"/>
  <c r="T110" i="42"/>
  <c r="U110" i="42"/>
  <c r="T109" i="42"/>
  <c r="U109" i="42"/>
  <c r="S117" i="42"/>
  <c r="U117" i="42"/>
  <c r="T117" i="42"/>
  <c r="T21" i="42"/>
  <c r="U21" i="42"/>
  <c r="S15" i="42"/>
  <c r="U15" i="42"/>
  <c r="T13" i="42"/>
  <c r="U13" i="42"/>
  <c r="T12" i="42"/>
  <c r="Q22" i="42"/>
  <c r="Q24" i="42"/>
  <c r="Q26" i="42"/>
  <c r="Q28" i="42"/>
  <c r="Q30" i="42"/>
  <c r="Q32" i="42"/>
  <c r="T49" i="42"/>
  <c r="Q49" i="42"/>
  <c r="Q50" i="42"/>
  <c r="T22" i="42"/>
  <c r="U22" i="42" s="1"/>
  <c r="U23" i="42"/>
  <c r="Q23" i="42"/>
  <c r="T24" i="42"/>
  <c r="U24" i="42" s="1"/>
  <c r="U25" i="42"/>
  <c r="Q25" i="42"/>
  <c r="T26" i="42"/>
  <c r="U26" i="42" s="1"/>
  <c r="U27" i="42"/>
  <c r="Q27" i="42"/>
  <c r="T28" i="42"/>
  <c r="U28" i="42" s="1"/>
  <c r="U29" i="42"/>
  <c r="Q29" i="42"/>
  <c r="T30" i="42"/>
  <c r="U30" i="42" s="1"/>
  <c r="U31" i="42"/>
  <c r="Q31" i="42"/>
  <c r="T32" i="42"/>
  <c r="U32" i="42" s="1"/>
  <c r="T33" i="42"/>
  <c r="T50" i="42"/>
  <c r="U50" i="42" s="1"/>
  <c r="Q51" i="42"/>
  <c r="T51" i="42"/>
  <c r="U51" i="42" s="1"/>
  <c r="T53" i="42"/>
  <c r="U53" i="42" s="1"/>
  <c r="T54" i="42"/>
  <c r="U54" i="42" s="1"/>
  <c r="T55" i="42"/>
  <c r="T64" i="42"/>
  <c r="U64" i="42" s="1"/>
  <c r="T65" i="42"/>
  <c r="U65" i="42" s="1"/>
  <c r="T66" i="42"/>
  <c r="U66" i="42" s="1"/>
  <c r="T67" i="42"/>
  <c r="U67" i="42" s="1"/>
  <c r="T68" i="42"/>
  <c r="U68" i="42" s="1"/>
  <c r="T69" i="42"/>
  <c r="U69" i="42" s="1"/>
  <c r="T70" i="42"/>
  <c r="U70" i="42" s="1"/>
  <c r="T71" i="42"/>
  <c r="U71" i="42" s="1"/>
  <c r="T72" i="42"/>
  <c r="U72" i="42" s="1"/>
  <c r="T73" i="42"/>
  <c r="T75" i="42"/>
  <c r="U75" i="42" s="1"/>
  <c r="T77" i="42"/>
  <c r="U77" i="42" s="1"/>
  <c r="T78" i="42"/>
  <c r="T79" i="42"/>
  <c r="U79" i="42" s="1"/>
  <c r="T14" i="42"/>
  <c r="U14" i="42" s="1"/>
  <c r="T15" i="42"/>
  <c r="T47" i="42"/>
  <c r="U47" i="42" s="1"/>
  <c r="T52" i="42"/>
  <c r="Q53" i="42"/>
  <c r="Q54" i="42"/>
  <c r="T57" i="42"/>
  <c r="U57" i="42" s="1"/>
  <c r="T58" i="42"/>
  <c r="U58" i="42" s="1"/>
  <c r="T59" i="42"/>
  <c r="U59" i="42" s="1"/>
  <c r="T60" i="42"/>
  <c r="U60" i="42" s="1"/>
  <c r="T61" i="42"/>
  <c r="Q64" i="42"/>
  <c r="Q65" i="42"/>
  <c r="Q66" i="42"/>
  <c r="Q67" i="42"/>
  <c r="Q68" i="42"/>
  <c r="Q69" i="42"/>
  <c r="Q70" i="42"/>
  <c r="Q71" i="42"/>
  <c r="Q72" i="42"/>
  <c r="Q75" i="42"/>
  <c r="Q77" i="42"/>
  <c r="Q79" i="42"/>
  <c r="Q80" i="42"/>
  <c r="T80" i="42"/>
  <c r="U80" i="42" s="1"/>
  <c r="T81" i="42"/>
  <c r="U81" i="42" s="1"/>
  <c r="T82" i="42"/>
  <c r="U82" i="42" s="1"/>
  <c r="T83" i="42"/>
  <c r="P122" i="42"/>
  <c r="T6" i="42"/>
  <c r="Q6" i="42"/>
  <c r="U6" i="42"/>
  <c r="T7" i="42"/>
  <c r="Q7" i="42"/>
  <c r="U7" i="42"/>
  <c r="T8" i="42"/>
  <c r="Q8" i="42"/>
  <c r="U8" i="42"/>
  <c r="T9" i="42"/>
  <c r="Q9" i="42"/>
  <c r="U9" i="42"/>
  <c r="T10" i="42"/>
  <c r="Q10" i="42"/>
  <c r="U10" i="42"/>
  <c r="S11" i="42"/>
  <c r="S13" i="42"/>
  <c r="T16" i="42"/>
  <c r="U16" i="42" s="1"/>
  <c r="Q16" i="42"/>
  <c r="T17" i="42"/>
  <c r="U17" i="42" s="1"/>
  <c r="Q17" i="42"/>
  <c r="T18" i="42"/>
  <c r="U18" i="42" s="1"/>
  <c r="Q18" i="42"/>
  <c r="T19" i="42"/>
  <c r="U19" i="42" s="1"/>
  <c r="Q19" i="42"/>
  <c r="T20" i="42"/>
  <c r="U20" i="42" s="1"/>
  <c r="Q20" i="42"/>
  <c r="S21" i="42"/>
  <c r="T34" i="42"/>
  <c r="Q34" i="42"/>
  <c r="U34" i="42"/>
  <c r="T35" i="42"/>
  <c r="Q35" i="42"/>
  <c r="U35" i="42"/>
  <c r="T37" i="42"/>
  <c r="Q37" i="42"/>
  <c r="U37" i="42"/>
  <c r="T38" i="42"/>
  <c r="Q38" i="42"/>
  <c r="U38" i="42"/>
  <c r="T39" i="42"/>
  <c r="Q39" i="42"/>
  <c r="U39" i="42"/>
  <c r="T40" i="42"/>
  <c r="Q40" i="42"/>
  <c r="U40" i="42"/>
  <c r="T41" i="42"/>
  <c r="Q41" i="42"/>
  <c r="U41" i="42"/>
  <c r="T42" i="42"/>
  <c r="Q42" i="42"/>
  <c r="U42" i="42"/>
  <c r="T43" i="42"/>
  <c r="Q43" i="42"/>
  <c r="U43" i="42"/>
  <c r="T44" i="42"/>
  <c r="Q44" i="42"/>
  <c r="U44" i="42"/>
  <c r="T45" i="42"/>
  <c r="Q45" i="42"/>
  <c r="U45" i="42"/>
  <c r="S45" i="42"/>
  <c r="S6" i="42"/>
  <c r="S7" i="42"/>
  <c r="S8" i="42"/>
  <c r="S9" i="42"/>
  <c r="S10" i="42"/>
  <c r="S16" i="42"/>
  <c r="S17" i="42"/>
  <c r="S18" i="42"/>
  <c r="S19" i="42"/>
  <c r="S20" i="42"/>
  <c r="S34" i="42"/>
  <c r="S35" i="42"/>
  <c r="S37" i="42"/>
  <c r="S38" i="42"/>
  <c r="S39" i="42"/>
  <c r="S40" i="42"/>
  <c r="S41" i="42"/>
  <c r="S42" i="42"/>
  <c r="S43" i="42"/>
  <c r="S44" i="42"/>
  <c r="S46" i="42"/>
  <c r="T48" i="42"/>
  <c r="S56" i="42"/>
  <c r="S62" i="42"/>
  <c r="U62" i="42"/>
  <c r="S63" i="42"/>
  <c r="S74" i="42"/>
  <c r="T74" i="42"/>
  <c r="U74" i="42" s="1"/>
  <c r="T97" i="42"/>
  <c r="U97" i="42" s="1"/>
  <c r="Q97" i="42"/>
  <c r="T98" i="42"/>
  <c r="U98" i="42" s="1"/>
  <c r="Q98" i="42"/>
  <c r="T99" i="42"/>
  <c r="U99" i="42" s="1"/>
  <c r="Q99" i="42"/>
  <c r="T100" i="42"/>
  <c r="U100" i="42" s="1"/>
  <c r="Q100" i="42"/>
  <c r="T101" i="42"/>
  <c r="U101" i="42" s="1"/>
  <c r="Q101" i="42"/>
  <c r="T107" i="42"/>
  <c r="U107" i="42" s="1"/>
  <c r="Q107" i="42"/>
  <c r="T108" i="42"/>
  <c r="U108" i="42" s="1"/>
  <c r="Q108" i="42"/>
  <c r="S109" i="42"/>
  <c r="S119" i="42"/>
  <c r="S14" i="42"/>
  <c r="S22" i="42"/>
  <c r="S23" i="42"/>
  <c r="S24" i="42"/>
  <c r="S25" i="42"/>
  <c r="S26" i="42"/>
  <c r="S27" i="42"/>
  <c r="S28" i="42"/>
  <c r="S29" i="42"/>
  <c r="S30" i="42"/>
  <c r="S31" i="42"/>
  <c r="S32" i="42"/>
  <c r="S47" i="42"/>
  <c r="O122" i="42"/>
  <c r="Q48" i="42"/>
  <c r="U48" i="42"/>
  <c r="S50" i="42"/>
  <c r="S51" i="42"/>
  <c r="S53" i="42"/>
  <c r="S54" i="42"/>
  <c r="S57" i="42"/>
  <c r="S58" i="42"/>
  <c r="S59" i="42"/>
  <c r="S60" i="42"/>
  <c r="Q62" i="42"/>
  <c r="S64" i="42"/>
  <c r="S65" i="42"/>
  <c r="S66" i="42"/>
  <c r="S67" i="42"/>
  <c r="S68" i="42"/>
  <c r="S69" i="42"/>
  <c r="S70" i="42"/>
  <c r="S71" i="42"/>
  <c r="S72" i="42"/>
  <c r="Q74" i="42"/>
  <c r="T84" i="42"/>
  <c r="U84" i="42" s="1"/>
  <c r="Q84" i="42"/>
  <c r="T85" i="42"/>
  <c r="U85" i="42" s="1"/>
  <c r="Q85" i="42"/>
  <c r="S86" i="42"/>
  <c r="S97" i="42"/>
  <c r="S98" i="42"/>
  <c r="S99" i="42"/>
  <c r="S100" i="42"/>
  <c r="S101" i="42"/>
  <c r="T103" i="42"/>
  <c r="U103" i="42" s="1"/>
  <c r="Q103" i="42"/>
  <c r="T104" i="42"/>
  <c r="U104" i="42" s="1"/>
  <c r="Q104" i="42"/>
  <c r="T105" i="42"/>
  <c r="U105" i="42" s="1"/>
  <c r="Q105" i="42"/>
  <c r="S106" i="42"/>
  <c r="S107" i="42"/>
  <c r="S108" i="42"/>
  <c r="S110" i="42"/>
  <c r="S118" i="42"/>
  <c r="T120" i="42"/>
  <c r="U120" i="42" s="1"/>
  <c r="Q120" i="42"/>
  <c r="T121" i="42"/>
  <c r="U121" i="42" s="1"/>
  <c r="Q121" i="42"/>
  <c r="S75" i="42"/>
  <c r="S77" i="42"/>
  <c r="S78" i="42"/>
  <c r="S79" i="42"/>
  <c r="S81" i="42"/>
  <c r="S82" i="42"/>
  <c r="S87" i="42"/>
  <c r="S88" i="42"/>
  <c r="S89" i="42"/>
  <c r="S90" i="42"/>
  <c r="S91" i="42"/>
  <c r="S92" i="42"/>
  <c r="S94" i="42"/>
  <c r="S95" i="42"/>
  <c r="S111" i="42"/>
  <c r="S112" i="42"/>
  <c r="S113" i="42"/>
  <c r="S114" i="42"/>
  <c r="S115" i="42"/>
  <c r="S116" i="42"/>
  <c r="M121" i="41"/>
  <c r="L121" i="41"/>
  <c r="K121" i="41"/>
  <c r="J121" i="41"/>
  <c r="I121" i="41"/>
  <c r="H121" i="41"/>
  <c r="P120" i="41"/>
  <c r="Q120" i="41" s="1"/>
  <c r="N120" i="41"/>
  <c r="G120" i="41"/>
  <c r="P119" i="41"/>
  <c r="Q119" i="41" s="1"/>
  <c r="N119" i="41"/>
  <c r="G119" i="41"/>
  <c r="Q118" i="41"/>
  <c r="P118" i="41"/>
  <c r="U118" i="41" s="1"/>
  <c r="N118" i="41"/>
  <c r="G118" i="41"/>
  <c r="Q117" i="41"/>
  <c r="P117" i="41"/>
  <c r="U117" i="41" s="1"/>
  <c r="N117" i="41"/>
  <c r="G117" i="41"/>
  <c r="Q116" i="41"/>
  <c r="P116" i="41"/>
  <c r="S116" i="41" s="1"/>
  <c r="N116" i="41"/>
  <c r="G116" i="41"/>
  <c r="Q115" i="41"/>
  <c r="P115" i="41"/>
  <c r="U115" i="41" s="1"/>
  <c r="N115" i="41"/>
  <c r="G115" i="41"/>
  <c r="P114" i="41"/>
  <c r="N114" i="41"/>
  <c r="G114" i="41"/>
  <c r="P113" i="41"/>
  <c r="N113" i="41"/>
  <c r="G113" i="41"/>
  <c r="P112" i="41"/>
  <c r="N112" i="41"/>
  <c r="G112" i="41"/>
  <c r="P111" i="41"/>
  <c r="N111" i="41"/>
  <c r="G111" i="41"/>
  <c r="P110" i="41"/>
  <c r="N110" i="41"/>
  <c r="G110" i="41"/>
  <c r="Q109" i="41"/>
  <c r="P109" i="41"/>
  <c r="S109" i="41" s="1"/>
  <c r="N109" i="41"/>
  <c r="G109" i="41"/>
  <c r="Q108" i="41"/>
  <c r="P108" i="41"/>
  <c r="U108" i="41" s="1"/>
  <c r="N108" i="41"/>
  <c r="G108" i="41"/>
  <c r="P107" i="41"/>
  <c r="Q107" i="41" s="1"/>
  <c r="N107" i="41"/>
  <c r="G107" i="41"/>
  <c r="P106" i="41"/>
  <c r="S106" i="41" s="1"/>
  <c r="N106" i="41"/>
  <c r="G106" i="41"/>
  <c r="Q105" i="41"/>
  <c r="P105" i="41"/>
  <c r="U105" i="41" s="1"/>
  <c r="N105" i="41"/>
  <c r="G105" i="41"/>
  <c r="P104" i="41"/>
  <c r="N104" i="41"/>
  <c r="G104" i="41"/>
  <c r="P103" i="41"/>
  <c r="N103" i="41"/>
  <c r="G103" i="41"/>
  <c r="P102" i="41"/>
  <c r="N102" i="41"/>
  <c r="G102" i="41"/>
  <c r="S101" i="41"/>
  <c r="R101" i="41"/>
  <c r="Q101" i="41"/>
  <c r="P101" i="41"/>
  <c r="O101" i="41"/>
  <c r="U101" i="41" s="1"/>
  <c r="N101" i="41"/>
  <c r="T101" i="41" s="1"/>
  <c r="G101" i="41"/>
  <c r="P100" i="41"/>
  <c r="Q100" i="41" s="1"/>
  <c r="N100" i="41"/>
  <c r="G100" i="41"/>
  <c r="P99" i="41"/>
  <c r="Q99" i="41" s="1"/>
  <c r="N99" i="41"/>
  <c r="G99" i="41"/>
  <c r="P98" i="41"/>
  <c r="Q98" i="41" s="1"/>
  <c r="N98" i="41"/>
  <c r="G98" i="41"/>
  <c r="P97" i="41"/>
  <c r="Q97" i="41" s="1"/>
  <c r="N97" i="41"/>
  <c r="G97" i="41"/>
  <c r="P96" i="41"/>
  <c r="Q96" i="41" s="1"/>
  <c r="N96" i="41"/>
  <c r="G96" i="41"/>
  <c r="T95" i="41"/>
  <c r="U95" i="41" s="1"/>
  <c r="S95" i="41"/>
  <c r="Q95" i="41"/>
  <c r="N95" i="41"/>
  <c r="G95" i="41"/>
  <c r="P94" i="41"/>
  <c r="T94" i="41" s="1"/>
  <c r="N94" i="41"/>
  <c r="G94" i="41"/>
  <c r="P93" i="41"/>
  <c r="T93" i="41" s="1"/>
  <c r="N93" i="41"/>
  <c r="G93" i="41"/>
  <c r="P91" i="41"/>
  <c r="T91" i="41" s="1"/>
  <c r="N91" i="41"/>
  <c r="G91" i="41"/>
  <c r="P90" i="41"/>
  <c r="T90" i="41" s="1"/>
  <c r="N90" i="41"/>
  <c r="G90" i="41"/>
  <c r="P89" i="41"/>
  <c r="T89" i="41" s="1"/>
  <c r="N89" i="41"/>
  <c r="G89" i="41"/>
  <c r="P88" i="41"/>
  <c r="Q88" i="41" s="1"/>
  <c r="N88" i="41"/>
  <c r="G88" i="41"/>
  <c r="P87" i="41"/>
  <c r="Q87" i="41" s="1"/>
  <c r="N87" i="41"/>
  <c r="G87" i="41"/>
  <c r="Q86" i="41"/>
  <c r="P86" i="41"/>
  <c r="U86" i="41" s="1"/>
  <c r="N86" i="41"/>
  <c r="G86" i="41"/>
  <c r="Q85" i="41"/>
  <c r="P85" i="41"/>
  <c r="S85" i="41" s="1"/>
  <c r="N85" i="41"/>
  <c r="G85" i="41"/>
  <c r="P84" i="41"/>
  <c r="N84" i="41"/>
  <c r="G84" i="41"/>
  <c r="P83" i="41"/>
  <c r="N83" i="41"/>
  <c r="G83" i="41"/>
  <c r="Q82" i="41"/>
  <c r="P82" i="41"/>
  <c r="S82" i="41" s="1"/>
  <c r="N82" i="41"/>
  <c r="G82" i="41"/>
  <c r="P81" i="41"/>
  <c r="Q81" i="41" s="1"/>
  <c r="N81" i="41"/>
  <c r="G81" i="41"/>
  <c r="P80" i="41"/>
  <c r="Q80" i="41" s="1"/>
  <c r="N80" i="41"/>
  <c r="G80" i="41"/>
  <c r="S79" i="41"/>
  <c r="P79" i="41"/>
  <c r="T79" i="41" s="1"/>
  <c r="N79" i="41"/>
  <c r="G79" i="41"/>
  <c r="P78" i="41"/>
  <c r="Q78" i="41" s="1"/>
  <c r="N78" i="41"/>
  <c r="G78" i="41"/>
  <c r="Q77" i="41"/>
  <c r="P77" i="41"/>
  <c r="U77" i="41" s="1"/>
  <c r="N77" i="41"/>
  <c r="G77" i="41"/>
  <c r="P76" i="41"/>
  <c r="Q76" i="41" s="1"/>
  <c r="N76" i="41"/>
  <c r="G76" i="41"/>
  <c r="P74" i="41"/>
  <c r="Q74" i="41" s="1"/>
  <c r="N74" i="41"/>
  <c r="G74" i="41"/>
  <c r="P73" i="41"/>
  <c r="Q73" i="41" s="1"/>
  <c r="N73" i="41"/>
  <c r="G73" i="41"/>
  <c r="Q72" i="41"/>
  <c r="P72" i="41"/>
  <c r="T72" i="41" s="1"/>
  <c r="N72" i="41"/>
  <c r="G72" i="41"/>
  <c r="P71" i="41"/>
  <c r="S71" i="41" s="1"/>
  <c r="N71" i="41"/>
  <c r="G71" i="41"/>
  <c r="P70" i="41"/>
  <c r="S70" i="41" s="1"/>
  <c r="N70" i="41"/>
  <c r="G70" i="41"/>
  <c r="P69" i="41"/>
  <c r="S69" i="41" s="1"/>
  <c r="N69" i="41"/>
  <c r="G69" i="41"/>
  <c r="P68" i="41"/>
  <c r="S68" i="41" s="1"/>
  <c r="N68" i="41"/>
  <c r="G68" i="41"/>
  <c r="P67" i="41"/>
  <c r="N67" i="41"/>
  <c r="G67" i="41"/>
  <c r="P66" i="41"/>
  <c r="N66" i="41"/>
  <c r="G66" i="41"/>
  <c r="P65" i="41"/>
  <c r="Q65" i="41" s="1"/>
  <c r="N65" i="41"/>
  <c r="G65" i="41"/>
  <c r="P64" i="41"/>
  <c r="Q64" i="41" s="1"/>
  <c r="N64" i="41"/>
  <c r="G64" i="41"/>
  <c r="P63" i="41"/>
  <c r="Q63" i="41" s="1"/>
  <c r="N63" i="41"/>
  <c r="G63" i="41"/>
  <c r="Q62" i="41"/>
  <c r="P62" i="41"/>
  <c r="T62" i="41" s="1"/>
  <c r="N62" i="41"/>
  <c r="G62" i="41"/>
  <c r="P61" i="41"/>
  <c r="T61" i="41" s="1"/>
  <c r="N61" i="41"/>
  <c r="G61" i="41"/>
  <c r="Q60" i="41"/>
  <c r="P60" i="41"/>
  <c r="S60" i="41" s="1"/>
  <c r="N60" i="41"/>
  <c r="G60" i="41"/>
  <c r="P59" i="41"/>
  <c r="Q59" i="41" s="1"/>
  <c r="N59" i="41"/>
  <c r="G59" i="41"/>
  <c r="P58" i="41"/>
  <c r="Q58" i="41" s="1"/>
  <c r="N58" i="41"/>
  <c r="G58" i="41"/>
  <c r="P57" i="41"/>
  <c r="Q57" i="41" s="1"/>
  <c r="N57" i="41"/>
  <c r="G57" i="41"/>
  <c r="P56" i="41"/>
  <c r="Q56" i="41" s="1"/>
  <c r="N56" i="41"/>
  <c r="G56" i="41"/>
  <c r="Q55" i="41"/>
  <c r="P55" i="41"/>
  <c r="T55" i="41" s="1"/>
  <c r="N55" i="41"/>
  <c r="G55" i="41"/>
  <c r="Q54" i="41"/>
  <c r="P54" i="41"/>
  <c r="S54" i="41" s="1"/>
  <c r="N54" i="41"/>
  <c r="G54" i="41"/>
  <c r="P53" i="41"/>
  <c r="Q53" i="41" s="1"/>
  <c r="N53" i="41"/>
  <c r="G53" i="41"/>
  <c r="P52" i="41"/>
  <c r="Q52" i="41" s="1"/>
  <c r="N52" i="41"/>
  <c r="G52" i="41"/>
  <c r="S51" i="41"/>
  <c r="R51" i="41"/>
  <c r="Q51" i="41"/>
  <c r="O51" i="41"/>
  <c r="U51" i="41" s="1"/>
  <c r="N51" i="41"/>
  <c r="G51" i="41"/>
  <c r="P50" i="41"/>
  <c r="N50" i="41"/>
  <c r="G50" i="41"/>
  <c r="P49" i="41"/>
  <c r="Q49" i="41" s="1"/>
  <c r="N49" i="41"/>
  <c r="G49" i="41"/>
  <c r="U48" i="41"/>
  <c r="S48" i="41"/>
  <c r="P48" i="41"/>
  <c r="T48" i="41" s="1"/>
  <c r="N48" i="41"/>
  <c r="G48" i="41"/>
  <c r="S47" i="41"/>
  <c r="R47" i="41"/>
  <c r="O47" i="41"/>
  <c r="N47" i="41"/>
  <c r="G47" i="41"/>
  <c r="P46" i="41"/>
  <c r="Q46" i="41" s="1"/>
  <c r="N46" i="41"/>
  <c r="G46" i="41"/>
  <c r="Q45" i="41"/>
  <c r="P45" i="41"/>
  <c r="T45" i="41" s="1"/>
  <c r="N45" i="41"/>
  <c r="G45" i="41"/>
  <c r="P44" i="41"/>
  <c r="T44" i="41" s="1"/>
  <c r="N44" i="41"/>
  <c r="G44" i="41"/>
  <c r="P43" i="41"/>
  <c r="T43" i="41" s="1"/>
  <c r="N43" i="41"/>
  <c r="G43" i="41"/>
  <c r="P42" i="41"/>
  <c r="T42" i="41" s="1"/>
  <c r="N42" i="41"/>
  <c r="G42" i="41"/>
  <c r="P41" i="41"/>
  <c r="T41" i="41" s="1"/>
  <c r="N41" i="41"/>
  <c r="G41" i="41"/>
  <c r="P40" i="41"/>
  <c r="T40" i="41" s="1"/>
  <c r="N40" i="41"/>
  <c r="G40" i="41"/>
  <c r="P39" i="41"/>
  <c r="T39" i="41" s="1"/>
  <c r="N39" i="41"/>
  <c r="G39" i="41"/>
  <c r="P38" i="41"/>
  <c r="T38" i="41" s="1"/>
  <c r="N38" i="41"/>
  <c r="G38" i="41"/>
  <c r="P37" i="41"/>
  <c r="T37" i="41" s="1"/>
  <c r="N37" i="41"/>
  <c r="G37" i="41"/>
  <c r="P36" i="41"/>
  <c r="T36" i="41" s="1"/>
  <c r="N36" i="41"/>
  <c r="G36" i="41"/>
  <c r="P35" i="41"/>
  <c r="T35" i="41" s="1"/>
  <c r="N35" i="41"/>
  <c r="G35" i="41"/>
  <c r="P34" i="41"/>
  <c r="T34" i="41" s="1"/>
  <c r="N34" i="41"/>
  <c r="G34" i="41"/>
  <c r="Q33" i="41"/>
  <c r="P33" i="41"/>
  <c r="S33" i="41" s="1"/>
  <c r="N33" i="41"/>
  <c r="G33" i="41"/>
  <c r="P32" i="41"/>
  <c r="Q32" i="41" s="1"/>
  <c r="N32" i="41"/>
  <c r="G32" i="41"/>
  <c r="P31" i="41"/>
  <c r="Q31" i="41" s="1"/>
  <c r="N31" i="41"/>
  <c r="G31" i="41"/>
  <c r="P30" i="41"/>
  <c r="Q30" i="41" s="1"/>
  <c r="N30" i="41"/>
  <c r="G30" i="41"/>
  <c r="P29" i="41"/>
  <c r="Q29" i="41" s="1"/>
  <c r="N29" i="41"/>
  <c r="G29" i="41"/>
  <c r="P28" i="41"/>
  <c r="Q28" i="41" s="1"/>
  <c r="N28" i="41"/>
  <c r="G28" i="41"/>
  <c r="P27" i="41"/>
  <c r="N27" i="41"/>
  <c r="G27" i="41"/>
  <c r="P26" i="41"/>
  <c r="T26" i="41" s="1"/>
  <c r="N26" i="41"/>
  <c r="G26" i="41"/>
  <c r="P25" i="41"/>
  <c r="T25" i="41" s="1"/>
  <c r="N25" i="41"/>
  <c r="G25" i="41"/>
  <c r="P24" i="41"/>
  <c r="Q24" i="41" s="1"/>
  <c r="N24" i="41"/>
  <c r="G24" i="41"/>
  <c r="P23" i="41"/>
  <c r="Q23" i="41" s="1"/>
  <c r="N23" i="41"/>
  <c r="G23" i="41"/>
  <c r="P22" i="41"/>
  <c r="T22" i="41" s="1"/>
  <c r="N22" i="41"/>
  <c r="G22" i="41"/>
  <c r="Q21" i="41"/>
  <c r="P21" i="41"/>
  <c r="S21" i="41" s="1"/>
  <c r="N21" i="41"/>
  <c r="G21" i="41"/>
  <c r="P20" i="41"/>
  <c r="N20" i="41"/>
  <c r="G20" i="41"/>
  <c r="P19" i="41"/>
  <c r="N19" i="41"/>
  <c r="G19" i="41"/>
  <c r="P18" i="41"/>
  <c r="N18" i="41"/>
  <c r="G18" i="41"/>
  <c r="P17" i="41"/>
  <c r="N17" i="41"/>
  <c r="G17" i="41"/>
  <c r="P16" i="41"/>
  <c r="Q16" i="41" s="1"/>
  <c r="N16" i="41"/>
  <c r="G16" i="41"/>
  <c r="Q15" i="41"/>
  <c r="P15" i="41"/>
  <c r="T15" i="41" s="1"/>
  <c r="N15" i="41"/>
  <c r="G15" i="41"/>
  <c r="P14" i="41"/>
  <c r="T14" i="41" s="1"/>
  <c r="N14" i="41"/>
  <c r="G14" i="41"/>
  <c r="Q13" i="41"/>
  <c r="P13" i="41"/>
  <c r="S13" i="41" s="1"/>
  <c r="N13" i="41"/>
  <c r="G13" i="41"/>
  <c r="Q12" i="41"/>
  <c r="P12" i="41"/>
  <c r="T12" i="41" s="1"/>
  <c r="N12" i="41"/>
  <c r="G12" i="41"/>
  <c r="Q11" i="41"/>
  <c r="P11" i="41"/>
  <c r="S11" i="41" s="1"/>
  <c r="N11" i="41"/>
  <c r="G11" i="41"/>
  <c r="P10" i="41"/>
  <c r="Q10" i="41" s="1"/>
  <c r="N10" i="41"/>
  <c r="G10" i="41"/>
  <c r="P9" i="41"/>
  <c r="Q9" i="41" s="1"/>
  <c r="N9" i="41"/>
  <c r="G9" i="41"/>
  <c r="P8" i="41"/>
  <c r="Q8" i="41" s="1"/>
  <c r="N8" i="41"/>
  <c r="G8" i="41"/>
  <c r="P7" i="41"/>
  <c r="Q7" i="41" s="1"/>
  <c r="N7" i="41"/>
  <c r="G7" i="41"/>
  <c r="P6" i="41"/>
  <c r="T6" i="41" s="1"/>
  <c r="N6" i="41"/>
  <c r="G6" i="41"/>
  <c r="A6" i="41"/>
  <c r="U4" i="41"/>
  <c r="S4" i="41"/>
  <c r="Q4" i="41"/>
  <c r="N3" i="41"/>
  <c r="Q25" i="41" l="1"/>
  <c r="R121" i="41"/>
  <c r="Q122" i="42"/>
  <c r="T122" i="42"/>
  <c r="U122" i="42" s="1"/>
  <c r="S122" i="42"/>
  <c r="Q48" i="41"/>
  <c r="O121" i="41"/>
  <c r="P51" i="41"/>
  <c r="T51" i="41" s="1"/>
  <c r="Q6" i="41"/>
  <c r="T7" i="41"/>
  <c r="U7" i="41" s="1"/>
  <c r="T8" i="41"/>
  <c r="U8" i="41" s="1"/>
  <c r="T9" i="41"/>
  <c r="U9" i="41" s="1"/>
  <c r="T10" i="41"/>
  <c r="U10" i="41" s="1"/>
  <c r="T16" i="41"/>
  <c r="U16" i="41" s="1"/>
  <c r="T23" i="41"/>
  <c r="U23" i="41" s="1"/>
  <c r="T24" i="41"/>
  <c r="U24" i="41" s="1"/>
  <c r="T32" i="41"/>
  <c r="U32" i="41" s="1"/>
  <c r="T33" i="41"/>
  <c r="P47" i="41"/>
  <c r="T47" i="41" s="1"/>
  <c r="T49" i="41"/>
  <c r="U49" i="41" s="1"/>
  <c r="T52" i="41"/>
  <c r="U52" i="41" s="1"/>
  <c r="T53" i="41"/>
  <c r="U53" i="41" s="1"/>
  <c r="T54" i="41"/>
  <c r="T63" i="41"/>
  <c r="U63" i="41" s="1"/>
  <c r="T64" i="41"/>
  <c r="U64" i="41" s="1"/>
  <c r="T65" i="41"/>
  <c r="U65" i="41" s="1"/>
  <c r="Q79" i="41"/>
  <c r="T80" i="41"/>
  <c r="U80" i="41" s="1"/>
  <c r="T81" i="41"/>
  <c r="U81" i="41" s="1"/>
  <c r="T82" i="41"/>
  <c r="Q89" i="41"/>
  <c r="T96" i="41"/>
  <c r="U96" i="41" s="1"/>
  <c r="T97" i="41"/>
  <c r="U97" i="41" s="1"/>
  <c r="T98" i="41"/>
  <c r="U98" i="41" s="1"/>
  <c r="T99" i="41"/>
  <c r="U99" i="41" s="1"/>
  <c r="T100" i="41"/>
  <c r="U100" i="41" s="1"/>
  <c r="T28" i="41"/>
  <c r="U28" i="41" s="1"/>
  <c r="T29" i="41"/>
  <c r="U29" i="41" s="1"/>
  <c r="T30" i="41"/>
  <c r="U30" i="41" s="1"/>
  <c r="T46" i="41"/>
  <c r="U46" i="41" s="1"/>
  <c r="T56" i="41"/>
  <c r="U56" i="41" s="1"/>
  <c r="T57" i="41"/>
  <c r="U57" i="41" s="1"/>
  <c r="T59" i="41"/>
  <c r="U59" i="41" s="1"/>
  <c r="T60" i="41"/>
  <c r="T73" i="41"/>
  <c r="U73" i="41" s="1"/>
  <c r="T74" i="41"/>
  <c r="U74" i="41" s="1"/>
  <c r="T76" i="41"/>
  <c r="U76" i="41" s="1"/>
  <c r="T77" i="41"/>
  <c r="T78" i="41"/>
  <c r="U78" i="41" s="1"/>
  <c r="U79" i="41"/>
  <c r="T86" i="41"/>
  <c r="T87" i="41"/>
  <c r="U87" i="41" s="1"/>
  <c r="T88" i="41"/>
  <c r="U88" i="41" s="1"/>
  <c r="T107" i="41"/>
  <c r="U107" i="41" s="1"/>
  <c r="T108" i="41"/>
  <c r="T109" i="41"/>
  <c r="T117" i="41"/>
  <c r="T118" i="41"/>
  <c r="T120" i="41"/>
  <c r="U120" i="41" s="1"/>
  <c r="T119" i="41"/>
  <c r="U119" i="41" s="1"/>
  <c r="T31" i="41"/>
  <c r="U31" i="41" s="1"/>
  <c r="T58" i="41"/>
  <c r="U58" i="41" s="1"/>
  <c r="U22" i="41"/>
  <c r="G121" i="41"/>
  <c r="Q22" i="41"/>
  <c r="T50" i="41"/>
  <c r="U50" i="41" s="1"/>
  <c r="Q50" i="41"/>
  <c r="N121" i="41"/>
  <c r="T11" i="41"/>
  <c r="S12" i="41"/>
  <c r="T13" i="41"/>
  <c r="S14" i="41"/>
  <c r="U14" i="41"/>
  <c r="S15" i="41"/>
  <c r="Q17" i="41"/>
  <c r="T17" i="41"/>
  <c r="U17" i="41" s="1"/>
  <c r="Q18" i="41"/>
  <c r="T18" i="41"/>
  <c r="U18" i="41" s="1"/>
  <c r="Q19" i="41"/>
  <c r="T19" i="41"/>
  <c r="U19" i="41" s="1"/>
  <c r="Q20" i="41"/>
  <c r="T20" i="41"/>
  <c r="U20" i="41" s="1"/>
  <c r="T21" i="41"/>
  <c r="S22" i="41"/>
  <c r="S23" i="41"/>
  <c r="S24" i="41"/>
  <c r="S25" i="41"/>
  <c r="U25" i="41"/>
  <c r="S26" i="41"/>
  <c r="U26" i="41"/>
  <c r="S27" i="41"/>
  <c r="T27" i="41"/>
  <c r="U27" i="41" s="1"/>
  <c r="S6" i="41"/>
  <c r="U6" i="41"/>
  <c r="S7" i="41"/>
  <c r="S8" i="41"/>
  <c r="S9" i="41"/>
  <c r="S10" i="41"/>
  <c r="Q14" i="41"/>
  <c r="S16" i="41"/>
  <c r="S17" i="41"/>
  <c r="S18" i="41"/>
  <c r="S19" i="41"/>
  <c r="S20" i="41"/>
  <c r="Q26" i="41"/>
  <c r="Q27" i="41"/>
  <c r="S34" i="41"/>
  <c r="U34" i="41"/>
  <c r="S35" i="41"/>
  <c r="U35" i="41"/>
  <c r="S36" i="41"/>
  <c r="U36" i="41"/>
  <c r="S37" i="41"/>
  <c r="U37" i="41"/>
  <c r="S38" i="41"/>
  <c r="U38" i="41"/>
  <c r="S39" i="41"/>
  <c r="U39" i="41"/>
  <c r="S40" i="41"/>
  <c r="U40" i="41"/>
  <c r="S41" i="41"/>
  <c r="U41" i="41"/>
  <c r="S42" i="41"/>
  <c r="U42" i="41"/>
  <c r="S43" i="41"/>
  <c r="U43" i="41"/>
  <c r="S44" i="41"/>
  <c r="U44" i="41"/>
  <c r="S45" i="41"/>
  <c r="S55" i="41"/>
  <c r="S61" i="41"/>
  <c r="U61" i="41"/>
  <c r="S62" i="41"/>
  <c r="Q66" i="41"/>
  <c r="T66" i="41"/>
  <c r="U66" i="41" s="1"/>
  <c r="Q67" i="41"/>
  <c r="T67" i="41"/>
  <c r="U67" i="41" s="1"/>
  <c r="S28" i="41"/>
  <c r="S29" i="41"/>
  <c r="S30" i="41"/>
  <c r="S31" i="41"/>
  <c r="S32" i="41"/>
  <c r="Q34" i="41"/>
  <c r="Q35" i="41"/>
  <c r="Q36" i="41"/>
  <c r="Q37" i="41"/>
  <c r="Q38" i="41"/>
  <c r="Q39" i="41"/>
  <c r="Q40" i="41"/>
  <c r="Q41" i="41"/>
  <c r="Q42" i="41"/>
  <c r="Q43" i="41"/>
  <c r="Q44" i="41"/>
  <c r="S46" i="41"/>
  <c r="Q47" i="41"/>
  <c r="U47" i="41"/>
  <c r="S49" i="41"/>
  <c r="S50" i="41"/>
  <c r="S52" i="41"/>
  <c r="S53" i="41"/>
  <c r="S56" i="41"/>
  <c r="S57" i="41"/>
  <c r="S58" i="41"/>
  <c r="S59" i="41"/>
  <c r="Q61" i="41"/>
  <c r="S63" i="41"/>
  <c r="S64" i="41"/>
  <c r="S65" i="41"/>
  <c r="S66" i="41"/>
  <c r="S67" i="41"/>
  <c r="T68" i="41"/>
  <c r="U68" i="41" s="1"/>
  <c r="Q68" i="41"/>
  <c r="T69" i="41"/>
  <c r="Q69" i="41"/>
  <c r="U69" i="41"/>
  <c r="T70" i="41"/>
  <c r="U70" i="41" s="1"/>
  <c r="Q70" i="41"/>
  <c r="T71" i="41"/>
  <c r="Q71" i="41"/>
  <c r="U71" i="41"/>
  <c r="S72" i="41"/>
  <c r="S73" i="41"/>
  <c r="S74" i="41"/>
  <c r="S76" i="41"/>
  <c r="S77" i="41"/>
  <c r="S78" i="41"/>
  <c r="S80" i="41"/>
  <c r="S81" i="41"/>
  <c r="Q83" i="41"/>
  <c r="T83" i="41"/>
  <c r="U83" i="41" s="1"/>
  <c r="Q84" i="41"/>
  <c r="T84" i="41"/>
  <c r="U84" i="41" s="1"/>
  <c r="T85" i="41"/>
  <c r="S86" i="41"/>
  <c r="S87" i="41"/>
  <c r="S88" i="41"/>
  <c r="S89" i="41"/>
  <c r="U89" i="41"/>
  <c r="S90" i="41"/>
  <c r="U90" i="41"/>
  <c r="S91" i="41"/>
  <c r="U91" i="41"/>
  <c r="S93" i="41"/>
  <c r="U93" i="41"/>
  <c r="S94" i="41"/>
  <c r="U94" i="41"/>
  <c r="Q102" i="41"/>
  <c r="T102" i="41"/>
  <c r="U102" i="41" s="1"/>
  <c r="Q103" i="41"/>
  <c r="T103" i="41"/>
  <c r="U103" i="41" s="1"/>
  <c r="Q104" i="41"/>
  <c r="T104" i="41"/>
  <c r="U104" i="41" s="1"/>
  <c r="T105" i="41"/>
  <c r="Q106" i="41"/>
  <c r="T106" i="41"/>
  <c r="U106" i="41" s="1"/>
  <c r="S107" i="41"/>
  <c r="S108" i="41"/>
  <c r="Q110" i="41"/>
  <c r="T110" i="41"/>
  <c r="U110" i="41" s="1"/>
  <c r="Q111" i="41"/>
  <c r="T111" i="41"/>
  <c r="U111" i="41" s="1"/>
  <c r="Q112" i="41"/>
  <c r="T112" i="41"/>
  <c r="U112" i="41" s="1"/>
  <c r="Q113" i="41"/>
  <c r="T113" i="41"/>
  <c r="U113" i="41" s="1"/>
  <c r="Q114" i="41"/>
  <c r="T114" i="41"/>
  <c r="U114" i="41" s="1"/>
  <c r="T115" i="41"/>
  <c r="T116" i="41"/>
  <c r="S117" i="41"/>
  <c r="S118" i="41"/>
  <c r="S119" i="41"/>
  <c r="S120" i="41"/>
  <c r="S83" i="41"/>
  <c r="S84" i="41"/>
  <c r="Q90" i="41"/>
  <c r="Q91" i="41"/>
  <c r="Q93" i="41"/>
  <c r="Q94" i="41"/>
  <c r="S96" i="41"/>
  <c r="S97" i="41"/>
  <c r="S98" i="41"/>
  <c r="S99" i="41"/>
  <c r="S100" i="41"/>
  <c r="S102" i="41"/>
  <c r="S103" i="41"/>
  <c r="S104" i="41"/>
  <c r="S105" i="41"/>
  <c r="S110" i="41"/>
  <c r="S111" i="41"/>
  <c r="S112" i="41"/>
  <c r="S113" i="41"/>
  <c r="S114" i="41"/>
  <c r="S115" i="41"/>
  <c r="P37" i="40"/>
  <c r="P121" i="41" l="1"/>
  <c r="S121" i="41" s="1"/>
  <c r="T121" i="41"/>
  <c r="M120" i="40"/>
  <c r="L120" i="40"/>
  <c r="K120" i="40"/>
  <c r="J120" i="40"/>
  <c r="I120" i="40"/>
  <c r="H120" i="40"/>
  <c r="P119" i="40"/>
  <c r="S119" i="40" s="1"/>
  <c r="N119" i="40"/>
  <c r="G119" i="40"/>
  <c r="P118" i="40"/>
  <c r="S118" i="40" s="1"/>
  <c r="N118" i="40"/>
  <c r="G118" i="40"/>
  <c r="Q117" i="40"/>
  <c r="P117" i="40"/>
  <c r="T117" i="40" s="1"/>
  <c r="N117" i="40"/>
  <c r="G117" i="40"/>
  <c r="Q116" i="40"/>
  <c r="P116" i="40"/>
  <c r="T116" i="40" s="1"/>
  <c r="N116" i="40"/>
  <c r="G116" i="40"/>
  <c r="Q115" i="40"/>
  <c r="P115" i="40"/>
  <c r="S115" i="40" s="1"/>
  <c r="N115" i="40"/>
  <c r="G115" i="40"/>
  <c r="Q114" i="40"/>
  <c r="P114" i="40"/>
  <c r="U114" i="40" s="1"/>
  <c r="N114" i="40"/>
  <c r="G114" i="40"/>
  <c r="P113" i="40"/>
  <c r="N113" i="40"/>
  <c r="G113" i="40"/>
  <c r="P112" i="40"/>
  <c r="N112" i="40"/>
  <c r="G112" i="40"/>
  <c r="P111" i="40"/>
  <c r="N111" i="40"/>
  <c r="G111" i="40"/>
  <c r="P110" i="40"/>
  <c r="N110" i="40"/>
  <c r="G110" i="40"/>
  <c r="P109" i="40"/>
  <c r="N109" i="40"/>
  <c r="G109" i="40"/>
  <c r="Q108" i="40"/>
  <c r="P108" i="40"/>
  <c r="T108" i="40" s="1"/>
  <c r="N108" i="40"/>
  <c r="G108" i="40"/>
  <c r="Q107" i="40"/>
  <c r="P107" i="40"/>
  <c r="T107" i="40" s="1"/>
  <c r="N107" i="40"/>
  <c r="G107" i="40"/>
  <c r="P106" i="40"/>
  <c r="N106" i="40"/>
  <c r="G106" i="40"/>
  <c r="P105" i="40"/>
  <c r="S105" i="40" s="1"/>
  <c r="N105" i="40"/>
  <c r="G105" i="40"/>
  <c r="Q104" i="40"/>
  <c r="P104" i="40"/>
  <c r="U104" i="40" s="1"/>
  <c r="N104" i="40"/>
  <c r="G104" i="40"/>
  <c r="P103" i="40"/>
  <c r="N103" i="40"/>
  <c r="G103" i="40"/>
  <c r="P102" i="40"/>
  <c r="N102" i="40"/>
  <c r="G102" i="40"/>
  <c r="P101" i="40"/>
  <c r="T101" i="40" s="1"/>
  <c r="N101" i="40"/>
  <c r="G101" i="40"/>
  <c r="S100" i="40"/>
  <c r="R100" i="40"/>
  <c r="Q100" i="40"/>
  <c r="P100" i="40"/>
  <c r="O100" i="40"/>
  <c r="U100" i="40" s="1"/>
  <c r="N100" i="40"/>
  <c r="T100" i="40" s="1"/>
  <c r="G100" i="40"/>
  <c r="P99" i="40"/>
  <c r="N99" i="40"/>
  <c r="G99" i="40"/>
  <c r="P98" i="40"/>
  <c r="T98" i="40" s="1"/>
  <c r="N98" i="40"/>
  <c r="G98" i="40"/>
  <c r="P97" i="40"/>
  <c r="N97" i="40"/>
  <c r="G97" i="40"/>
  <c r="P96" i="40"/>
  <c r="T96" i="40" s="1"/>
  <c r="N96" i="40"/>
  <c r="G96" i="40"/>
  <c r="P95" i="40"/>
  <c r="N95" i="40"/>
  <c r="G95" i="40"/>
  <c r="T94" i="40"/>
  <c r="U94" i="40" s="1"/>
  <c r="S94" i="40"/>
  <c r="Q94" i="40"/>
  <c r="N94" i="40"/>
  <c r="G94" i="40"/>
  <c r="P93" i="40"/>
  <c r="S93" i="40" s="1"/>
  <c r="N93" i="40"/>
  <c r="G93" i="40"/>
  <c r="P92" i="40"/>
  <c r="S92" i="40" s="1"/>
  <c r="N92" i="40"/>
  <c r="G92" i="40"/>
  <c r="P91" i="40"/>
  <c r="S91" i="40" s="1"/>
  <c r="N91" i="40"/>
  <c r="G91" i="40"/>
  <c r="P90" i="40"/>
  <c r="S90" i="40" s="1"/>
  <c r="N90" i="40"/>
  <c r="G90" i="40"/>
  <c r="P89" i="40"/>
  <c r="S89" i="40" s="1"/>
  <c r="N89" i="40"/>
  <c r="G89" i="40"/>
  <c r="P88" i="40"/>
  <c r="S88" i="40" s="1"/>
  <c r="N88" i="40"/>
  <c r="G88" i="40"/>
  <c r="P87" i="40"/>
  <c r="S87" i="40" s="1"/>
  <c r="N87" i="40"/>
  <c r="G87" i="40"/>
  <c r="Q86" i="40"/>
  <c r="P86" i="40"/>
  <c r="T86" i="40" s="1"/>
  <c r="N86" i="40"/>
  <c r="G86" i="40"/>
  <c r="Q85" i="40"/>
  <c r="P85" i="40"/>
  <c r="S85" i="40" s="1"/>
  <c r="N85" i="40"/>
  <c r="G85" i="40"/>
  <c r="P84" i="40"/>
  <c r="Q84" i="40" s="1"/>
  <c r="N84" i="40"/>
  <c r="G84" i="40"/>
  <c r="P83" i="40"/>
  <c r="Q83" i="40" s="1"/>
  <c r="N83" i="40"/>
  <c r="G83" i="40"/>
  <c r="Q82" i="40"/>
  <c r="P82" i="40"/>
  <c r="T82" i="40" s="1"/>
  <c r="N82" i="40"/>
  <c r="G82" i="40"/>
  <c r="P81" i="40"/>
  <c r="N81" i="40"/>
  <c r="G81" i="40"/>
  <c r="P80" i="40"/>
  <c r="N80" i="40"/>
  <c r="G80" i="40"/>
  <c r="S79" i="40"/>
  <c r="P79" i="40"/>
  <c r="N79" i="40"/>
  <c r="G79" i="40"/>
  <c r="P78" i="40"/>
  <c r="N78" i="40"/>
  <c r="G78" i="40"/>
  <c r="Q77" i="40"/>
  <c r="P77" i="40"/>
  <c r="T77" i="40" s="1"/>
  <c r="N77" i="40"/>
  <c r="G77" i="40"/>
  <c r="P76" i="40"/>
  <c r="S76" i="40" s="1"/>
  <c r="N76" i="40"/>
  <c r="G76" i="40"/>
  <c r="P74" i="40"/>
  <c r="S74" i="40" s="1"/>
  <c r="N74" i="40"/>
  <c r="G74" i="40"/>
  <c r="P73" i="40"/>
  <c r="S73" i="40" s="1"/>
  <c r="N73" i="40"/>
  <c r="G73" i="40"/>
  <c r="Q72" i="40"/>
  <c r="P72" i="40"/>
  <c r="T72" i="40" s="1"/>
  <c r="N72" i="40"/>
  <c r="G72" i="40"/>
  <c r="P71" i="40"/>
  <c r="T71" i="40" s="1"/>
  <c r="N71" i="40"/>
  <c r="G71" i="40"/>
  <c r="P70" i="40"/>
  <c r="T70" i="40" s="1"/>
  <c r="N70" i="40"/>
  <c r="G70" i="40"/>
  <c r="P69" i="40"/>
  <c r="S69" i="40" s="1"/>
  <c r="N69" i="40"/>
  <c r="G69" i="40"/>
  <c r="P68" i="40"/>
  <c r="S68" i="40" s="1"/>
  <c r="N68" i="40"/>
  <c r="G68" i="40"/>
  <c r="P67" i="40"/>
  <c r="S67" i="40" s="1"/>
  <c r="N67" i="40"/>
  <c r="G67" i="40"/>
  <c r="P66" i="40"/>
  <c r="S66" i="40" s="1"/>
  <c r="N66" i="40"/>
  <c r="G66" i="40"/>
  <c r="P65" i="40"/>
  <c r="S65" i="40" s="1"/>
  <c r="N65" i="40"/>
  <c r="G65" i="40"/>
  <c r="P64" i="40"/>
  <c r="S64" i="40" s="1"/>
  <c r="N64" i="40"/>
  <c r="G64" i="40"/>
  <c r="P63" i="40"/>
  <c r="S63" i="40" s="1"/>
  <c r="N63" i="40"/>
  <c r="G63" i="40"/>
  <c r="Q62" i="40"/>
  <c r="P62" i="40"/>
  <c r="S62" i="40" s="1"/>
  <c r="N62" i="40"/>
  <c r="G62" i="40"/>
  <c r="P61" i="40"/>
  <c r="N61" i="40"/>
  <c r="G61" i="40"/>
  <c r="Q60" i="40"/>
  <c r="P60" i="40"/>
  <c r="T60" i="40" s="1"/>
  <c r="N60" i="40"/>
  <c r="G60" i="40"/>
  <c r="P59" i="40"/>
  <c r="S59" i="40" s="1"/>
  <c r="N59" i="40"/>
  <c r="G59" i="40"/>
  <c r="P58" i="40"/>
  <c r="S58" i="40" s="1"/>
  <c r="N58" i="40"/>
  <c r="G58" i="40"/>
  <c r="P57" i="40"/>
  <c r="S57" i="40" s="1"/>
  <c r="N57" i="40"/>
  <c r="G57" i="40"/>
  <c r="P56" i="40"/>
  <c r="S56" i="40" s="1"/>
  <c r="N56" i="40"/>
  <c r="G56" i="40"/>
  <c r="Q55" i="40"/>
  <c r="P55" i="40"/>
  <c r="S55" i="40" s="1"/>
  <c r="N55" i="40"/>
  <c r="G55" i="40"/>
  <c r="Q54" i="40"/>
  <c r="P54" i="40"/>
  <c r="T54" i="40" s="1"/>
  <c r="N54" i="40"/>
  <c r="G54" i="40"/>
  <c r="P53" i="40"/>
  <c r="S53" i="40" s="1"/>
  <c r="N53" i="40"/>
  <c r="G53" i="40"/>
  <c r="P52" i="40"/>
  <c r="S52" i="40" s="1"/>
  <c r="N52" i="40"/>
  <c r="G52" i="40"/>
  <c r="S51" i="40"/>
  <c r="R51" i="40"/>
  <c r="Q51" i="40"/>
  <c r="O51" i="40"/>
  <c r="P51" i="40" s="1"/>
  <c r="N51" i="40"/>
  <c r="G51" i="40"/>
  <c r="P50" i="40"/>
  <c r="S50" i="40" s="1"/>
  <c r="N50" i="40"/>
  <c r="G50" i="40"/>
  <c r="P49" i="40"/>
  <c r="S49" i="40" s="1"/>
  <c r="N49" i="40"/>
  <c r="G49" i="40"/>
  <c r="U48" i="40"/>
  <c r="S48" i="40"/>
  <c r="P48" i="40"/>
  <c r="N48" i="40"/>
  <c r="G48" i="40"/>
  <c r="S47" i="40"/>
  <c r="R47" i="40"/>
  <c r="O47" i="40"/>
  <c r="Q47" i="40" s="1"/>
  <c r="N47" i="40"/>
  <c r="P46" i="40"/>
  <c r="S46" i="40" s="1"/>
  <c r="N46" i="40"/>
  <c r="G46" i="40"/>
  <c r="Q45" i="40"/>
  <c r="P45" i="40"/>
  <c r="S45" i="40" s="1"/>
  <c r="N45" i="40"/>
  <c r="G45" i="40"/>
  <c r="P44" i="40"/>
  <c r="Q44" i="40" s="1"/>
  <c r="N44" i="40"/>
  <c r="G44" i="40"/>
  <c r="P43" i="40"/>
  <c r="Q43" i="40" s="1"/>
  <c r="N43" i="40"/>
  <c r="G43" i="40"/>
  <c r="P42" i="40"/>
  <c r="Q42" i="40" s="1"/>
  <c r="N42" i="40"/>
  <c r="G42" i="40"/>
  <c r="P41" i="40"/>
  <c r="Q41" i="40" s="1"/>
  <c r="N41" i="40"/>
  <c r="G41" i="40"/>
  <c r="P40" i="40"/>
  <c r="Q40" i="40" s="1"/>
  <c r="N40" i="40"/>
  <c r="G40" i="40"/>
  <c r="P39" i="40"/>
  <c r="Q39" i="40" s="1"/>
  <c r="N39" i="40"/>
  <c r="G39" i="40"/>
  <c r="P38" i="40"/>
  <c r="N38" i="40"/>
  <c r="G38" i="40"/>
  <c r="T37" i="40"/>
  <c r="Q37" i="40"/>
  <c r="U37" i="40"/>
  <c r="N37" i="40"/>
  <c r="G37" i="40"/>
  <c r="P36" i="40"/>
  <c r="Q36" i="40" s="1"/>
  <c r="N36" i="40"/>
  <c r="G36" i="40"/>
  <c r="P35" i="40"/>
  <c r="Q35" i="40" s="1"/>
  <c r="N35" i="40"/>
  <c r="G35" i="40"/>
  <c r="P34" i="40"/>
  <c r="Q34" i="40" s="1"/>
  <c r="N34" i="40"/>
  <c r="G34" i="40"/>
  <c r="Q33" i="40"/>
  <c r="P33" i="40"/>
  <c r="T33" i="40" s="1"/>
  <c r="N33" i="40"/>
  <c r="G33" i="40"/>
  <c r="P32" i="40"/>
  <c r="S32" i="40" s="1"/>
  <c r="N32" i="40"/>
  <c r="G32" i="40"/>
  <c r="P31" i="40"/>
  <c r="S31" i="40" s="1"/>
  <c r="N31" i="40"/>
  <c r="G31" i="40"/>
  <c r="P30" i="40"/>
  <c r="S30" i="40" s="1"/>
  <c r="N30" i="40"/>
  <c r="G30" i="40"/>
  <c r="P29" i="40"/>
  <c r="S29" i="40" s="1"/>
  <c r="N29" i="40"/>
  <c r="G29" i="40"/>
  <c r="P28" i="40"/>
  <c r="S28" i="40" s="1"/>
  <c r="N28" i="40"/>
  <c r="G28" i="40"/>
  <c r="P27" i="40"/>
  <c r="S27" i="40" s="1"/>
  <c r="N27" i="40"/>
  <c r="G27" i="40"/>
  <c r="P26" i="40"/>
  <c r="S26" i="40" s="1"/>
  <c r="N26" i="40"/>
  <c r="G26" i="40"/>
  <c r="P25" i="40"/>
  <c r="S25" i="40" s="1"/>
  <c r="N25" i="40"/>
  <c r="G25" i="40"/>
  <c r="P24" i="40"/>
  <c r="S24" i="40" s="1"/>
  <c r="N24" i="40"/>
  <c r="G24" i="40"/>
  <c r="P23" i="40"/>
  <c r="S23" i="40" s="1"/>
  <c r="N23" i="40"/>
  <c r="G23" i="40"/>
  <c r="P22" i="40"/>
  <c r="S22" i="40" s="1"/>
  <c r="N22" i="40"/>
  <c r="G22" i="40"/>
  <c r="Q21" i="40"/>
  <c r="P21" i="40"/>
  <c r="N21" i="40"/>
  <c r="G21" i="40"/>
  <c r="P20" i="40"/>
  <c r="N20" i="40"/>
  <c r="G20" i="40"/>
  <c r="P19" i="40"/>
  <c r="N19" i="40"/>
  <c r="G19" i="40"/>
  <c r="P18" i="40"/>
  <c r="N18" i="40"/>
  <c r="G18" i="40"/>
  <c r="P17" i="40"/>
  <c r="N17" i="40"/>
  <c r="G17" i="40"/>
  <c r="P16" i="40"/>
  <c r="N16" i="40"/>
  <c r="G16" i="40"/>
  <c r="Q15" i="40"/>
  <c r="P15" i="40"/>
  <c r="N15" i="40"/>
  <c r="G15" i="40"/>
  <c r="P14" i="40"/>
  <c r="N14" i="40"/>
  <c r="G14" i="40"/>
  <c r="Q13" i="40"/>
  <c r="P13" i="40"/>
  <c r="N13" i="40"/>
  <c r="G13" i="40"/>
  <c r="Q12" i="40"/>
  <c r="P12" i="40"/>
  <c r="N12" i="40"/>
  <c r="G12" i="40"/>
  <c r="Q11" i="40"/>
  <c r="P11" i="40"/>
  <c r="N11" i="40"/>
  <c r="G11" i="40"/>
  <c r="P10" i="40"/>
  <c r="Q10" i="40" s="1"/>
  <c r="N10" i="40"/>
  <c r="G10" i="40"/>
  <c r="P9" i="40"/>
  <c r="T9" i="40" s="1"/>
  <c r="N9" i="40"/>
  <c r="G9" i="40"/>
  <c r="P8" i="40"/>
  <c r="T8" i="40" s="1"/>
  <c r="N8" i="40"/>
  <c r="G8" i="40"/>
  <c r="P7" i="40"/>
  <c r="Q7" i="40" s="1"/>
  <c r="N7" i="40"/>
  <c r="G7" i="40"/>
  <c r="P6" i="40"/>
  <c r="T6" i="40" s="1"/>
  <c r="N6" i="40"/>
  <c r="G6" i="40"/>
  <c r="A6" i="40"/>
  <c r="U4" i="40"/>
  <c r="S4" i="40"/>
  <c r="Q4" i="40"/>
  <c r="N3" i="40"/>
  <c r="Q121" i="41" l="1"/>
  <c r="G47" i="40"/>
  <c r="U121" i="41"/>
  <c r="T15" i="40"/>
  <c r="U15" i="40"/>
  <c r="T16" i="40"/>
  <c r="U16" i="40" s="1"/>
  <c r="S21" i="40"/>
  <c r="U21" i="40"/>
  <c r="S11" i="40"/>
  <c r="U11" i="40"/>
  <c r="T12" i="40"/>
  <c r="U12" i="40"/>
  <c r="S13" i="40"/>
  <c r="U13" i="40"/>
  <c r="S14" i="40"/>
  <c r="T18" i="40"/>
  <c r="U18" i="40" s="1"/>
  <c r="Q9" i="40"/>
  <c r="T13" i="40"/>
  <c r="Q17" i="40"/>
  <c r="Q19" i="40"/>
  <c r="T62" i="40"/>
  <c r="Q97" i="40"/>
  <c r="Q99" i="40"/>
  <c r="Q102" i="40"/>
  <c r="Q16" i="40"/>
  <c r="T17" i="40"/>
  <c r="U17" i="40" s="1"/>
  <c r="Q18" i="40"/>
  <c r="T19" i="40"/>
  <c r="U19" i="40" s="1"/>
  <c r="T21" i="40"/>
  <c r="U96" i="40"/>
  <c r="Q96" i="40"/>
  <c r="T97" i="40"/>
  <c r="U97" i="40" s="1"/>
  <c r="U98" i="40"/>
  <c r="Q98" i="40"/>
  <c r="T99" i="40"/>
  <c r="U99" i="40" s="1"/>
  <c r="U101" i="40"/>
  <c r="Q101" i="40"/>
  <c r="T102" i="40"/>
  <c r="U102" i="40" s="1"/>
  <c r="Q103" i="40"/>
  <c r="T103" i="40"/>
  <c r="U103" i="40" s="1"/>
  <c r="T104" i="40"/>
  <c r="T105" i="40"/>
  <c r="T109" i="40"/>
  <c r="U109" i="40" s="1"/>
  <c r="T110" i="40"/>
  <c r="U110" i="40" s="1"/>
  <c r="T111" i="40"/>
  <c r="U111" i="40" s="1"/>
  <c r="T112" i="40"/>
  <c r="U112" i="40" s="1"/>
  <c r="T113" i="40"/>
  <c r="U113" i="40" s="1"/>
  <c r="T114" i="40"/>
  <c r="T115" i="40"/>
  <c r="U116" i="40"/>
  <c r="T10" i="40"/>
  <c r="U10" i="40" s="1"/>
  <c r="T11" i="40"/>
  <c r="T34" i="40"/>
  <c r="U34" i="40" s="1"/>
  <c r="T35" i="40"/>
  <c r="U35" i="40" s="1"/>
  <c r="T36" i="40"/>
  <c r="U36" i="40" s="1"/>
  <c r="T39" i="40"/>
  <c r="U39" i="40" s="1"/>
  <c r="T40" i="40"/>
  <c r="U40" i="40" s="1"/>
  <c r="T41" i="40"/>
  <c r="U41" i="40" s="1"/>
  <c r="T42" i="40"/>
  <c r="U42" i="40" s="1"/>
  <c r="T43" i="40"/>
  <c r="U43" i="40" s="1"/>
  <c r="T44" i="40"/>
  <c r="U44" i="40" s="1"/>
  <c r="T45" i="40"/>
  <c r="T55" i="40"/>
  <c r="U77" i="40"/>
  <c r="T83" i="40"/>
  <c r="U83" i="40" s="1"/>
  <c r="T84" i="40"/>
  <c r="U84" i="40" s="1"/>
  <c r="T85" i="40"/>
  <c r="R120" i="40"/>
  <c r="Q105" i="40"/>
  <c r="Q109" i="40"/>
  <c r="Q110" i="40"/>
  <c r="Q111" i="40"/>
  <c r="Q112" i="40"/>
  <c r="Q113" i="40"/>
  <c r="U9" i="40"/>
  <c r="T38" i="40"/>
  <c r="U38" i="40" s="1"/>
  <c r="Q38" i="40"/>
  <c r="T7" i="40"/>
  <c r="U7" i="40" s="1"/>
  <c r="Q6" i="40"/>
  <c r="U8" i="40"/>
  <c r="Q8" i="40"/>
  <c r="T61" i="40"/>
  <c r="U61" i="40" s="1"/>
  <c r="Q61" i="40"/>
  <c r="T20" i="40"/>
  <c r="U20" i="40" s="1"/>
  <c r="Q20" i="40"/>
  <c r="T95" i="40"/>
  <c r="U95" i="40" s="1"/>
  <c r="Q95" i="40"/>
  <c r="N120" i="40"/>
  <c r="S12" i="40"/>
  <c r="T14" i="40"/>
  <c r="U14" i="40" s="1"/>
  <c r="Q14" i="40"/>
  <c r="S15" i="40"/>
  <c r="T22" i="40"/>
  <c r="Q22" i="40"/>
  <c r="U22" i="40"/>
  <c r="T23" i="40"/>
  <c r="Q23" i="40"/>
  <c r="U23" i="40"/>
  <c r="T24" i="40"/>
  <c r="Q24" i="40"/>
  <c r="U24" i="40"/>
  <c r="T25" i="40"/>
  <c r="Q25" i="40"/>
  <c r="U25" i="40"/>
  <c r="T26" i="40"/>
  <c r="Q26" i="40"/>
  <c r="U26" i="40"/>
  <c r="T27" i="40"/>
  <c r="Q27" i="40"/>
  <c r="U27" i="40"/>
  <c r="T28" i="40"/>
  <c r="Q28" i="40"/>
  <c r="U28" i="40"/>
  <c r="T29" i="40"/>
  <c r="Q29" i="40"/>
  <c r="U29" i="40"/>
  <c r="T30" i="40"/>
  <c r="Q30" i="40"/>
  <c r="U30" i="40"/>
  <c r="T31" i="40"/>
  <c r="Q31" i="40"/>
  <c r="U31" i="40"/>
  <c r="T32" i="40"/>
  <c r="Q32" i="40"/>
  <c r="U32" i="40"/>
  <c r="S33" i="40"/>
  <c r="T46" i="40"/>
  <c r="Q46" i="40"/>
  <c r="U46" i="40"/>
  <c r="O120" i="40"/>
  <c r="P47" i="40"/>
  <c r="P120" i="40" s="1"/>
  <c r="U47" i="40"/>
  <c r="T48" i="40"/>
  <c r="Q48" i="40"/>
  <c r="T49" i="40"/>
  <c r="Q49" i="40"/>
  <c r="U49" i="40"/>
  <c r="T50" i="40"/>
  <c r="Q50" i="40"/>
  <c r="U50" i="40"/>
  <c r="T51" i="40"/>
  <c r="U51" i="40"/>
  <c r="T52" i="40"/>
  <c r="Q52" i="40"/>
  <c r="U52" i="40"/>
  <c r="T53" i="40"/>
  <c r="Q53" i="40"/>
  <c r="U53" i="40"/>
  <c r="S54" i="40"/>
  <c r="T56" i="40"/>
  <c r="Q56" i="40"/>
  <c r="U56" i="40"/>
  <c r="T57" i="40"/>
  <c r="Q57" i="40"/>
  <c r="U57" i="40"/>
  <c r="T58" i="40"/>
  <c r="Q58" i="40"/>
  <c r="U58" i="40"/>
  <c r="T59" i="40"/>
  <c r="Q59" i="40"/>
  <c r="U59" i="40"/>
  <c r="S60" i="40"/>
  <c r="T63" i="40"/>
  <c r="Q63" i="40"/>
  <c r="U63" i="40"/>
  <c r="T64" i="40"/>
  <c r="Q64" i="40"/>
  <c r="U64" i="40"/>
  <c r="T65" i="40"/>
  <c r="Q65" i="40"/>
  <c r="U65" i="40"/>
  <c r="T66" i="40"/>
  <c r="Q66" i="40"/>
  <c r="U66" i="40"/>
  <c r="T67" i="40"/>
  <c r="Q67" i="40"/>
  <c r="U67" i="40"/>
  <c r="T68" i="40"/>
  <c r="Q68" i="40"/>
  <c r="U68" i="40"/>
  <c r="T69" i="40"/>
  <c r="Q69" i="40"/>
  <c r="U69" i="40"/>
  <c r="S70" i="40"/>
  <c r="U70" i="40"/>
  <c r="S71" i="40"/>
  <c r="U71" i="40"/>
  <c r="S72" i="40"/>
  <c r="T78" i="40"/>
  <c r="Q78" i="40"/>
  <c r="U78" i="40"/>
  <c r="T79" i="40"/>
  <c r="Q79" i="40"/>
  <c r="U79" i="40"/>
  <c r="T80" i="40"/>
  <c r="Q80" i="40"/>
  <c r="U80" i="40"/>
  <c r="T81" i="40"/>
  <c r="Q81" i="40"/>
  <c r="U81" i="40"/>
  <c r="S82" i="40"/>
  <c r="S86" i="40"/>
  <c r="T106" i="40"/>
  <c r="Q106" i="40"/>
  <c r="U106" i="40"/>
  <c r="S107" i="40"/>
  <c r="S117" i="40"/>
  <c r="G120" i="40"/>
  <c r="S6" i="40"/>
  <c r="U6" i="40"/>
  <c r="S7" i="40"/>
  <c r="S8" i="40"/>
  <c r="S9" i="40"/>
  <c r="S10" i="40"/>
  <c r="S16" i="40"/>
  <c r="S17" i="40"/>
  <c r="S18" i="40"/>
  <c r="S19" i="40"/>
  <c r="S20" i="40"/>
  <c r="S34" i="40"/>
  <c r="S35" i="40"/>
  <c r="S36" i="40"/>
  <c r="S37" i="40"/>
  <c r="S38" i="40"/>
  <c r="S39" i="40"/>
  <c r="S40" i="40"/>
  <c r="S41" i="40"/>
  <c r="S42" i="40"/>
  <c r="S43" i="40"/>
  <c r="S44" i="40"/>
  <c r="S61" i="40"/>
  <c r="Q70" i="40"/>
  <c r="Q71" i="40"/>
  <c r="T73" i="40"/>
  <c r="Q73" i="40"/>
  <c r="U73" i="40"/>
  <c r="T74" i="40"/>
  <c r="Q74" i="40"/>
  <c r="U74" i="40"/>
  <c r="T76" i="40"/>
  <c r="Q76" i="40"/>
  <c r="U76" i="40"/>
  <c r="S77" i="40"/>
  <c r="S78" i="40"/>
  <c r="S80" i="40"/>
  <c r="S81" i="40"/>
  <c r="U86" i="40"/>
  <c r="T87" i="40"/>
  <c r="Q87" i="40"/>
  <c r="U87" i="40"/>
  <c r="T88" i="40"/>
  <c r="Q88" i="40"/>
  <c r="U88" i="40"/>
  <c r="T89" i="40"/>
  <c r="Q89" i="40"/>
  <c r="U89" i="40"/>
  <c r="T90" i="40"/>
  <c r="Q90" i="40"/>
  <c r="U90" i="40"/>
  <c r="T91" i="40"/>
  <c r="Q91" i="40"/>
  <c r="U91" i="40"/>
  <c r="T92" i="40"/>
  <c r="Q92" i="40"/>
  <c r="U92" i="40"/>
  <c r="T93" i="40"/>
  <c r="Q93" i="40"/>
  <c r="U93" i="40"/>
  <c r="S106" i="40"/>
  <c r="U107" i="40"/>
  <c r="S108" i="40"/>
  <c r="S116" i="40"/>
  <c r="U117" i="40"/>
  <c r="T118" i="40"/>
  <c r="Q118" i="40"/>
  <c r="U118" i="40"/>
  <c r="T119" i="40"/>
  <c r="Q119" i="40"/>
  <c r="U119" i="40"/>
  <c r="S83" i="40"/>
  <c r="S84" i="40"/>
  <c r="S95" i="40"/>
  <c r="S96" i="40"/>
  <c r="S97" i="40"/>
  <c r="S98" i="40"/>
  <c r="S99" i="40"/>
  <c r="S101" i="40"/>
  <c r="S102" i="40"/>
  <c r="S103" i="40"/>
  <c r="S104" i="40"/>
  <c r="S109" i="40"/>
  <c r="S110" i="40"/>
  <c r="S111" i="40"/>
  <c r="S112" i="40"/>
  <c r="S113" i="40"/>
  <c r="S114" i="40"/>
  <c r="M120" i="39"/>
  <c r="L120" i="39"/>
  <c r="K120" i="39"/>
  <c r="J120" i="39"/>
  <c r="I120" i="39"/>
  <c r="H120" i="39"/>
  <c r="P119" i="39"/>
  <c r="S119" i="39" s="1"/>
  <c r="N119" i="39"/>
  <c r="G119" i="39"/>
  <c r="P118" i="39"/>
  <c r="S118" i="39" s="1"/>
  <c r="N118" i="39"/>
  <c r="G118" i="39"/>
  <c r="Q117" i="39"/>
  <c r="P117" i="39"/>
  <c r="T117" i="39" s="1"/>
  <c r="N117" i="39"/>
  <c r="G117" i="39"/>
  <c r="Q116" i="39"/>
  <c r="P116" i="39"/>
  <c r="T116" i="39" s="1"/>
  <c r="N116" i="39"/>
  <c r="G116" i="39"/>
  <c r="Q115" i="39"/>
  <c r="P115" i="39"/>
  <c r="S115" i="39" s="1"/>
  <c r="N115" i="39"/>
  <c r="G115" i="39"/>
  <c r="Q114" i="39"/>
  <c r="P114" i="39"/>
  <c r="U114" i="39" s="1"/>
  <c r="N114" i="39"/>
  <c r="G114" i="39"/>
  <c r="P113" i="39"/>
  <c r="N113" i="39"/>
  <c r="G113" i="39"/>
  <c r="P112" i="39"/>
  <c r="Q112" i="39" s="1"/>
  <c r="N112" i="39"/>
  <c r="G112" i="39"/>
  <c r="P111" i="39"/>
  <c r="N111" i="39"/>
  <c r="G111" i="39"/>
  <c r="P110" i="39"/>
  <c r="Q110" i="39" s="1"/>
  <c r="N110" i="39"/>
  <c r="G110" i="39"/>
  <c r="P109" i="39"/>
  <c r="N109" i="39"/>
  <c r="G109" i="39"/>
  <c r="Q108" i="39"/>
  <c r="P108" i="39"/>
  <c r="T108" i="39" s="1"/>
  <c r="N108" i="39"/>
  <c r="G108" i="39"/>
  <c r="Q107" i="39"/>
  <c r="P107" i="39"/>
  <c r="T107" i="39" s="1"/>
  <c r="N107" i="39"/>
  <c r="G107" i="39"/>
  <c r="P106" i="39"/>
  <c r="N106" i="39"/>
  <c r="G106" i="39"/>
  <c r="P105" i="39"/>
  <c r="S105" i="39" s="1"/>
  <c r="N105" i="39"/>
  <c r="G105" i="39"/>
  <c r="Q104" i="39"/>
  <c r="P104" i="39"/>
  <c r="U104" i="39" s="1"/>
  <c r="N104" i="39"/>
  <c r="G104" i="39"/>
  <c r="P103" i="39"/>
  <c r="Q103" i="39" s="1"/>
  <c r="N103" i="39"/>
  <c r="G103" i="39"/>
  <c r="P102" i="39"/>
  <c r="N102" i="39"/>
  <c r="G102" i="39"/>
  <c r="P101" i="39"/>
  <c r="N101" i="39"/>
  <c r="G101" i="39"/>
  <c r="S100" i="39"/>
  <c r="R100" i="39"/>
  <c r="Q100" i="39"/>
  <c r="P100" i="39"/>
  <c r="O100" i="39"/>
  <c r="U100" i="39" s="1"/>
  <c r="N100" i="39"/>
  <c r="T100" i="39" s="1"/>
  <c r="G100" i="39"/>
  <c r="P99" i="39"/>
  <c r="N99" i="39"/>
  <c r="G99" i="39"/>
  <c r="P98" i="39"/>
  <c r="N98" i="39"/>
  <c r="G98" i="39"/>
  <c r="P97" i="39"/>
  <c r="T97" i="39" s="1"/>
  <c r="N97" i="39"/>
  <c r="G97" i="39"/>
  <c r="P96" i="39"/>
  <c r="N96" i="39"/>
  <c r="G96" i="39"/>
  <c r="P95" i="39"/>
  <c r="T95" i="39" s="1"/>
  <c r="N95" i="39"/>
  <c r="G95" i="39"/>
  <c r="T94" i="39"/>
  <c r="U94" i="39" s="1"/>
  <c r="S94" i="39"/>
  <c r="Q94" i="39"/>
  <c r="N94" i="39"/>
  <c r="G94" i="39"/>
  <c r="P93" i="39"/>
  <c r="S93" i="39" s="1"/>
  <c r="N93" i="39"/>
  <c r="G93" i="39"/>
  <c r="P92" i="39"/>
  <c r="S92" i="39" s="1"/>
  <c r="N92" i="39"/>
  <c r="G92" i="39"/>
  <c r="P91" i="39"/>
  <c r="S91" i="39" s="1"/>
  <c r="N91" i="39"/>
  <c r="G91" i="39"/>
  <c r="P90" i="39"/>
  <c r="S90" i="39" s="1"/>
  <c r="N90" i="39"/>
  <c r="G90" i="39"/>
  <c r="P89" i="39"/>
  <c r="S89" i="39" s="1"/>
  <c r="N89" i="39"/>
  <c r="G89" i="39"/>
  <c r="P88" i="39"/>
  <c r="S88" i="39" s="1"/>
  <c r="N88" i="39"/>
  <c r="G88" i="39"/>
  <c r="P87" i="39"/>
  <c r="S87" i="39" s="1"/>
  <c r="N87" i="39"/>
  <c r="G87" i="39"/>
  <c r="Q86" i="39"/>
  <c r="P86" i="39"/>
  <c r="T86" i="39" s="1"/>
  <c r="N86" i="39"/>
  <c r="G86" i="39"/>
  <c r="Q85" i="39"/>
  <c r="P85" i="39"/>
  <c r="N85" i="39"/>
  <c r="G85" i="39"/>
  <c r="P84" i="39"/>
  <c r="N84" i="39"/>
  <c r="G84" i="39"/>
  <c r="P83" i="39"/>
  <c r="N83" i="39"/>
  <c r="G83" i="39"/>
  <c r="Q82" i="39"/>
  <c r="P82" i="39"/>
  <c r="N82" i="39"/>
  <c r="G82" i="39"/>
  <c r="P81" i="39"/>
  <c r="N81" i="39"/>
  <c r="G81" i="39"/>
  <c r="P80" i="39"/>
  <c r="N80" i="39"/>
  <c r="G80" i="39"/>
  <c r="S79" i="39"/>
  <c r="P79" i="39"/>
  <c r="N79" i="39"/>
  <c r="G79" i="39"/>
  <c r="P78" i="39"/>
  <c r="N78" i="39"/>
  <c r="G78" i="39"/>
  <c r="Q77" i="39"/>
  <c r="P77" i="39"/>
  <c r="T77" i="39" s="1"/>
  <c r="N77" i="39"/>
  <c r="G77" i="39"/>
  <c r="P76" i="39"/>
  <c r="S76" i="39" s="1"/>
  <c r="N76" i="39"/>
  <c r="G76" i="39"/>
  <c r="P74" i="39"/>
  <c r="S74" i="39" s="1"/>
  <c r="N74" i="39"/>
  <c r="G74" i="39"/>
  <c r="P73" i="39"/>
  <c r="S73" i="39" s="1"/>
  <c r="N73" i="39"/>
  <c r="G73" i="39"/>
  <c r="Q72" i="39"/>
  <c r="P72" i="39"/>
  <c r="N72" i="39"/>
  <c r="G72" i="39"/>
  <c r="P71" i="39"/>
  <c r="T71" i="39" s="1"/>
  <c r="N71" i="39"/>
  <c r="G71" i="39"/>
  <c r="P70" i="39"/>
  <c r="N70" i="39"/>
  <c r="G70" i="39"/>
  <c r="P69" i="39"/>
  <c r="S69" i="39" s="1"/>
  <c r="N69" i="39"/>
  <c r="G69" i="39"/>
  <c r="P68" i="39"/>
  <c r="S68" i="39" s="1"/>
  <c r="N68" i="39"/>
  <c r="G68" i="39"/>
  <c r="P67" i="39"/>
  <c r="S67" i="39" s="1"/>
  <c r="N67" i="39"/>
  <c r="G67" i="39"/>
  <c r="P66" i="39"/>
  <c r="S66" i="39" s="1"/>
  <c r="N66" i="39"/>
  <c r="G66" i="39"/>
  <c r="P65" i="39"/>
  <c r="S65" i="39" s="1"/>
  <c r="N65" i="39"/>
  <c r="G65" i="39"/>
  <c r="P64" i="39"/>
  <c r="S64" i="39" s="1"/>
  <c r="N64" i="39"/>
  <c r="G64" i="39"/>
  <c r="P63" i="39"/>
  <c r="S63" i="39" s="1"/>
  <c r="N63" i="39"/>
  <c r="G63" i="39"/>
  <c r="Q62" i="39"/>
  <c r="P62" i="39"/>
  <c r="N62" i="39"/>
  <c r="G62" i="39"/>
  <c r="P61" i="39"/>
  <c r="Q61" i="39" s="1"/>
  <c r="N61" i="39"/>
  <c r="G61" i="39"/>
  <c r="Q60" i="39"/>
  <c r="P60" i="39"/>
  <c r="N60" i="39"/>
  <c r="G60" i="39"/>
  <c r="P59" i="39"/>
  <c r="S59" i="39" s="1"/>
  <c r="N59" i="39"/>
  <c r="G59" i="39"/>
  <c r="P58" i="39"/>
  <c r="S58" i="39" s="1"/>
  <c r="N58" i="39"/>
  <c r="G58" i="39"/>
  <c r="P57" i="39"/>
  <c r="S57" i="39" s="1"/>
  <c r="N57" i="39"/>
  <c r="G57" i="39"/>
  <c r="P56" i="39"/>
  <c r="S56" i="39" s="1"/>
  <c r="N56" i="39"/>
  <c r="G56" i="39"/>
  <c r="Q55" i="39"/>
  <c r="P55" i="39"/>
  <c r="S55" i="39" s="1"/>
  <c r="N55" i="39"/>
  <c r="G55" i="39"/>
  <c r="Q54" i="39"/>
  <c r="P54" i="39"/>
  <c r="T54" i="39" s="1"/>
  <c r="N54" i="39"/>
  <c r="G54" i="39"/>
  <c r="P53" i="39"/>
  <c r="S53" i="39" s="1"/>
  <c r="N53" i="39"/>
  <c r="G53" i="39"/>
  <c r="P52" i="39"/>
  <c r="S52" i="39" s="1"/>
  <c r="N52" i="39"/>
  <c r="G52" i="39"/>
  <c r="S51" i="39"/>
  <c r="R51" i="39"/>
  <c r="Q51" i="39"/>
  <c r="O51" i="39"/>
  <c r="P51" i="39" s="1"/>
  <c r="N51" i="39"/>
  <c r="P50" i="39"/>
  <c r="S50" i="39" s="1"/>
  <c r="N50" i="39"/>
  <c r="G50" i="39"/>
  <c r="P49" i="39"/>
  <c r="S49" i="39" s="1"/>
  <c r="N49" i="39"/>
  <c r="G49" i="39"/>
  <c r="U48" i="39"/>
  <c r="S48" i="39"/>
  <c r="P48" i="39"/>
  <c r="N48" i="39"/>
  <c r="G48" i="39"/>
  <c r="S47" i="39"/>
  <c r="R47" i="39"/>
  <c r="O47" i="39"/>
  <c r="Q47" i="39" s="1"/>
  <c r="N47" i="39"/>
  <c r="G47" i="39"/>
  <c r="P46" i="39"/>
  <c r="S46" i="39" s="1"/>
  <c r="N46" i="39"/>
  <c r="G46" i="39"/>
  <c r="Q45" i="39"/>
  <c r="P45" i="39"/>
  <c r="N45" i="39"/>
  <c r="G45" i="39"/>
  <c r="P44" i="39"/>
  <c r="Q44" i="39" s="1"/>
  <c r="N44" i="39"/>
  <c r="G44" i="39"/>
  <c r="P43" i="39"/>
  <c r="Q43" i="39" s="1"/>
  <c r="N43" i="39"/>
  <c r="G43" i="39"/>
  <c r="P42" i="39"/>
  <c r="Q42" i="39" s="1"/>
  <c r="N42" i="39"/>
  <c r="G42" i="39"/>
  <c r="P41" i="39"/>
  <c r="N41" i="39"/>
  <c r="G41" i="39"/>
  <c r="P40" i="39"/>
  <c r="Q40" i="39" s="1"/>
  <c r="N40" i="39"/>
  <c r="G40" i="39"/>
  <c r="P39" i="39"/>
  <c r="Q39" i="39" s="1"/>
  <c r="N39" i="39"/>
  <c r="G39" i="39"/>
  <c r="P38" i="39"/>
  <c r="Q38" i="39" s="1"/>
  <c r="N38" i="39"/>
  <c r="G38" i="39"/>
  <c r="P37" i="39"/>
  <c r="Q37" i="39" s="1"/>
  <c r="N37" i="39"/>
  <c r="G37" i="39"/>
  <c r="P36" i="39"/>
  <c r="Q36" i="39" s="1"/>
  <c r="N36" i="39"/>
  <c r="G36" i="39"/>
  <c r="P35" i="39"/>
  <c r="Q35" i="39" s="1"/>
  <c r="N35" i="39"/>
  <c r="G35" i="39"/>
  <c r="P34" i="39"/>
  <c r="Q34" i="39" s="1"/>
  <c r="N34" i="39"/>
  <c r="G34" i="39"/>
  <c r="Q33" i="39"/>
  <c r="P33" i="39"/>
  <c r="N33" i="39"/>
  <c r="G33" i="39"/>
  <c r="P32" i="39"/>
  <c r="S32" i="39" s="1"/>
  <c r="N32" i="39"/>
  <c r="G32" i="39"/>
  <c r="P31" i="39"/>
  <c r="S31" i="39" s="1"/>
  <c r="N31" i="39"/>
  <c r="G31" i="39"/>
  <c r="P30" i="39"/>
  <c r="S30" i="39" s="1"/>
  <c r="N30" i="39"/>
  <c r="G30" i="39"/>
  <c r="P29" i="39"/>
  <c r="S29" i="39" s="1"/>
  <c r="N29" i="39"/>
  <c r="G29" i="39"/>
  <c r="P28" i="39"/>
  <c r="S28" i="39" s="1"/>
  <c r="N28" i="39"/>
  <c r="G28" i="39"/>
  <c r="P27" i="39"/>
  <c r="S27" i="39" s="1"/>
  <c r="N27" i="39"/>
  <c r="G27" i="39"/>
  <c r="P26" i="39"/>
  <c r="S26" i="39" s="1"/>
  <c r="N26" i="39"/>
  <c r="G26" i="39"/>
  <c r="P25" i="39"/>
  <c r="S25" i="39" s="1"/>
  <c r="N25" i="39"/>
  <c r="G25" i="39"/>
  <c r="P24" i="39"/>
  <c r="S24" i="39" s="1"/>
  <c r="N24" i="39"/>
  <c r="G24" i="39"/>
  <c r="P23" i="39"/>
  <c r="S23" i="39" s="1"/>
  <c r="N23" i="39"/>
  <c r="G23" i="39"/>
  <c r="P22" i="39"/>
  <c r="S22" i="39" s="1"/>
  <c r="N22" i="39"/>
  <c r="G22" i="39"/>
  <c r="Q21" i="39"/>
  <c r="P21" i="39"/>
  <c r="N21" i="39"/>
  <c r="G21" i="39"/>
  <c r="P20" i="39"/>
  <c r="Q20" i="39" s="1"/>
  <c r="N20" i="39"/>
  <c r="G20" i="39"/>
  <c r="P19" i="39"/>
  <c r="Q19" i="39" s="1"/>
  <c r="N19" i="39"/>
  <c r="G19" i="39"/>
  <c r="P18" i="39"/>
  <c r="Q18" i="39" s="1"/>
  <c r="N18" i="39"/>
  <c r="G18" i="39"/>
  <c r="P17" i="39"/>
  <c r="Q17" i="39" s="1"/>
  <c r="N17" i="39"/>
  <c r="G17" i="39"/>
  <c r="P16" i="39"/>
  <c r="T16" i="39" s="1"/>
  <c r="N16" i="39"/>
  <c r="G16" i="39"/>
  <c r="Q15" i="39"/>
  <c r="P15" i="39"/>
  <c r="N15" i="39"/>
  <c r="G15" i="39"/>
  <c r="P14" i="39"/>
  <c r="S14" i="39" s="1"/>
  <c r="N14" i="39"/>
  <c r="G14" i="39"/>
  <c r="Q13" i="39"/>
  <c r="P13" i="39"/>
  <c r="N13" i="39"/>
  <c r="G13" i="39"/>
  <c r="Q12" i="39"/>
  <c r="P12" i="39"/>
  <c r="N12" i="39"/>
  <c r="G12" i="39"/>
  <c r="Q11" i="39"/>
  <c r="P11" i="39"/>
  <c r="N11" i="39"/>
  <c r="G11" i="39"/>
  <c r="P10" i="39"/>
  <c r="Q10" i="39" s="1"/>
  <c r="N10" i="39"/>
  <c r="G10" i="39"/>
  <c r="P9" i="39"/>
  <c r="T9" i="39" s="1"/>
  <c r="N9" i="39"/>
  <c r="G9" i="39"/>
  <c r="P8" i="39"/>
  <c r="Q8" i="39" s="1"/>
  <c r="N8" i="39"/>
  <c r="G8" i="39"/>
  <c r="P7" i="39"/>
  <c r="Q7" i="39" s="1"/>
  <c r="N7" i="39"/>
  <c r="G7" i="39"/>
  <c r="P6" i="39"/>
  <c r="T6" i="39" s="1"/>
  <c r="N6" i="39"/>
  <c r="G6" i="39"/>
  <c r="A6" i="39"/>
  <c r="U4" i="39"/>
  <c r="S4" i="39"/>
  <c r="Q4" i="39"/>
  <c r="N3" i="39"/>
  <c r="T60" i="39" l="1"/>
  <c r="U60" i="39"/>
  <c r="S62" i="39"/>
  <c r="U62" i="39"/>
  <c r="T72" i="39"/>
  <c r="U72" i="39"/>
  <c r="T82" i="39"/>
  <c r="U82" i="39"/>
  <c r="T15" i="39"/>
  <c r="U15" i="39"/>
  <c r="T33" i="39"/>
  <c r="U33" i="39"/>
  <c r="S45" i="39"/>
  <c r="U45" i="39"/>
  <c r="T84" i="39"/>
  <c r="U84" i="39" s="1"/>
  <c r="S85" i="39"/>
  <c r="U85" i="39"/>
  <c r="S13" i="39"/>
  <c r="U13" i="39"/>
  <c r="T12" i="39"/>
  <c r="U12" i="39"/>
  <c r="S11" i="39"/>
  <c r="U11" i="39"/>
  <c r="S21" i="39"/>
  <c r="U21" i="39"/>
  <c r="G51" i="39"/>
  <c r="Q6" i="39"/>
  <c r="S120" i="40"/>
  <c r="T47" i="40"/>
  <c r="T120" i="40" s="1"/>
  <c r="U120" i="40" s="1"/>
  <c r="Q120" i="40"/>
  <c r="T13" i="39"/>
  <c r="T55" i="39"/>
  <c r="U77" i="39"/>
  <c r="Q83" i="39"/>
  <c r="T85" i="39"/>
  <c r="Q96" i="39"/>
  <c r="Q98" i="39"/>
  <c r="T98" i="39"/>
  <c r="U98" i="39" s="1"/>
  <c r="S98" i="39"/>
  <c r="Q99" i="39"/>
  <c r="T83" i="39"/>
  <c r="U83" i="39" s="1"/>
  <c r="Q84" i="39"/>
  <c r="U95" i="39"/>
  <c r="Q95" i="39"/>
  <c r="T96" i="39"/>
  <c r="U96" i="39" s="1"/>
  <c r="U97" i="39"/>
  <c r="Q97" i="39"/>
  <c r="T99" i="39"/>
  <c r="U99" i="39" s="1"/>
  <c r="Q101" i="39"/>
  <c r="T101" i="39"/>
  <c r="U101" i="39" s="1"/>
  <c r="T102" i="39"/>
  <c r="U102" i="39" s="1"/>
  <c r="T104" i="39"/>
  <c r="T105" i="39"/>
  <c r="T109" i="39"/>
  <c r="U109" i="39" s="1"/>
  <c r="T111" i="39"/>
  <c r="U111" i="39" s="1"/>
  <c r="T113" i="39"/>
  <c r="U113" i="39" s="1"/>
  <c r="T114" i="39"/>
  <c r="T115" i="39"/>
  <c r="U116" i="39"/>
  <c r="T7" i="39"/>
  <c r="U7" i="39" s="1"/>
  <c r="T8" i="39"/>
  <c r="U8" i="39" s="1"/>
  <c r="T10" i="39"/>
  <c r="U10" i="39" s="1"/>
  <c r="T11" i="39"/>
  <c r="T17" i="39"/>
  <c r="U17" i="39" s="1"/>
  <c r="T18" i="39"/>
  <c r="U18" i="39" s="1"/>
  <c r="T19" i="39"/>
  <c r="U19" i="39" s="1"/>
  <c r="T20" i="39"/>
  <c r="U20" i="39" s="1"/>
  <c r="T21" i="39"/>
  <c r="T34" i="39"/>
  <c r="U34" i="39" s="1"/>
  <c r="T35" i="39"/>
  <c r="U35" i="39" s="1"/>
  <c r="T36" i="39"/>
  <c r="U36" i="39" s="1"/>
  <c r="T37" i="39"/>
  <c r="U37" i="39" s="1"/>
  <c r="T38" i="39"/>
  <c r="U38" i="39" s="1"/>
  <c r="T39" i="39"/>
  <c r="U39" i="39" s="1"/>
  <c r="T40" i="39"/>
  <c r="U40" i="39" s="1"/>
  <c r="T42" i="39"/>
  <c r="U42" i="39" s="1"/>
  <c r="T43" i="39"/>
  <c r="U43" i="39" s="1"/>
  <c r="T44" i="39"/>
  <c r="U44" i="39" s="1"/>
  <c r="T45" i="39"/>
  <c r="T61" i="39"/>
  <c r="U61" i="39" s="1"/>
  <c r="T62" i="39"/>
  <c r="Q102" i="39"/>
  <c r="Q105" i="39"/>
  <c r="Q109" i="39"/>
  <c r="Q111" i="39"/>
  <c r="Q113" i="39"/>
  <c r="U16" i="39"/>
  <c r="Q16" i="39"/>
  <c r="T103" i="39"/>
  <c r="U103" i="39" s="1"/>
  <c r="T110" i="39"/>
  <c r="U110" i="39" s="1"/>
  <c r="T41" i="39"/>
  <c r="U41" i="39" s="1"/>
  <c r="Q41" i="39"/>
  <c r="T112" i="39"/>
  <c r="U112" i="39" s="1"/>
  <c r="U9" i="39"/>
  <c r="Q9" i="39"/>
  <c r="N120" i="39"/>
  <c r="S12" i="39"/>
  <c r="T14" i="39"/>
  <c r="Q14" i="39"/>
  <c r="U14" i="39"/>
  <c r="S15" i="39"/>
  <c r="T22" i="39"/>
  <c r="Q22" i="39"/>
  <c r="U22" i="39"/>
  <c r="T23" i="39"/>
  <c r="Q23" i="39"/>
  <c r="U23" i="39"/>
  <c r="T24" i="39"/>
  <c r="Q24" i="39"/>
  <c r="U24" i="39"/>
  <c r="T25" i="39"/>
  <c r="Q25" i="39"/>
  <c r="U25" i="39"/>
  <c r="T26" i="39"/>
  <c r="Q26" i="39"/>
  <c r="U26" i="39"/>
  <c r="T27" i="39"/>
  <c r="Q27" i="39"/>
  <c r="U27" i="39"/>
  <c r="T28" i="39"/>
  <c r="Q28" i="39"/>
  <c r="U28" i="39"/>
  <c r="T29" i="39"/>
  <c r="Q29" i="39"/>
  <c r="U29" i="39"/>
  <c r="T30" i="39"/>
  <c r="Q30" i="39"/>
  <c r="U30" i="39"/>
  <c r="T31" i="39"/>
  <c r="Q31" i="39"/>
  <c r="U31" i="39"/>
  <c r="T32" i="39"/>
  <c r="Q32" i="39"/>
  <c r="U32" i="39"/>
  <c r="S33" i="39"/>
  <c r="T46" i="39"/>
  <c r="Q46" i="39"/>
  <c r="U46" i="39"/>
  <c r="O120" i="39"/>
  <c r="P47" i="39"/>
  <c r="P120" i="39" s="1"/>
  <c r="U47" i="39"/>
  <c r="T48" i="39"/>
  <c r="Q48" i="39"/>
  <c r="T49" i="39"/>
  <c r="Q49" i="39"/>
  <c r="U49" i="39"/>
  <c r="T50" i="39"/>
  <c r="Q50" i="39"/>
  <c r="U50" i="39"/>
  <c r="T51" i="39"/>
  <c r="U51" i="39"/>
  <c r="T52" i="39"/>
  <c r="Q52" i="39"/>
  <c r="U52" i="39"/>
  <c r="T53" i="39"/>
  <c r="Q53" i="39"/>
  <c r="U53" i="39"/>
  <c r="S54" i="39"/>
  <c r="T56" i="39"/>
  <c r="Q56" i="39"/>
  <c r="U56" i="39"/>
  <c r="T57" i="39"/>
  <c r="Q57" i="39"/>
  <c r="U57" i="39"/>
  <c r="T58" i="39"/>
  <c r="Q58" i="39"/>
  <c r="U58" i="39"/>
  <c r="T59" i="39"/>
  <c r="Q59" i="39"/>
  <c r="U59" i="39"/>
  <c r="S60" i="39"/>
  <c r="T63" i="39"/>
  <c r="Q63" i="39"/>
  <c r="U63" i="39"/>
  <c r="T64" i="39"/>
  <c r="Q64" i="39"/>
  <c r="U64" i="39"/>
  <c r="T65" i="39"/>
  <c r="Q65" i="39"/>
  <c r="U65" i="39"/>
  <c r="T66" i="39"/>
  <c r="Q66" i="39"/>
  <c r="U66" i="39"/>
  <c r="T67" i="39"/>
  <c r="Q67" i="39"/>
  <c r="U67" i="39"/>
  <c r="T68" i="39"/>
  <c r="Q68" i="39"/>
  <c r="U68" i="39"/>
  <c r="T69" i="39"/>
  <c r="Q69" i="39"/>
  <c r="U69" i="39"/>
  <c r="T70" i="39"/>
  <c r="Q70" i="39"/>
  <c r="U70" i="39"/>
  <c r="S70" i="39"/>
  <c r="S71" i="39"/>
  <c r="U71" i="39"/>
  <c r="S72" i="39"/>
  <c r="T78" i="39"/>
  <c r="Q78" i="39"/>
  <c r="U78" i="39"/>
  <c r="T79" i="39"/>
  <c r="Q79" i="39"/>
  <c r="U79" i="39"/>
  <c r="T80" i="39"/>
  <c r="Q80" i="39"/>
  <c r="U80" i="39"/>
  <c r="T81" i="39"/>
  <c r="Q81" i="39"/>
  <c r="U81" i="39"/>
  <c r="S82" i="39"/>
  <c r="S86" i="39"/>
  <c r="T106" i="39"/>
  <c r="Q106" i="39"/>
  <c r="U106" i="39"/>
  <c r="S107" i="39"/>
  <c r="S117" i="39"/>
  <c r="R120" i="39"/>
  <c r="G120" i="39"/>
  <c r="S6" i="39"/>
  <c r="U6" i="39"/>
  <c r="S7" i="39"/>
  <c r="S8" i="39"/>
  <c r="S9" i="39"/>
  <c r="S10" i="39"/>
  <c r="S16" i="39"/>
  <c r="S17" i="39"/>
  <c r="S18" i="39"/>
  <c r="S19" i="39"/>
  <c r="S20" i="39"/>
  <c r="S34" i="39"/>
  <c r="S35" i="39"/>
  <c r="S36" i="39"/>
  <c r="S37" i="39"/>
  <c r="S38" i="39"/>
  <c r="S39" i="39"/>
  <c r="S40" i="39"/>
  <c r="S41" i="39"/>
  <c r="S42" i="39"/>
  <c r="S43" i="39"/>
  <c r="S44" i="39"/>
  <c r="S61" i="39"/>
  <c r="Q71" i="39"/>
  <c r="T73" i="39"/>
  <c r="U73" i="39" s="1"/>
  <c r="Q73" i="39"/>
  <c r="T74" i="39"/>
  <c r="Q74" i="39"/>
  <c r="U74" i="39"/>
  <c r="T76" i="39"/>
  <c r="Q76" i="39"/>
  <c r="U76" i="39"/>
  <c r="S77" i="39"/>
  <c r="S78" i="39"/>
  <c r="S80" i="39"/>
  <c r="S81" i="39"/>
  <c r="U86" i="39"/>
  <c r="T87" i="39"/>
  <c r="Q87" i="39"/>
  <c r="U87" i="39"/>
  <c r="T88" i="39"/>
  <c r="Q88" i="39"/>
  <c r="U88" i="39"/>
  <c r="T89" i="39"/>
  <c r="Q89" i="39"/>
  <c r="U89" i="39"/>
  <c r="T90" i="39"/>
  <c r="Q90" i="39"/>
  <c r="U90" i="39"/>
  <c r="T91" i="39"/>
  <c r="Q91" i="39"/>
  <c r="U91" i="39"/>
  <c r="T92" i="39"/>
  <c r="Q92" i="39"/>
  <c r="U92" i="39"/>
  <c r="T93" i="39"/>
  <c r="Q93" i="39"/>
  <c r="U93" i="39"/>
  <c r="S106" i="39"/>
  <c r="U107" i="39"/>
  <c r="S108" i="39"/>
  <c r="S116" i="39"/>
  <c r="U117" i="39"/>
  <c r="T118" i="39"/>
  <c r="Q118" i="39"/>
  <c r="U118" i="39"/>
  <c r="T119" i="39"/>
  <c r="Q119" i="39"/>
  <c r="U119" i="39"/>
  <c r="S83" i="39"/>
  <c r="S84" i="39"/>
  <c r="S95" i="39"/>
  <c r="S96" i="39"/>
  <c r="S97" i="39"/>
  <c r="S99" i="39"/>
  <c r="S101" i="39"/>
  <c r="S102" i="39"/>
  <c r="S103" i="39"/>
  <c r="S104" i="39"/>
  <c r="S109" i="39"/>
  <c r="S110" i="39"/>
  <c r="S111" i="39"/>
  <c r="S112" i="39"/>
  <c r="S113" i="39"/>
  <c r="S114" i="39"/>
  <c r="Q114" i="38"/>
  <c r="P114" i="38"/>
  <c r="T114" i="38" s="1"/>
  <c r="N114" i="38"/>
  <c r="Q107" i="38"/>
  <c r="P107" i="38"/>
  <c r="S107" i="38" s="1"/>
  <c r="N107" i="38"/>
  <c r="Q84" i="38"/>
  <c r="P84" i="38"/>
  <c r="T84" i="38" s="1"/>
  <c r="N84" i="38"/>
  <c r="Q81" i="38"/>
  <c r="P81" i="38"/>
  <c r="S81" i="38" s="1"/>
  <c r="N81" i="38"/>
  <c r="Q72" i="38"/>
  <c r="P72" i="38"/>
  <c r="T72" i="38" s="1"/>
  <c r="N72" i="38"/>
  <c r="Q62" i="38"/>
  <c r="P62" i="38"/>
  <c r="S62" i="38" s="1"/>
  <c r="N62" i="38"/>
  <c r="Q60" i="38"/>
  <c r="P60" i="38"/>
  <c r="T60" i="38" s="1"/>
  <c r="N60" i="38"/>
  <c r="Q55" i="38"/>
  <c r="P55" i="38"/>
  <c r="S55" i="38" s="1"/>
  <c r="N55" i="38"/>
  <c r="Q54" i="38"/>
  <c r="P54" i="38"/>
  <c r="S54" i="38" s="1"/>
  <c r="N54" i="38"/>
  <c r="Q45" i="38"/>
  <c r="P45" i="38"/>
  <c r="T45" i="38" s="1"/>
  <c r="N45" i="38"/>
  <c r="Q33" i="38"/>
  <c r="P33" i="38"/>
  <c r="S33" i="38" s="1"/>
  <c r="N33" i="38"/>
  <c r="Q21" i="38"/>
  <c r="P21" i="38"/>
  <c r="T21" i="38" s="1"/>
  <c r="N21" i="38"/>
  <c r="Q15" i="38"/>
  <c r="P15" i="38"/>
  <c r="S15" i="38" s="1"/>
  <c r="N15" i="38"/>
  <c r="Q11" i="38"/>
  <c r="Q12" i="38"/>
  <c r="Q13" i="38"/>
  <c r="P11" i="38"/>
  <c r="T11" i="38" s="1"/>
  <c r="P12" i="38"/>
  <c r="T12" i="38" s="1"/>
  <c r="P13" i="38"/>
  <c r="T13" i="38" s="1"/>
  <c r="N11" i="38"/>
  <c r="N12" i="38"/>
  <c r="N13" i="38"/>
  <c r="G114" i="38"/>
  <c r="G107" i="38"/>
  <c r="G84" i="38"/>
  <c r="G81" i="38"/>
  <c r="G72" i="38"/>
  <c r="G62" i="38"/>
  <c r="G60" i="38"/>
  <c r="G55" i="38"/>
  <c r="G45" i="38"/>
  <c r="G33" i="38"/>
  <c r="G21" i="38"/>
  <c r="G15" i="38"/>
  <c r="G11" i="38"/>
  <c r="G12" i="38"/>
  <c r="G13" i="38"/>
  <c r="T33" i="38" l="1"/>
  <c r="T55" i="38"/>
  <c r="T62" i="38"/>
  <c r="T107" i="38"/>
  <c r="T81" i="38"/>
  <c r="S120" i="39"/>
  <c r="T47" i="39"/>
  <c r="T120" i="39" s="1"/>
  <c r="U120" i="39" s="1"/>
  <c r="Q120" i="39"/>
  <c r="T15" i="38"/>
  <c r="S21" i="38"/>
  <c r="S45" i="38"/>
  <c r="S60" i="38"/>
  <c r="S72" i="38"/>
  <c r="S84" i="38"/>
  <c r="S114" i="38"/>
  <c r="S13" i="38"/>
  <c r="S12" i="38"/>
  <c r="S11" i="38"/>
  <c r="A7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A104" i="38"/>
  <c r="A105" i="38"/>
  <c r="A106" i="38"/>
  <c r="A107" i="38"/>
  <c r="A108" i="38"/>
  <c r="A109" i="38"/>
  <c r="A110" i="38"/>
  <c r="A111" i="38"/>
  <c r="A112" i="38"/>
  <c r="A113" i="38"/>
  <c r="A114" i="38"/>
  <c r="A115" i="38"/>
  <c r="A116" i="38"/>
  <c r="A117" i="38"/>
  <c r="A118" i="38"/>
  <c r="M119" i="38" l="1"/>
  <c r="L119" i="38"/>
  <c r="K119" i="38"/>
  <c r="J119" i="38"/>
  <c r="I119" i="38"/>
  <c r="H119" i="38"/>
  <c r="P118" i="38"/>
  <c r="S118" i="38" s="1"/>
  <c r="N118" i="38"/>
  <c r="G118" i="38"/>
  <c r="P117" i="38"/>
  <c r="S117" i="38" s="1"/>
  <c r="N117" i="38"/>
  <c r="G117" i="38"/>
  <c r="Q116" i="38"/>
  <c r="P116" i="38"/>
  <c r="T116" i="38" s="1"/>
  <c r="N116" i="38"/>
  <c r="G116" i="38"/>
  <c r="Q115" i="38"/>
  <c r="P115" i="38"/>
  <c r="T115" i="38" s="1"/>
  <c r="N115" i="38"/>
  <c r="G115" i="38"/>
  <c r="Q113" i="38"/>
  <c r="P113" i="38"/>
  <c r="T113" i="38" s="1"/>
  <c r="N113" i="38"/>
  <c r="G113" i="38"/>
  <c r="P112" i="38"/>
  <c r="N112" i="38"/>
  <c r="G112" i="38"/>
  <c r="P111" i="38"/>
  <c r="N111" i="38"/>
  <c r="G111" i="38"/>
  <c r="P110" i="38"/>
  <c r="N110" i="38"/>
  <c r="G110" i="38"/>
  <c r="P109" i="38"/>
  <c r="N109" i="38"/>
  <c r="G109" i="38"/>
  <c r="P108" i="38"/>
  <c r="N108" i="38"/>
  <c r="G108" i="38"/>
  <c r="Q106" i="38"/>
  <c r="P106" i="38"/>
  <c r="T106" i="38" s="1"/>
  <c r="N106" i="38"/>
  <c r="G106" i="38"/>
  <c r="P105" i="38"/>
  <c r="S105" i="38" s="1"/>
  <c r="N105" i="38"/>
  <c r="G105" i="38"/>
  <c r="P104" i="38"/>
  <c r="S104" i="38" s="1"/>
  <c r="N104" i="38"/>
  <c r="G104" i="38"/>
  <c r="Q103" i="38"/>
  <c r="P103" i="38"/>
  <c r="U103" i="38" s="1"/>
  <c r="N103" i="38"/>
  <c r="G103" i="38"/>
  <c r="P102" i="38"/>
  <c r="N102" i="38"/>
  <c r="G102" i="38"/>
  <c r="P101" i="38"/>
  <c r="N101" i="38"/>
  <c r="G101" i="38"/>
  <c r="P100" i="38"/>
  <c r="N100" i="38"/>
  <c r="G100" i="38"/>
  <c r="S99" i="38"/>
  <c r="R99" i="38"/>
  <c r="Q99" i="38"/>
  <c r="P99" i="38"/>
  <c r="O99" i="38"/>
  <c r="U99" i="38" s="1"/>
  <c r="N99" i="38"/>
  <c r="T99" i="38" s="1"/>
  <c r="G99" i="38"/>
  <c r="P98" i="38"/>
  <c r="N98" i="38"/>
  <c r="G98" i="38"/>
  <c r="R97" i="38"/>
  <c r="Q97" i="38"/>
  <c r="O97" i="38"/>
  <c r="U97" i="38" s="1"/>
  <c r="N97" i="38"/>
  <c r="G97" i="38"/>
  <c r="P96" i="38"/>
  <c r="N96" i="38"/>
  <c r="G96" i="38"/>
  <c r="P95" i="38"/>
  <c r="N95" i="38"/>
  <c r="G95" i="38"/>
  <c r="P94" i="38"/>
  <c r="N94" i="38"/>
  <c r="G94" i="38"/>
  <c r="T93" i="38"/>
  <c r="U93" i="38" s="1"/>
  <c r="S93" i="38"/>
  <c r="Q93" i="38"/>
  <c r="N93" i="38"/>
  <c r="G93" i="38"/>
  <c r="P92" i="38"/>
  <c r="N92" i="38"/>
  <c r="G92" i="38"/>
  <c r="P91" i="38"/>
  <c r="N91" i="38"/>
  <c r="G91" i="38"/>
  <c r="P90" i="38"/>
  <c r="N90" i="38"/>
  <c r="G90" i="38"/>
  <c r="P89" i="38"/>
  <c r="N89" i="38"/>
  <c r="G89" i="38"/>
  <c r="P88" i="38"/>
  <c r="N88" i="38"/>
  <c r="G88" i="38"/>
  <c r="P87" i="38"/>
  <c r="N87" i="38"/>
  <c r="G87" i="38"/>
  <c r="P86" i="38"/>
  <c r="N86" i="38"/>
  <c r="G86" i="38"/>
  <c r="Q85" i="38"/>
  <c r="P85" i="38"/>
  <c r="T85" i="38" s="1"/>
  <c r="N85" i="38"/>
  <c r="G85" i="38"/>
  <c r="P83" i="38"/>
  <c r="S83" i="38" s="1"/>
  <c r="N83" i="38"/>
  <c r="G83" i="38"/>
  <c r="P82" i="38"/>
  <c r="S82" i="38" s="1"/>
  <c r="N82" i="38"/>
  <c r="G82" i="38"/>
  <c r="P80" i="38"/>
  <c r="S80" i="38" s="1"/>
  <c r="N80" i="38"/>
  <c r="G80" i="38"/>
  <c r="P79" i="38"/>
  <c r="S79" i="38" s="1"/>
  <c r="N79" i="38"/>
  <c r="G79" i="38"/>
  <c r="S78" i="38"/>
  <c r="P78" i="38"/>
  <c r="N78" i="38"/>
  <c r="G78" i="38"/>
  <c r="P77" i="38"/>
  <c r="S77" i="38" s="1"/>
  <c r="N77" i="38"/>
  <c r="G77" i="38"/>
  <c r="Q76" i="38"/>
  <c r="P76" i="38"/>
  <c r="T76" i="38" s="1"/>
  <c r="N76" i="38"/>
  <c r="G76" i="38"/>
  <c r="P75" i="38"/>
  <c r="N75" i="38"/>
  <c r="G75" i="38"/>
  <c r="P74" i="38"/>
  <c r="N74" i="38"/>
  <c r="G74" i="38"/>
  <c r="P73" i="38"/>
  <c r="N73" i="38"/>
  <c r="G73" i="38"/>
  <c r="P71" i="38"/>
  <c r="N71" i="38"/>
  <c r="G71" i="38"/>
  <c r="P70" i="38"/>
  <c r="N70" i="38"/>
  <c r="G70" i="38"/>
  <c r="P69" i="38"/>
  <c r="T69" i="38" s="1"/>
  <c r="N69" i="38"/>
  <c r="G69" i="38"/>
  <c r="P68" i="38"/>
  <c r="Q68" i="38" s="1"/>
  <c r="N68" i="38"/>
  <c r="G68" i="38"/>
  <c r="P67" i="38"/>
  <c r="Q67" i="38" s="1"/>
  <c r="N67" i="38"/>
  <c r="G67" i="38"/>
  <c r="P66" i="38"/>
  <c r="Q66" i="38" s="1"/>
  <c r="N66" i="38"/>
  <c r="G66" i="38"/>
  <c r="P65" i="38"/>
  <c r="Q65" i="38" s="1"/>
  <c r="N65" i="38"/>
  <c r="G65" i="38"/>
  <c r="P64" i="38"/>
  <c r="Q64" i="38" s="1"/>
  <c r="N64" i="38"/>
  <c r="G64" i="38"/>
  <c r="P63" i="38"/>
  <c r="Q63" i="38" s="1"/>
  <c r="N63" i="38"/>
  <c r="G63" i="38"/>
  <c r="P61" i="38"/>
  <c r="Q61" i="38" s="1"/>
  <c r="N61" i="38"/>
  <c r="G61" i="38"/>
  <c r="P59" i="38"/>
  <c r="Q59" i="38" s="1"/>
  <c r="N59" i="38"/>
  <c r="G59" i="38"/>
  <c r="P58" i="38"/>
  <c r="Q58" i="38" s="1"/>
  <c r="N58" i="38"/>
  <c r="G58" i="38"/>
  <c r="P57" i="38"/>
  <c r="Q57" i="38" s="1"/>
  <c r="N57" i="38"/>
  <c r="G57" i="38"/>
  <c r="P56" i="38"/>
  <c r="Q56" i="38" s="1"/>
  <c r="N56" i="38"/>
  <c r="G56" i="38"/>
  <c r="T54" i="38"/>
  <c r="G54" i="38"/>
  <c r="P53" i="38"/>
  <c r="N53" i="38"/>
  <c r="G53" i="38"/>
  <c r="P52" i="38"/>
  <c r="N52" i="38"/>
  <c r="G52" i="38"/>
  <c r="S51" i="38"/>
  <c r="R51" i="38"/>
  <c r="Q51" i="38"/>
  <c r="O51" i="38"/>
  <c r="P51" i="38" s="1"/>
  <c r="N51" i="38"/>
  <c r="G51" i="38"/>
  <c r="P50" i="38"/>
  <c r="N50" i="38"/>
  <c r="G50" i="38"/>
  <c r="P49" i="38"/>
  <c r="N49" i="38"/>
  <c r="G49" i="38"/>
  <c r="U48" i="38"/>
  <c r="S48" i="38"/>
  <c r="P48" i="38"/>
  <c r="N48" i="38"/>
  <c r="G48" i="38"/>
  <c r="S47" i="38"/>
  <c r="R47" i="38"/>
  <c r="O47" i="38"/>
  <c r="N47" i="38"/>
  <c r="G47" i="38"/>
  <c r="P46" i="38"/>
  <c r="N46" i="38"/>
  <c r="G46" i="38"/>
  <c r="P44" i="38"/>
  <c r="N44" i="38"/>
  <c r="G44" i="38"/>
  <c r="P43" i="38"/>
  <c r="N43" i="38"/>
  <c r="G43" i="38"/>
  <c r="P42" i="38"/>
  <c r="N42" i="38"/>
  <c r="G42" i="38"/>
  <c r="P41" i="38"/>
  <c r="N41" i="38"/>
  <c r="G41" i="38"/>
  <c r="P40" i="38"/>
  <c r="N40" i="38"/>
  <c r="G40" i="38"/>
  <c r="P39" i="38"/>
  <c r="N39" i="38"/>
  <c r="G39" i="38"/>
  <c r="P38" i="38"/>
  <c r="N38" i="38"/>
  <c r="G38" i="38"/>
  <c r="P37" i="38"/>
  <c r="N37" i="38"/>
  <c r="G37" i="38"/>
  <c r="P36" i="38"/>
  <c r="N36" i="38"/>
  <c r="G36" i="38"/>
  <c r="P35" i="38"/>
  <c r="N35" i="38"/>
  <c r="G35" i="38"/>
  <c r="P34" i="38"/>
  <c r="N34" i="38"/>
  <c r="G34" i="38"/>
  <c r="P32" i="38"/>
  <c r="N32" i="38"/>
  <c r="G32" i="38"/>
  <c r="P31" i="38"/>
  <c r="N31" i="38"/>
  <c r="G31" i="38"/>
  <c r="P30" i="38"/>
  <c r="N30" i="38"/>
  <c r="G30" i="38"/>
  <c r="P29" i="38"/>
  <c r="N29" i="38"/>
  <c r="G29" i="38"/>
  <c r="P28" i="38"/>
  <c r="N28" i="38"/>
  <c r="G28" i="38"/>
  <c r="P27" i="38"/>
  <c r="N27" i="38"/>
  <c r="G27" i="38"/>
  <c r="P26" i="38"/>
  <c r="N26" i="38"/>
  <c r="G26" i="38"/>
  <c r="P25" i="38"/>
  <c r="N25" i="38"/>
  <c r="G25" i="38"/>
  <c r="P24" i="38"/>
  <c r="N24" i="38"/>
  <c r="G24" i="38"/>
  <c r="P23" i="38"/>
  <c r="N23" i="38"/>
  <c r="G23" i="38"/>
  <c r="P22" i="38"/>
  <c r="N22" i="38"/>
  <c r="G22" i="38"/>
  <c r="P20" i="38"/>
  <c r="N20" i="38"/>
  <c r="G20" i="38"/>
  <c r="P19" i="38"/>
  <c r="N19" i="38"/>
  <c r="G19" i="38"/>
  <c r="P18" i="38"/>
  <c r="N18" i="38"/>
  <c r="G18" i="38"/>
  <c r="P17" i="38"/>
  <c r="N17" i="38"/>
  <c r="G17" i="38"/>
  <c r="P16" i="38"/>
  <c r="N16" i="38"/>
  <c r="G16" i="38"/>
  <c r="P14" i="38"/>
  <c r="N14" i="38"/>
  <c r="G14" i="38"/>
  <c r="P10" i="38"/>
  <c r="N10" i="38"/>
  <c r="G10" i="38"/>
  <c r="P9" i="38"/>
  <c r="N9" i="38"/>
  <c r="G9" i="38"/>
  <c r="P8" i="38"/>
  <c r="N8" i="38"/>
  <c r="G8" i="38"/>
  <c r="P7" i="38"/>
  <c r="N7" i="38"/>
  <c r="G7" i="38"/>
  <c r="P6" i="38"/>
  <c r="N6" i="38"/>
  <c r="G6" i="38"/>
  <c r="A6" i="38"/>
  <c r="U4" i="38"/>
  <c r="S4" i="38"/>
  <c r="Q4" i="38"/>
  <c r="N3" i="38"/>
  <c r="Q69" i="38" l="1"/>
  <c r="R119" i="38"/>
  <c r="T94" i="38"/>
  <c r="U94" i="38" s="1"/>
  <c r="T95" i="38"/>
  <c r="U95" i="38" s="1"/>
  <c r="T96" i="38"/>
  <c r="U96" i="38" s="1"/>
  <c r="T98" i="38"/>
  <c r="U98" i="38" s="1"/>
  <c r="T100" i="38"/>
  <c r="U100" i="38" s="1"/>
  <c r="T101" i="38"/>
  <c r="U101" i="38" s="1"/>
  <c r="T102" i="38"/>
  <c r="U102" i="38" s="1"/>
  <c r="T103" i="38"/>
  <c r="T104" i="38"/>
  <c r="U115" i="38"/>
  <c r="Q94" i="38"/>
  <c r="Q95" i="38"/>
  <c r="Q96" i="38"/>
  <c r="P97" i="38"/>
  <c r="Q98" i="38"/>
  <c r="Q100" i="38"/>
  <c r="Q101" i="38"/>
  <c r="Q102" i="38"/>
  <c r="Q104" i="38"/>
  <c r="U106" i="38"/>
  <c r="G119" i="38"/>
  <c r="N119" i="38"/>
  <c r="U85" i="38"/>
  <c r="T56" i="38"/>
  <c r="U56" i="38" s="1"/>
  <c r="T57" i="38"/>
  <c r="U57" i="38" s="1"/>
  <c r="T58" i="38"/>
  <c r="U58" i="38" s="1"/>
  <c r="T59" i="38"/>
  <c r="U59" i="38" s="1"/>
  <c r="T61" i="38"/>
  <c r="U61" i="38" s="1"/>
  <c r="T63" i="38"/>
  <c r="U63" i="38" s="1"/>
  <c r="T64" i="38"/>
  <c r="U64" i="38" s="1"/>
  <c r="T65" i="38"/>
  <c r="U65" i="38" s="1"/>
  <c r="T66" i="38"/>
  <c r="U66" i="38" s="1"/>
  <c r="T67" i="38"/>
  <c r="U67" i="38" s="1"/>
  <c r="T68" i="38"/>
  <c r="U68" i="38" s="1"/>
  <c r="U69" i="38"/>
  <c r="T6" i="38"/>
  <c r="Q6" i="38"/>
  <c r="U6" i="38"/>
  <c r="T7" i="38"/>
  <c r="Q7" i="38"/>
  <c r="U7" i="38"/>
  <c r="T8" i="38"/>
  <c r="Q8" i="38"/>
  <c r="U8" i="38"/>
  <c r="T9" i="38"/>
  <c r="Q9" i="38"/>
  <c r="U9" i="38"/>
  <c r="T10" i="38"/>
  <c r="U10" i="38" s="1"/>
  <c r="Q10" i="38"/>
  <c r="T14" i="38"/>
  <c r="Q14" i="38"/>
  <c r="U14" i="38"/>
  <c r="T16" i="38"/>
  <c r="U16" i="38" s="1"/>
  <c r="Q16" i="38"/>
  <c r="T17" i="38"/>
  <c r="Q17" i="38"/>
  <c r="U17" i="38"/>
  <c r="T18" i="38"/>
  <c r="U18" i="38" s="1"/>
  <c r="Q18" i="38"/>
  <c r="T19" i="38"/>
  <c r="Q19" i="38"/>
  <c r="U19" i="38"/>
  <c r="T20" i="38"/>
  <c r="Q20" i="38"/>
  <c r="U20" i="38"/>
  <c r="T22" i="38"/>
  <c r="Q22" i="38"/>
  <c r="U22" i="38"/>
  <c r="T23" i="38"/>
  <c r="U23" i="38" s="1"/>
  <c r="Q23" i="38"/>
  <c r="T24" i="38"/>
  <c r="U24" i="38" s="1"/>
  <c r="Q24" i="38"/>
  <c r="T25" i="38"/>
  <c r="U25" i="38" s="1"/>
  <c r="Q25" i="38"/>
  <c r="T26" i="38"/>
  <c r="Q26" i="38"/>
  <c r="U26" i="38"/>
  <c r="T27" i="38"/>
  <c r="Q27" i="38"/>
  <c r="U27" i="38"/>
  <c r="T28" i="38"/>
  <c r="U28" i="38" s="1"/>
  <c r="Q28" i="38"/>
  <c r="T29" i="38"/>
  <c r="U29" i="38" s="1"/>
  <c r="Q29" i="38"/>
  <c r="T30" i="38"/>
  <c r="Q30" i="38"/>
  <c r="U30" i="38"/>
  <c r="T31" i="38"/>
  <c r="U31" i="38" s="1"/>
  <c r="Q31" i="38"/>
  <c r="T32" i="38"/>
  <c r="Q32" i="38"/>
  <c r="U32" i="38"/>
  <c r="T34" i="38"/>
  <c r="U34" i="38" s="1"/>
  <c r="Q34" i="38"/>
  <c r="T35" i="38"/>
  <c r="Q35" i="38"/>
  <c r="U35" i="38"/>
  <c r="T36" i="38"/>
  <c r="U36" i="38" s="1"/>
  <c r="Q36" i="38"/>
  <c r="T37" i="38"/>
  <c r="Q37" i="38"/>
  <c r="U37" i="38"/>
  <c r="T38" i="38"/>
  <c r="U38" i="38" s="1"/>
  <c r="Q38" i="38"/>
  <c r="T39" i="38"/>
  <c r="U39" i="38" s="1"/>
  <c r="Q39" i="38"/>
  <c r="T40" i="38"/>
  <c r="U40" i="38" s="1"/>
  <c r="Q40" i="38"/>
  <c r="T41" i="38"/>
  <c r="Q41" i="38"/>
  <c r="U41" i="38"/>
  <c r="T42" i="38"/>
  <c r="U42" i="38" s="1"/>
  <c r="Q42" i="38"/>
  <c r="T43" i="38"/>
  <c r="U43" i="38" s="1"/>
  <c r="Q43" i="38"/>
  <c r="T44" i="38"/>
  <c r="U44" i="38" s="1"/>
  <c r="Q44" i="38"/>
  <c r="T46" i="38"/>
  <c r="Q46" i="38"/>
  <c r="U46" i="38"/>
  <c r="O119" i="38"/>
  <c r="P47" i="38"/>
  <c r="U47" i="38"/>
  <c r="T48" i="38"/>
  <c r="Q48" i="38"/>
  <c r="T49" i="38"/>
  <c r="Q49" i="38"/>
  <c r="U49" i="38"/>
  <c r="T50" i="38"/>
  <c r="Q50" i="38"/>
  <c r="U50" i="38"/>
  <c r="T51" i="38"/>
  <c r="U51" i="38"/>
  <c r="T52" i="38"/>
  <c r="Q52" i="38"/>
  <c r="U52" i="38"/>
  <c r="T53" i="38"/>
  <c r="U53" i="38" s="1"/>
  <c r="Q53" i="38"/>
  <c r="T70" i="38"/>
  <c r="U70" i="38" s="1"/>
  <c r="Q70" i="38"/>
  <c r="S70" i="38"/>
  <c r="S6" i="38"/>
  <c r="S7" i="38"/>
  <c r="S8" i="38"/>
  <c r="S9" i="38"/>
  <c r="S10" i="38"/>
  <c r="S14" i="38"/>
  <c r="S16" i="38"/>
  <c r="S17" i="38"/>
  <c r="S18" i="38"/>
  <c r="S19" i="38"/>
  <c r="S20" i="38"/>
  <c r="S22" i="38"/>
  <c r="S23" i="38"/>
  <c r="S24" i="38"/>
  <c r="S25" i="38"/>
  <c r="S26" i="38"/>
  <c r="S27" i="38"/>
  <c r="S28" i="38"/>
  <c r="S29" i="38"/>
  <c r="S30" i="38"/>
  <c r="S31" i="38"/>
  <c r="S32" i="38"/>
  <c r="S34" i="38"/>
  <c r="S35" i="38"/>
  <c r="S36" i="38"/>
  <c r="S37" i="38"/>
  <c r="S38" i="38"/>
  <c r="S39" i="38"/>
  <c r="S40" i="38"/>
  <c r="S41" i="38"/>
  <c r="S42" i="38"/>
  <c r="S43" i="38"/>
  <c r="S44" i="38"/>
  <c r="S46" i="38"/>
  <c r="Q47" i="38"/>
  <c r="S49" i="38"/>
  <c r="S50" i="38"/>
  <c r="S52" i="38"/>
  <c r="S53" i="38"/>
  <c r="T71" i="38"/>
  <c r="Q71" i="38"/>
  <c r="U71" i="38"/>
  <c r="T73" i="38"/>
  <c r="U73" i="38" s="1"/>
  <c r="Q73" i="38"/>
  <c r="T74" i="38"/>
  <c r="Q74" i="38"/>
  <c r="U74" i="38"/>
  <c r="T75" i="38"/>
  <c r="U75" i="38" s="1"/>
  <c r="Q75" i="38"/>
  <c r="S76" i="38"/>
  <c r="T86" i="38"/>
  <c r="U86" i="38" s="1"/>
  <c r="Q86" i="38"/>
  <c r="T87" i="38"/>
  <c r="Q87" i="38"/>
  <c r="U87" i="38"/>
  <c r="T88" i="38"/>
  <c r="U88" i="38" s="1"/>
  <c r="Q88" i="38"/>
  <c r="T89" i="38"/>
  <c r="U89" i="38" s="1"/>
  <c r="Q89" i="38"/>
  <c r="T90" i="38"/>
  <c r="U90" i="38" s="1"/>
  <c r="Q90" i="38"/>
  <c r="T91" i="38"/>
  <c r="Q91" i="38"/>
  <c r="U91" i="38"/>
  <c r="T92" i="38"/>
  <c r="U92" i="38" s="1"/>
  <c r="Q92" i="38"/>
  <c r="T108" i="38"/>
  <c r="U108" i="38" s="1"/>
  <c r="Q108" i="38"/>
  <c r="T109" i="38"/>
  <c r="U109" i="38" s="1"/>
  <c r="Q109" i="38"/>
  <c r="T110" i="38"/>
  <c r="Q110" i="38"/>
  <c r="U110" i="38"/>
  <c r="T111" i="38"/>
  <c r="U111" i="38" s="1"/>
  <c r="Q111" i="38"/>
  <c r="T112" i="38"/>
  <c r="U112" i="38" s="1"/>
  <c r="Q112" i="38"/>
  <c r="S113" i="38"/>
  <c r="S116" i="38"/>
  <c r="S56" i="38"/>
  <c r="S57" i="38"/>
  <c r="S58" i="38"/>
  <c r="S59" i="38"/>
  <c r="S61" i="38"/>
  <c r="S63" i="38"/>
  <c r="S64" i="38"/>
  <c r="S65" i="38"/>
  <c r="S66" i="38"/>
  <c r="S67" i="38"/>
  <c r="S68" i="38"/>
  <c r="S69" i="38"/>
  <c r="S71" i="38"/>
  <c r="S73" i="38"/>
  <c r="S74" i="38"/>
  <c r="S75" i="38"/>
  <c r="U76" i="38"/>
  <c r="T77" i="38"/>
  <c r="U77" i="38" s="1"/>
  <c r="Q77" i="38"/>
  <c r="T78" i="38"/>
  <c r="U78" i="38" s="1"/>
  <c r="Q78" i="38"/>
  <c r="T79" i="38"/>
  <c r="U79" i="38" s="1"/>
  <c r="Q79" i="38"/>
  <c r="T80" i="38"/>
  <c r="U80" i="38" s="1"/>
  <c r="Q80" i="38"/>
  <c r="T82" i="38"/>
  <c r="U82" i="38" s="1"/>
  <c r="Q82" i="38"/>
  <c r="T83" i="38"/>
  <c r="U83" i="38" s="1"/>
  <c r="Q83" i="38"/>
  <c r="S85" i="38"/>
  <c r="S86" i="38"/>
  <c r="S87" i="38"/>
  <c r="S88" i="38"/>
  <c r="S89" i="38"/>
  <c r="S90" i="38"/>
  <c r="S91" i="38"/>
  <c r="S92" i="38"/>
  <c r="T105" i="38"/>
  <c r="U105" i="38" s="1"/>
  <c r="Q105" i="38"/>
  <c r="S106" i="38"/>
  <c r="S108" i="38"/>
  <c r="S109" i="38"/>
  <c r="S110" i="38"/>
  <c r="S111" i="38"/>
  <c r="S112" i="38"/>
  <c r="U113" i="38"/>
  <c r="S115" i="38"/>
  <c r="U116" i="38"/>
  <c r="T117" i="38"/>
  <c r="U117" i="38" s="1"/>
  <c r="Q117" i="38"/>
  <c r="T118" i="38"/>
  <c r="U118" i="38" s="1"/>
  <c r="Q118" i="38"/>
  <c r="S94" i="38"/>
  <c r="S95" i="38"/>
  <c r="S96" i="38"/>
  <c r="S98" i="38"/>
  <c r="S100" i="38"/>
  <c r="S101" i="38"/>
  <c r="S102" i="38"/>
  <c r="S103" i="38"/>
  <c r="G80" i="36"/>
  <c r="G29" i="36"/>
  <c r="G29" i="37"/>
  <c r="G80" i="37"/>
  <c r="P119" i="38" l="1"/>
  <c r="Q119" i="38" s="1"/>
  <c r="S97" i="38"/>
  <c r="T97" i="38"/>
  <c r="T47" i="38"/>
  <c r="M104" i="37"/>
  <c r="L104" i="37"/>
  <c r="K104" i="37"/>
  <c r="J104" i="37"/>
  <c r="I104" i="37"/>
  <c r="H104" i="37"/>
  <c r="P103" i="37"/>
  <c r="S103" i="37" s="1"/>
  <c r="N103" i="37"/>
  <c r="G103" i="37"/>
  <c r="A103" i="37"/>
  <c r="P102" i="37"/>
  <c r="S102" i="37" s="1"/>
  <c r="N102" i="37"/>
  <c r="G102" i="37"/>
  <c r="A102" i="37"/>
  <c r="Q101" i="37"/>
  <c r="P101" i="37"/>
  <c r="T101" i="37" s="1"/>
  <c r="N101" i="37"/>
  <c r="G101" i="37"/>
  <c r="A101" i="37"/>
  <c r="Q100" i="37"/>
  <c r="P100" i="37"/>
  <c r="T100" i="37" s="1"/>
  <c r="N100" i="37"/>
  <c r="G100" i="37"/>
  <c r="A100" i="37"/>
  <c r="Q99" i="37"/>
  <c r="P99" i="37"/>
  <c r="T99" i="37" s="1"/>
  <c r="N99" i="37"/>
  <c r="G99" i="37"/>
  <c r="A99" i="37"/>
  <c r="P98" i="37"/>
  <c r="N98" i="37"/>
  <c r="G98" i="37"/>
  <c r="A98" i="37"/>
  <c r="P97" i="37"/>
  <c r="N97" i="37"/>
  <c r="G97" i="37"/>
  <c r="A97" i="37"/>
  <c r="P96" i="37"/>
  <c r="N96" i="37"/>
  <c r="G96" i="37"/>
  <c r="A96" i="37"/>
  <c r="P95" i="37"/>
  <c r="N95" i="37"/>
  <c r="G95" i="37"/>
  <c r="A95" i="37"/>
  <c r="P94" i="37"/>
  <c r="N94" i="37"/>
  <c r="G94" i="37"/>
  <c r="A94" i="37"/>
  <c r="Q93" i="37"/>
  <c r="P93" i="37"/>
  <c r="T93" i="37" s="1"/>
  <c r="N93" i="37"/>
  <c r="G93" i="37"/>
  <c r="A93" i="37"/>
  <c r="P92" i="37"/>
  <c r="S92" i="37" s="1"/>
  <c r="N92" i="37"/>
  <c r="G92" i="37"/>
  <c r="A92" i="37"/>
  <c r="Q91" i="37"/>
  <c r="P91" i="37"/>
  <c r="S91" i="37" s="1"/>
  <c r="N91" i="37"/>
  <c r="G91" i="37"/>
  <c r="A91" i="37"/>
  <c r="Q90" i="37"/>
  <c r="P90" i="37"/>
  <c r="U90" i="37" s="1"/>
  <c r="N90" i="37"/>
  <c r="G90" i="37"/>
  <c r="A90" i="37"/>
  <c r="P89" i="37"/>
  <c r="Q89" i="37" s="1"/>
  <c r="N89" i="37"/>
  <c r="G89" i="37"/>
  <c r="A89" i="37"/>
  <c r="P88" i="37"/>
  <c r="Q88" i="37" s="1"/>
  <c r="N88" i="37"/>
  <c r="G88" i="37"/>
  <c r="A88" i="37"/>
  <c r="P87" i="37"/>
  <c r="Q87" i="37" s="1"/>
  <c r="N87" i="37"/>
  <c r="G87" i="37"/>
  <c r="A87" i="37"/>
  <c r="S86" i="37"/>
  <c r="R86" i="37"/>
  <c r="Q86" i="37"/>
  <c r="P86" i="37"/>
  <c r="O86" i="37"/>
  <c r="N86" i="37"/>
  <c r="T86" i="37" s="1"/>
  <c r="A86" i="37"/>
  <c r="P85" i="37"/>
  <c r="S85" i="37" s="1"/>
  <c r="N85" i="37"/>
  <c r="G85" i="37"/>
  <c r="A85" i="37"/>
  <c r="R84" i="37"/>
  <c r="Q84" i="37"/>
  <c r="O84" i="37"/>
  <c r="P84" i="37" s="1"/>
  <c r="S84" i="37" s="1"/>
  <c r="N84" i="37"/>
  <c r="G84" i="37"/>
  <c r="A84" i="37"/>
  <c r="P83" i="37"/>
  <c r="S83" i="37" s="1"/>
  <c r="N83" i="37"/>
  <c r="G83" i="37"/>
  <c r="A83" i="37"/>
  <c r="P82" i="37"/>
  <c r="S82" i="37" s="1"/>
  <c r="N82" i="37"/>
  <c r="G82" i="37"/>
  <c r="A82" i="37"/>
  <c r="P81" i="37"/>
  <c r="S81" i="37" s="1"/>
  <c r="N81" i="37"/>
  <c r="G81" i="37"/>
  <c r="A81" i="37"/>
  <c r="T80" i="37"/>
  <c r="U80" i="37" s="1"/>
  <c r="S80" i="37"/>
  <c r="Q80" i="37"/>
  <c r="N80" i="37"/>
  <c r="A80" i="37"/>
  <c r="P79" i="37"/>
  <c r="S79" i="37" s="1"/>
  <c r="N79" i="37"/>
  <c r="G79" i="37"/>
  <c r="A79" i="37"/>
  <c r="P78" i="37"/>
  <c r="S78" i="37" s="1"/>
  <c r="N78" i="37"/>
  <c r="G78" i="37"/>
  <c r="A78" i="37"/>
  <c r="P77" i="37"/>
  <c r="S77" i="37" s="1"/>
  <c r="N77" i="37"/>
  <c r="G77" i="37"/>
  <c r="A77" i="37"/>
  <c r="P76" i="37"/>
  <c r="S76" i="37" s="1"/>
  <c r="N76" i="37"/>
  <c r="G76" i="37"/>
  <c r="A76" i="37"/>
  <c r="P75" i="37"/>
  <c r="S75" i="37" s="1"/>
  <c r="N75" i="37"/>
  <c r="G75" i="37"/>
  <c r="A75" i="37"/>
  <c r="P74" i="37"/>
  <c r="S74" i="37" s="1"/>
  <c r="N74" i="37"/>
  <c r="G74" i="37"/>
  <c r="A74" i="37"/>
  <c r="P73" i="37"/>
  <c r="S73" i="37" s="1"/>
  <c r="N73" i="37"/>
  <c r="G73" i="37"/>
  <c r="A73" i="37"/>
  <c r="Q72" i="37"/>
  <c r="P72" i="37"/>
  <c r="T72" i="37" s="1"/>
  <c r="N72" i="37"/>
  <c r="G72" i="37"/>
  <c r="A72" i="37"/>
  <c r="P71" i="37"/>
  <c r="N71" i="37"/>
  <c r="G71" i="37"/>
  <c r="A71" i="37"/>
  <c r="P70" i="37"/>
  <c r="N70" i="37"/>
  <c r="G70" i="37"/>
  <c r="A70" i="37"/>
  <c r="P69" i="37"/>
  <c r="N69" i="37"/>
  <c r="G69" i="37"/>
  <c r="A69" i="37"/>
  <c r="P68" i="37"/>
  <c r="N68" i="37"/>
  <c r="G68" i="37"/>
  <c r="A68" i="37"/>
  <c r="S67" i="37"/>
  <c r="P67" i="37"/>
  <c r="N67" i="37"/>
  <c r="G67" i="37"/>
  <c r="A67" i="37"/>
  <c r="P66" i="37"/>
  <c r="N66" i="37"/>
  <c r="G66" i="37"/>
  <c r="A66" i="37"/>
  <c r="Q65" i="37"/>
  <c r="P65" i="37"/>
  <c r="T65" i="37" s="1"/>
  <c r="N65" i="37"/>
  <c r="G65" i="37"/>
  <c r="A65" i="37"/>
  <c r="P64" i="37"/>
  <c r="S64" i="37" s="1"/>
  <c r="N64" i="37"/>
  <c r="G64" i="37"/>
  <c r="A64" i="37"/>
  <c r="P63" i="37"/>
  <c r="S63" i="37" s="1"/>
  <c r="N63" i="37"/>
  <c r="G63" i="37"/>
  <c r="A63" i="37"/>
  <c r="P62" i="37"/>
  <c r="S62" i="37" s="1"/>
  <c r="N62" i="37"/>
  <c r="G62" i="37"/>
  <c r="A62" i="37"/>
  <c r="P61" i="37"/>
  <c r="S61" i="37" s="1"/>
  <c r="N61" i="37"/>
  <c r="G61" i="37"/>
  <c r="A61" i="37"/>
  <c r="P60" i="37"/>
  <c r="S60" i="37" s="1"/>
  <c r="N60" i="37"/>
  <c r="G60" i="37"/>
  <c r="A60" i="37"/>
  <c r="P59" i="37"/>
  <c r="S59" i="37" s="1"/>
  <c r="N59" i="37"/>
  <c r="G59" i="37"/>
  <c r="A59" i="37"/>
  <c r="P58" i="37"/>
  <c r="Q58" i="37" s="1"/>
  <c r="N58" i="37"/>
  <c r="G58" i="37"/>
  <c r="A58" i="37"/>
  <c r="P57" i="37"/>
  <c r="Q57" i="37" s="1"/>
  <c r="N57" i="37"/>
  <c r="G57" i="37"/>
  <c r="A57" i="37"/>
  <c r="P56" i="37"/>
  <c r="Q56" i="37" s="1"/>
  <c r="N56" i="37"/>
  <c r="G56" i="37"/>
  <c r="A56" i="37"/>
  <c r="P55" i="37"/>
  <c r="Q55" i="37" s="1"/>
  <c r="N55" i="37"/>
  <c r="G55" i="37"/>
  <c r="A55" i="37"/>
  <c r="P54" i="37"/>
  <c r="Q54" i="37" s="1"/>
  <c r="N54" i="37"/>
  <c r="G54" i="37"/>
  <c r="A54" i="37"/>
  <c r="P53" i="37"/>
  <c r="Q53" i="37" s="1"/>
  <c r="N53" i="37"/>
  <c r="G53" i="37"/>
  <c r="A53" i="37"/>
  <c r="P52" i="37"/>
  <c r="Q52" i="37" s="1"/>
  <c r="N52" i="37"/>
  <c r="G52" i="37"/>
  <c r="A52" i="37"/>
  <c r="P51" i="37"/>
  <c r="Q51" i="37" s="1"/>
  <c r="N51" i="37"/>
  <c r="G51" i="37"/>
  <c r="A51" i="37"/>
  <c r="Q50" i="37"/>
  <c r="P50" i="37"/>
  <c r="N50" i="37"/>
  <c r="G50" i="37"/>
  <c r="A50" i="37"/>
  <c r="P49" i="37"/>
  <c r="Q49" i="37" s="1"/>
  <c r="N49" i="37"/>
  <c r="G49" i="37"/>
  <c r="A49" i="37"/>
  <c r="P48" i="37"/>
  <c r="Q48" i="37" s="1"/>
  <c r="N48" i="37"/>
  <c r="G48" i="37"/>
  <c r="A48" i="37"/>
  <c r="P47" i="37"/>
  <c r="T47" i="37" s="1"/>
  <c r="N47" i="37"/>
  <c r="G47" i="37"/>
  <c r="A47" i="37"/>
  <c r="P46" i="37"/>
  <c r="S46" i="37" s="1"/>
  <c r="N46" i="37"/>
  <c r="G46" i="37"/>
  <c r="A46" i="37"/>
  <c r="P45" i="37"/>
  <c r="S45" i="37" s="1"/>
  <c r="N45" i="37"/>
  <c r="G45" i="37"/>
  <c r="A45" i="37"/>
  <c r="S44" i="37"/>
  <c r="R44" i="37"/>
  <c r="Q44" i="37"/>
  <c r="O44" i="37"/>
  <c r="P44" i="37" s="1"/>
  <c r="N44" i="37"/>
  <c r="G44" i="37"/>
  <c r="A44" i="37"/>
  <c r="P43" i="37"/>
  <c r="S43" i="37" s="1"/>
  <c r="N43" i="37"/>
  <c r="G43" i="37"/>
  <c r="A43" i="37"/>
  <c r="P42" i="37"/>
  <c r="S42" i="37" s="1"/>
  <c r="N42" i="37"/>
  <c r="G42" i="37"/>
  <c r="A42" i="37"/>
  <c r="U41" i="37"/>
  <c r="S41" i="37"/>
  <c r="P41" i="37"/>
  <c r="N41" i="37"/>
  <c r="G41" i="37"/>
  <c r="A41" i="37"/>
  <c r="S40" i="37"/>
  <c r="R40" i="37"/>
  <c r="O40" i="37"/>
  <c r="Q40" i="37" s="1"/>
  <c r="N40" i="37"/>
  <c r="A40" i="37"/>
  <c r="P39" i="37"/>
  <c r="S39" i="37" s="1"/>
  <c r="N39" i="37"/>
  <c r="G39" i="37"/>
  <c r="A39" i="37"/>
  <c r="P38" i="37"/>
  <c r="S38" i="37" s="1"/>
  <c r="N38" i="37"/>
  <c r="G38" i="37"/>
  <c r="A38" i="37"/>
  <c r="P37" i="37"/>
  <c r="S37" i="37" s="1"/>
  <c r="N37" i="37"/>
  <c r="G37" i="37"/>
  <c r="A37" i="37"/>
  <c r="P36" i="37"/>
  <c r="S36" i="37" s="1"/>
  <c r="N36" i="37"/>
  <c r="G36" i="37"/>
  <c r="A36" i="37"/>
  <c r="P35" i="37"/>
  <c r="S35" i="37" s="1"/>
  <c r="N35" i="37"/>
  <c r="G35" i="37"/>
  <c r="A35" i="37"/>
  <c r="P34" i="37"/>
  <c r="S34" i="37" s="1"/>
  <c r="N34" i="37"/>
  <c r="G34" i="37"/>
  <c r="A34" i="37"/>
  <c r="P33" i="37"/>
  <c r="S33" i="37" s="1"/>
  <c r="N33" i="37"/>
  <c r="G33" i="37"/>
  <c r="A33" i="37"/>
  <c r="P32" i="37"/>
  <c r="S32" i="37" s="1"/>
  <c r="N32" i="37"/>
  <c r="G32" i="37"/>
  <c r="A32" i="37"/>
  <c r="P31" i="37"/>
  <c r="S31" i="37" s="1"/>
  <c r="N31" i="37"/>
  <c r="G31" i="37"/>
  <c r="A31" i="37"/>
  <c r="P30" i="37"/>
  <c r="S30" i="37" s="1"/>
  <c r="N30" i="37"/>
  <c r="G30" i="37"/>
  <c r="A30" i="37"/>
  <c r="P29" i="37"/>
  <c r="S29" i="37" s="1"/>
  <c r="N29" i="37"/>
  <c r="A29" i="37"/>
  <c r="P28" i="37"/>
  <c r="Q28" i="37" s="1"/>
  <c r="N28" i="37"/>
  <c r="G28" i="37"/>
  <c r="A28" i="37"/>
  <c r="P27" i="37"/>
  <c r="N27" i="37"/>
  <c r="G27" i="37"/>
  <c r="A27" i="37"/>
  <c r="P26" i="37"/>
  <c r="Q26" i="37" s="1"/>
  <c r="N26" i="37"/>
  <c r="G26" i="37"/>
  <c r="A26" i="37"/>
  <c r="P25" i="37"/>
  <c r="Q25" i="37" s="1"/>
  <c r="N25" i="37"/>
  <c r="G25" i="37"/>
  <c r="A25" i="37"/>
  <c r="P24" i="37"/>
  <c r="Q24" i="37" s="1"/>
  <c r="N24" i="37"/>
  <c r="G24" i="37"/>
  <c r="A24" i="37"/>
  <c r="P23" i="37"/>
  <c r="Q23" i="37" s="1"/>
  <c r="N23" i="37"/>
  <c r="G23" i="37"/>
  <c r="A23" i="37"/>
  <c r="P22" i="37"/>
  <c r="Q22" i="37" s="1"/>
  <c r="N22" i="37"/>
  <c r="G22" i="37"/>
  <c r="A22" i="37"/>
  <c r="P21" i="37"/>
  <c r="Q21" i="37" s="1"/>
  <c r="N21" i="37"/>
  <c r="G21" i="37"/>
  <c r="A21" i="37"/>
  <c r="P20" i="37"/>
  <c r="Q20" i="37" s="1"/>
  <c r="N20" i="37"/>
  <c r="G20" i="37"/>
  <c r="A20" i="37"/>
  <c r="P19" i="37"/>
  <c r="Q19" i="37" s="1"/>
  <c r="N19" i="37"/>
  <c r="G19" i="37"/>
  <c r="A19" i="37"/>
  <c r="P18" i="37"/>
  <c r="Q18" i="37" s="1"/>
  <c r="N18" i="37"/>
  <c r="G18" i="37"/>
  <c r="A18" i="37"/>
  <c r="P17" i="37"/>
  <c r="Q17" i="37" s="1"/>
  <c r="N17" i="37"/>
  <c r="G17" i="37"/>
  <c r="A17" i="37"/>
  <c r="P16" i="37"/>
  <c r="Q16" i="37" s="1"/>
  <c r="N16" i="37"/>
  <c r="G16" i="37"/>
  <c r="A16" i="37"/>
  <c r="P15" i="37"/>
  <c r="Q15" i="37" s="1"/>
  <c r="N15" i="37"/>
  <c r="G15" i="37"/>
  <c r="A15" i="37"/>
  <c r="P14" i="37"/>
  <c r="Q14" i="37" s="1"/>
  <c r="N14" i="37"/>
  <c r="G14" i="37"/>
  <c r="A14" i="37"/>
  <c r="P13" i="37"/>
  <c r="Q13" i="37" s="1"/>
  <c r="N13" i="37"/>
  <c r="G13" i="37"/>
  <c r="A13" i="37"/>
  <c r="P12" i="37"/>
  <c r="Q12" i="37" s="1"/>
  <c r="N12" i="37"/>
  <c r="G12" i="37"/>
  <c r="A12" i="37"/>
  <c r="P11" i="37"/>
  <c r="Q11" i="37" s="1"/>
  <c r="N11" i="37"/>
  <c r="G11" i="37"/>
  <c r="A11" i="37"/>
  <c r="P10" i="37"/>
  <c r="Q10" i="37" s="1"/>
  <c r="N10" i="37"/>
  <c r="G10" i="37"/>
  <c r="A10" i="37"/>
  <c r="P9" i="37"/>
  <c r="Q9" i="37" s="1"/>
  <c r="N9" i="37"/>
  <c r="G9" i="37"/>
  <c r="A9" i="37"/>
  <c r="P8" i="37"/>
  <c r="Q8" i="37" s="1"/>
  <c r="N8" i="37"/>
  <c r="G8" i="37"/>
  <c r="A8" i="37"/>
  <c r="P7" i="37"/>
  <c r="N7" i="37"/>
  <c r="G7" i="37"/>
  <c r="A7" i="37"/>
  <c r="P6" i="37"/>
  <c r="Q6" i="37" s="1"/>
  <c r="N6" i="37"/>
  <c r="G6" i="37"/>
  <c r="A6" i="37"/>
  <c r="U4" i="37"/>
  <c r="S4" i="37"/>
  <c r="Q4" i="37"/>
  <c r="N3" i="37"/>
  <c r="G40" i="37" l="1"/>
  <c r="S119" i="38"/>
  <c r="T119" i="38"/>
  <c r="U119" i="38" s="1"/>
  <c r="T6" i="37"/>
  <c r="T7" i="37"/>
  <c r="U7" i="37" s="1"/>
  <c r="R104" i="37"/>
  <c r="U93" i="37"/>
  <c r="Q7" i="37"/>
  <c r="U86" i="37"/>
  <c r="G86" i="37"/>
  <c r="T8" i="37"/>
  <c r="U8" i="37" s="1"/>
  <c r="T9" i="37"/>
  <c r="U9" i="37" s="1"/>
  <c r="T10" i="37"/>
  <c r="U10" i="37" s="1"/>
  <c r="T11" i="37"/>
  <c r="U11" i="37" s="1"/>
  <c r="T12" i="37"/>
  <c r="U12" i="37" s="1"/>
  <c r="T13" i="37"/>
  <c r="U13" i="37" s="1"/>
  <c r="T14" i="37"/>
  <c r="U14" i="37" s="1"/>
  <c r="T15" i="37"/>
  <c r="U15" i="37" s="1"/>
  <c r="T17" i="37"/>
  <c r="U17" i="37" s="1"/>
  <c r="T18" i="37"/>
  <c r="U18" i="37" s="1"/>
  <c r="T19" i="37"/>
  <c r="U19" i="37" s="1"/>
  <c r="T20" i="37"/>
  <c r="U20" i="37" s="1"/>
  <c r="T21" i="37"/>
  <c r="U21" i="37" s="1"/>
  <c r="T22" i="37"/>
  <c r="U22" i="37" s="1"/>
  <c r="T23" i="37"/>
  <c r="U23" i="37" s="1"/>
  <c r="T24" i="37"/>
  <c r="U24" i="37" s="1"/>
  <c r="T25" i="37"/>
  <c r="U25" i="37" s="1"/>
  <c r="T26" i="37"/>
  <c r="U26" i="37" s="1"/>
  <c r="T28" i="37"/>
  <c r="U28" i="37" s="1"/>
  <c r="T48" i="37"/>
  <c r="U48" i="37" s="1"/>
  <c r="T49" i="37"/>
  <c r="U49" i="37" s="1"/>
  <c r="T50" i="37"/>
  <c r="U50" i="37" s="1"/>
  <c r="T51" i="37"/>
  <c r="U51" i="37" s="1"/>
  <c r="T52" i="37"/>
  <c r="U52" i="37" s="1"/>
  <c r="T53" i="37"/>
  <c r="U53" i="37" s="1"/>
  <c r="T54" i="37"/>
  <c r="U54" i="37" s="1"/>
  <c r="T55" i="37"/>
  <c r="U55" i="37" s="1"/>
  <c r="T56" i="37"/>
  <c r="U56" i="37" s="1"/>
  <c r="T57" i="37"/>
  <c r="U57" i="37" s="1"/>
  <c r="T58" i="37"/>
  <c r="U58" i="37" s="1"/>
  <c r="U65" i="37"/>
  <c r="T88" i="37"/>
  <c r="U88" i="37" s="1"/>
  <c r="T89" i="37"/>
  <c r="U89" i="37" s="1"/>
  <c r="T90" i="37"/>
  <c r="T91" i="37"/>
  <c r="U100" i="37"/>
  <c r="T16" i="37"/>
  <c r="U16" i="37" s="1"/>
  <c r="T87" i="37"/>
  <c r="U87" i="37" s="1"/>
  <c r="T27" i="37"/>
  <c r="U27" i="37" s="1"/>
  <c r="Q27" i="37"/>
  <c r="N104" i="37"/>
  <c r="T67" i="37"/>
  <c r="Q67" i="37"/>
  <c r="U67" i="37"/>
  <c r="T29" i="37"/>
  <c r="Q29" i="37"/>
  <c r="U29" i="37"/>
  <c r="T30" i="37"/>
  <c r="Q30" i="37"/>
  <c r="U30" i="37"/>
  <c r="T31" i="37"/>
  <c r="Q31" i="37"/>
  <c r="U31" i="37"/>
  <c r="T32" i="37"/>
  <c r="Q32" i="37"/>
  <c r="U32" i="37"/>
  <c r="T33" i="37"/>
  <c r="Q33" i="37"/>
  <c r="U33" i="37"/>
  <c r="T34" i="37"/>
  <c r="Q34" i="37"/>
  <c r="U34" i="37"/>
  <c r="T35" i="37"/>
  <c r="Q35" i="37"/>
  <c r="U35" i="37"/>
  <c r="T36" i="37"/>
  <c r="Q36" i="37"/>
  <c r="U36" i="37"/>
  <c r="T37" i="37"/>
  <c r="Q37" i="37"/>
  <c r="U37" i="37"/>
  <c r="T38" i="37"/>
  <c r="Q38" i="37"/>
  <c r="U38" i="37"/>
  <c r="T39" i="37"/>
  <c r="Q39" i="37"/>
  <c r="U39" i="37"/>
  <c r="O104" i="37"/>
  <c r="P40" i="37"/>
  <c r="P104" i="37" s="1"/>
  <c r="U40" i="37"/>
  <c r="T41" i="37"/>
  <c r="Q41" i="37"/>
  <c r="T42" i="37"/>
  <c r="Q42" i="37"/>
  <c r="U42" i="37"/>
  <c r="T43" i="37"/>
  <c r="Q43" i="37"/>
  <c r="U43" i="37"/>
  <c r="T44" i="37"/>
  <c r="U44" i="37"/>
  <c r="T45" i="37"/>
  <c r="Q45" i="37"/>
  <c r="U45" i="37"/>
  <c r="T46" i="37"/>
  <c r="Q46" i="37"/>
  <c r="U46" i="37"/>
  <c r="T66" i="37"/>
  <c r="U66" i="37" s="1"/>
  <c r="Q66" i="37"/>
  <c r="S66" i="37"/>
  <c r="T68" i="37"/>
  <c r="Q68" i="37"/>
  <c r="U68" i="37"/>
  <c r="T69" i="37"/>
  <c r="Q69" i="37"/>
  <c r="U69" i="37"/>
  <c r="T70" i="37"/>
  <c r="Q70" i="37"/>
  <c r="U70" i="37"/>
  <c r="T71" i="37"/>
  <c r="Q71" i="37"/>
  <c r="U71" i="37"/>
  <c r="S72" i="37"/>
  <c r="T94" i="37"/>
  <c r="Q94" i="37"/>
  <c r="U94" i="37"/>
  <c r="T95" i="37"/>
  <c r="Q95" i="37"/>
  <c r="U95" i="37"/>
  <c r="T96" i="37"/>
  <c r="Q96" i="37"/>
  <c r="U96" i="37"/>
  <c r="T97" i="37"/>
  <c r="Q97" i="37"/>
  <c r="U97" i="37"/>
  <c r="T98" i="37"/>
  <c r="Q98" i="37"/>
  <c r="U98" i="37"/>
  <c r="S99" i="37"/>
  <c r="S101" i="37"/>
  <c r="S6" i="37"/>
  <c r="U6" i="37"/>
  <c r="S7" i="37"/>
  <c r="S8" i="37"/>
  <c r="S9" i="37"/>
  <c r="S10" i="37"/>
  <c r="S11" i="37"/>
  <c r="S12" i="37"/>
  <c r="S13" i="37"/>
  <c r="S14" i="37"/>
  <c r="S15" i="37"/>
  <c r="S16" i="37"/>
  <c r="S17" i="37"/>
  <c r="S18" i="37"/>
  <c r="S19" i="37"/>
  <c r="S20" i="37"/>
  <c r="S21" i="37"/>
  <c r="S22" i="37"/>
  <c r="S23" i="37"/>
  <c r="S24" i="37"/>
  <c r="S25" i="37"/>
  <c r="S26" i="37"/>
  <c r="S27" i="37"/>
  <c r="S28" i="37"/>
  <c r="S48" i="37"/>
  <c r="S49" i="37"/>
  <c r="S50" i="37"/>
  <c r="S51" i="37"/>
  <c r="S52" i="37"/>
  <c r="S53" i="37"/>
  <c r="S54" i="37"/>
  <c r="S55" i="37"/>
  <c r="S56" i="37"/>
  <c r="S57" i="37"/>
  <c r="S58" i="37"/>
  <c r="T59" i="37"/>
  <c r="Q59" i="37"/>
  <c r="U59" i="37"/>
  <c r="T60" i="37"/>
  <c r="Q60" i="37"/>
  <c r="U60" i="37"/>
  <c r="T61" i="37"/>
  <c r="Q61" i="37"/>
  <c r="U61" i="37"/>
  <c r="T62" i="37"/>
  <c r="Q62" i="37"/>
  <c r="U62" i="37"/>
  <c r="T63" i="37"/>
  <c r="Q63" i="37"/>
  <c r="U63" i="37"/>
  <c r="T64" i="37"/>
  <c r="Q64" i="37"/>
  <c r="U64" i="37"/>
  <c r="S65" i="37"/>
  <c r="S68" i="37"/>
  <c r="S69" i="37"/>
  <c r="S70" i="37"/>
  <c r="S71" i="37"/>
  <c r="U72" i="37"/>
  <c r="T73" i="37"/>
  <c r="Q73" i="37"/>
  <c r="U73" i="37"/>
  <c r="T74" i="37"/>
  <c r="Q74" i="37"/>
  <c r="U74" i="37"/>
  <c r="T75" i="37"/>
  <c r="Q75" i="37"/>
  <c r="U75" i="37"/>
  <c r="T76" i="37"/>
  <c r="Q76" i="37"/>
  <c r="U76" i="37"/>
  <c r="T77" i="37"/>
  <c r="Q77" i="37"/>
  <c r="U77" i="37"/>
  <c r="T78" i="37"/>
  <c r="Q78" i="37"/>
  <c r="U78" i="37"/>
  <c r="T79" i="37"/>
  <c r="Q79" i="37"/>
  <c r="U79" i="37"/>
  <c r="T81" i="37"/>
  <c r="Q81" i="37"/>
  <c r="U81" i="37"/>
  <c r="T82" i="37"/>
  <c r="Q82" i="37"/>
  <c r="U82" i="37"/>
  <c r="T83" i="37"/>
  <c r="Q83" i="37"/>
  <c r="U83" i="37"/>
  <c r="T84" i="37"/>
  <c r="U84" i="37"/>
  <c r="T85" i="37"/>
  <c r="Q85" i="37"/>
  <c r="U85" i="37"/>
  <c r="T92" i="37"/>
  <c r="Q92" i="37"/>
  <c r="U92" i="37"/>
  <c r="S93" i="37"/>
  <c r="S94" i="37"/>
  <c r="S95" i="37"/>
  <c r="S96" i="37"/>
  <c r="S97" i="37"/>
  <c r="S98" i="37"/>
  <c r="U99" i="37"/>
  <c r="S100" i="37"/>
  <c r="U101" i="37"/>
  <c r="T102" i="37"/>
  <c r="Q102" i="37"/>
  <c r="U102" i="37"/>
  <c r="T103" i="37"/>
  <c r="Q103" i="37"/>
  <c r="U103" i="37"/>
  <c r="S87" i="37"/>
  <c r="S88" i="37"/>
  <c r="S89" i="37"/>
  <c r="S90" i="37"/>
  <c r="P103" i="36"/>
  <c r="S103" i="36" s="1"/>
  <c r="N103" i="36"/>
  <c r="P102" i="36"/>
  <c r="S102" i="36" s="1"/>
  <c r="N102" i="36"/>
  <c r="Q101" i="36"/>
  <c r="P101" i="36"/>
  <c r="S101" i="36" s="1"/>
  <c r="N101" i="36"/>
  <c r="Q100" i="36"/>
  <c r="P100" i="36"/>
  <c r="S100" i="36" s="1"/>
  <c r="N100" i="36"/>
  <c r="Q99" i="36"/>
  <c r="P99" i="36"/>
  <c r="S99" i="36" s="1"/>
  <c r="N99" i="36"/>
  <c r="P98" i="36"/>
  <c r="S98" i="36" s="1"/>
  <c r="N98" i="36"/>
  <c r="P97" i="36"/>
  <c r="S97" i="36" s="1"/>
  <c r="N97" i="36"/>
  <c r="P96" i="36"/>
  <c r="S96" i="36" s="1"/>
  <c r="N96" i="36"/>
  <c r="P95" i="36"/>
  <c r="S95" i="36" s="1"/>
  <c r="N95" i="36"/>
  <c r="P94" i="36"/>
  <c r="S94" i="36" s="1"/>
  <c r="N94" i="36"/>
  <c r="Q93" i="36"/>
  <c r="P93" i="36"/>
  <c r="S93" i="36" s="1"/>
  <c r="N93" i="36"/>
  <c r="P92" i="36"/>
  <c r="S92" i="36" s="1"/>
  <c r="N92" i="36"/>
  <c r="P91" i="36"/>
  <c r="S91" i="36" s="1"/>
  <c r="N91" i="36"/>
  <c r="Q90" i="36"/>
  <c r="P90" i="36"/>
  <c r="S90" i="36" s="1"/>
  <c r="N90" i="36"/>
  <c r="P89" i="36"/>
  <c r="S89" i="36" s="1"/>
  <c r="N89" i="36"/>
  <c r="P88" i="36"/>
  <c r="S88" i="36" s="1"/>
  <c r="N88" i="36"/>
  <c r="P87" i="36"/>
  <c r="S87" i="36" s="1"/>
  <c r="N87" i="36"/>
  <c r="S86" i="36"/>
  <c r="R86" i="36"/>
  <c r="Q86" i="36"/>
  <c r="P86" i="36"/>
  <c r="O86" i="36"/>
  <c r="G86" i="36" s="1"/>
  <c r="N86" i="36"/>
  <c r="P85" i="36"/>
  <c r="S85" i="36" s="1"/>
  <c r="N85" i="36"/>
  <c r="R84" i="36"/>
  <c r="Q84" i="36"/>
  <c r="O84" i="36"/>
  <c r="P84" i="36" s="1"/>
  <c r="S84" i="36" s="1"/>
  <c r="N84" i="36"/>
  <c r="P83" i="36"/>
  <c r="S83" i="36" s="1"/>
  <c r="N83" i="36"/>
  <c r="P82" i="36"/>
  <c r="S82" i="36" s="1"/>
  <c r="N82" i="36"/>
  <c r="P81" i="36"/>
  <c r="S81" i="36" s="1"/>
  <c r="N81" i="36"/>
  <c r="S80" i="36"/>
  <c r="Q80" i="36"/>
  <c r="N80" i="36"/>
  <c r="P79" i="36"/>
  <c r="Q79" i="36" s="1"/>
  <c r="N79" i="36"/>
  <c r="P78" i="36"/>
  <c r="Q78" i="36" s="1"/>
  <c r="N78" i="36"/>
  <c r="P77" i="36"/>
  <c r="Q77" i="36" s="1"/>
  <c r="N77" i="36"/>
  <c r="P76" i="36"/>
  <c r="Q76" i="36" s="1"/>
  <c r="N76" i="36"/>
  <c r="P75" i="36"/>
  <c r="Q75" i="36" s="1"/>
  <c r="N75" i="36"/>
  <c r="P74" i="36"/>
  <c r="Q74" i="36" s="1"/>
  <c r="N74" i="36"/>
  <c r="P73" i="36"/>
  <c r="Q73" i="36" s="1"/>
  <c r="N73" i="36"/>
  <c r="Q72" i="36"/>
  <c r="P72" i="36"/>
  <c r="S72" i="36" s="1"/>
  <c r="N72" i="36"/>
  <c r="P71" i="36"/>
  <c r="Q71" i="36" s="1"/>
  <c r="N71" i="36"/>
  <c r="P70" i="36"/>
  <c r="Q70" i="36" s="1"/>
  <c r="N70" i="36"/>
  <c r="P69" i="36"/>
  <c r="Q69" i="36" s="1"/>
  <c r="N69" i="36"/>
  <c r="P68" i="36"/>
  <c r="Q68" i="36" s="1"/>
  <c r="N68" i="36"/>
  <c r="S67" i="36"/>
  <c r="P67" i="36"/>
  <c r="Q67" i="36" s="1"/>
  <c r="N67" i="36"/>
  <c r="P66" i="36"/>
  <c r="Q66" i="36" s="1"/>
  <c r="N66" i="36"/>
  <c r="Q65" i="36"/>
  <c r="P65" i="36"/>
  <c r="S65" i="36" s="1"/>
  <c r="N65" i="36"/>
  <c r="P64" i="36"/>
  <c r="Q64" i="36" s="1"/>
  <c r="N64" i="36"/>
  <c r="P63" i="36"/>
  <c r="Q63" i="36" s="1"/>
  <c r="N63" i="36"/>
  <c r="P62" i="36"/>
  <c r="Q62" i="36" s="1"/>
  <c r="N62" i="36"/>
  <c r="P61" i="36"/>
  <c r="Q61" i="36" s="1"/>
  <c r="N61" i="36"/>
  <c r="P60" i="36"/>
  <c r="Q60" i="36" s="1"/>
  <c r="N60" i="36"/>
  <c r="P59" i="36"/>
  <c r="Q59" i="36" s="1"/>
  <c r="N59" i="36"/>
  <c r="P58" i="36"/>
  <c r="Q58" i="36" s="1"/>
  <c r="N58" i="36"/>
  <c r="P57" i="36"/>
  <c r="Q57" i="36" s="1"/>
  <c r="N57" i="36"/>
  <c r="P56" i="36"/>
  <c r="S56" i="36" s="1"/>
  <c r="N56" i="36"/>
  <c r="P55" i="36"/>
  <c r="S55" i="36" s="1"/>
  <c r="N55" i="36"/>
  <c r="P54" i="36"/>
  <c r="S54" i="36" s="1"/>
  <c r="N54" i="36"/>
  <c r="P53" i="36"/>
  <c r="S53" i="36" s="1"/>
  <c r="N53" i="36"/>
  <c r="P52" i="36"/>
  <c r="S52" i="36" s="1"/>
  <c r="N52" i="36"/>
  <c r="P51" i="36"/>
  <c r="S51" i="36" s="1"/>
  <c r="N51" i="36"/>
  <c r="P50" i="36"/>
  <c r="S50" i="36" s="1"/>
  <c r="N50" i="36"/>
  <c r="P49" i="36"/>
  <c r="S49" i="36" s="1"/>
  <c r="N49" i="36"/>
  <c r="P48" i="36"/>
  <c r="S48" i="36" s="1"/>
  <c r="N48" i="36"/>
  <c r="P47" i="36"/>
  <c r="N47" i="36"/>
  <c r="P46" i="36"/>
  <c r="S46" i="36" s="1"/>
  <c r="N46" i="36"/>
  <c r="P45" i="36"/>
  <c r="S45" i="36" s="1"/>
  <c r="N45" i="36"/>
  <c r="S44" i="36"/>
  <c r="R44" i="36"/>
  <c r="Q44" i="36"/>
  <c r="O44" i="36"/>
  <c r="P44" i="36" s="1"/>
  <c r="N44" i="36"/>
  <c r="P43" i="36"/>
  <c r="S43" i="36" s="1"/>
  <c r="N43" i="36"/>
  <c r="P42" i="36"/>
  <c r="S42" i="36" s="1"/>
  <c r="N42" i="36"/>
  <c r="S41" i="36"/>
  <c r="P41" i="36"/>
  <c r="Q41" i="36" s="1"/>
  <c r="N41" i="36"/>
  <c r="S40" i="36"/>
  <c r="R40" i="36"/>
  <c r="O40" i="36"/>
  <c r="Q40" i="36" s="1"/>
  <c r="N40" i="36"/>
  <c r="P39" i="36"/>
  <c r="S39" i="36" s="1"/>
  <c r="N39" i="36"/>
  <c r="P38" i="36"/>
  <c r="S38" i="36" s="1"/>
  <c r="N38" i="36"/>
  <c r="P37" i="36"/>
  <c r="S37" i="36" s="1"/>
  <c r="N37" i="36"/>
  <c r="P36" i="36"/>
  <c r="S36" i="36" s="1"/>
  <c r="N36" i="36"/>
  <c r="P35" i="36"/>
  <c r="S35" i="36" s="1"/>
  <c r="N35" i="36"/>
  <c r="P34" i="36"/>
  <c r="S34" i="36" s="1"/>
  <c r="N34" i="36"/>
  <c r="P33" i="36"/>
  <c r="S33" i="36" s="1"/>
  <c r="N33" i="36"/>
  <c r="P32" i="36"/>
  <c r="S32" i="36" s="1"/>
  <c r="N32" i="36"/>
  <c r="P31" i="36"/>
  <c r="S31" i="36" s="1"/>
  <c r="N31" i="36"/>
  <c r="P30" i="36"/>
  <c r="S30" i="36" s="1"/>
  <c r="N30" i="36"/>
  <c r="P29" i="36"/>
  <c r="S29" i="36" s="1"/>
  <c r="N29" i="36"/>
  <c r="P28" i="36"/>
  <c r="S28" i="36" s="1"/>
  <c r="N28" i="36"/>
  <c r="Q27" i="36"/>
  <c r="P27" i="36"/>
  <c r="S27" i="36" s="1"/>
  <c r="N27" i="36"/>
  <c r="P26" i="36"/>
  <c r="S26" i="36" s="1"/>
  <c r="N26" i="36"/>
  <c r="P25" i="36"/>
  <c r="S25" i="36" s="1"/>
  <c r="N25" i="36"/>
  <c r="P24" i="36"/>
  <c r="S24" i="36" s="1"/>
  <c r="N24" i="36"/>
  <c r="P23" i="36"/>
  <c r="S23" i="36" s="1"/>
  <c r="N23" i="36"/>
  <c r="P22" i="36"/>
  <c r="S22" i="36" s="1"/>
  <c r="N22" i="36"/>
  <c r="P21" i="36"/>
  <c r="S21" i="36" s="1"/>
  <c r="N21" i="36"/>
  <c r="P20" i="36"/>
  <c r="S20" i="36" s="1"/>
  <c r="N20" i="36"/>
  <c r="P19" i="36"/>
  <c r="S19" i="36" s="1"/>
  <c r="N19" i="36"/>
  <c r="P18" i="36"/>
  <c r="S18" i="36" s="1"/>
  <c r="N18" i="36"/>
  <c r="P17" i="36"/>
  <c r="S17" i="36" s="1"/>
  <c r="N17" i="36"/>
  <c r="P16" i="36"/>
  <c r="S16" i="36" s="1"/>
  <c r="N16" i="36"/>
  <c r="P15" i="36"/>
  <c r="S15" i="36" s="1"/>
  <c r="N15" i="36"/>
  <c r="P14" i="36"/>
  <c r="S14" i="36" s="1"/>
  <c r="N14" i="36"/>
  <c r="P13" i="36"/>
  <c r="S13" i="36" s="1"/>
  <c r="N13" i="36"/>
  <c r="P12" i="36"/>
  <c r="S12" i="36" s="1"/>
  <c r="N12" i="36"/>
  <c r="P11" i="36"/>
  <c r="S11" i="36" s="1"/>
  <c r="N11" i="36"/>
  <c r="P10" i="36"/>
  <c r="S10" i="36" s="1"/>
  <c r="N10" i="36"/>
  <c r="P9" i="36"/>
  <c r="S9" i="36" s="1"/>
  <c r="N9" i="36"/>
  <c r="P8" i="36"/>
  <c r="S8" i="36" s="1"/>
  <c r="N8" i="36"/>
  <c r="P7" i="36"/>
  <c r="S7" i="36" s="1"/>
  <c r="N7" i="36"/>
  <c r="P6" i="36"/>
  <c r="S6" i="36" s="1"/>
  <c r="N6" i="36"/>
  <c r="G104" i="37" l="1"/>
  <c r="Q11" i="36"/>
  <c r="Q50" i="36"/>
  <c r="Q98" i="36"/>
  <c r="Q19" i="36"/>
  <c r="Q35" i="36"/>
  <c r="Q83" i="36"/>
  <c r="Q7" i="36"/>
  <c r="Q15" i="36"/>
  <c r="Q23" i="36"/>
  <c r="Q31" i="36"/>
  <c r="Q39" i="36"/>
  <c r="Q45" i="36"/>
  <c r="Q54" i="36"/>
  <c r="Q88" i="36"/>
  <c r="Q92" i="36"/>
  <c r="Q94" i="36"/>
  <c r="Q9" i="36"/>
  <c r="Q13" i="36"/>
  <c r="Q17" i="36"/>
  <c r="Q21" i="36"/>
  <c r="Q25" i="36"/>
  <c r="Q29" i="36"/>
  <c r="Q33" i="36"/>
  <c r="Q37" i="36"/>
  <c r="Q42" i="36"/>
  <c r="Q48" i="36"/>
  <c r="Q52" i="36"/>
  <c r="Q81" i="36"/>
  <c r="Q85" i="36"/>
  <c r="Q96" i="36"/>
  <c r="S104" i="37"/>
  <c r="T40" i="37"/>
  <c r="T104" i="37" s="1"/>
  <c r="U104" i="37" s="1"/>
  <c r="Q104" i="37"/>
  <c r="Q6" i="36"/>
  <c r="Q8" i="36"/>
  <c r="Q10" i="36"/>
  <c r="Q12" i="36"/>
  <c r="Q14" i="36"/>
  <c r="Q16" i="36"/>
  <c r="Q18" i="36"/>
  <c r="Q20" i="36"/>
  <c r="Q22" i="36"/>
  <c r="Q24" i="36"/>
  <c r="Q26" i="36"/>
  <c r="Q28" i="36"/>
  <c r="Q30" i="36"/>
  <c r="Q32" i="36"/>
  <c r="Q34" i="36"/>
  <c r="Q36" i="36"/>
  <c r="Q38" i="36"/>
  <c r="P40" i="36"/>
  <c r="Q43" i="36"/>
  <c r="Q46" i="36"/>
  <c r="Q49" i="36"/>
  <c r="Q51" i="36"/>
  <c r="Q53" i="36"/>
  <c r="Q56" i="36"/>
  <c r="Q82" i="36"/>
  <c r="Q87" i="36"/>
  <c r="Q89" i="36"/>
  <c r="Q91" i="36"/>
  <c r="Q95" i="36"/>
  <c r="Q97" i="36"/>
  <c r="Q55" i="36"/>
  <c r="S57" i="36"/>
  <c r="S58" i="36"/>
  <c r="S59" i="36"/>
  <c r="S60" i="36"/>
  <c r="S61" i="36"/>
  <c r="S62" i="36"/>
  <c r="S63" i="36"/>
  <c r="S64" i="36"/>
  <c r="S66" i="36"/>
  <c r="S68" i="36"/>
  <c r="S69" i="36"/>
  <c r="S70" i="36"/>
  <c r="S71" i="36"/>
  <c r="S73" i="36"/>
  <c r="S74" i="36"/>
  <c r="S75" i="36"/>
  <c r="S76" i="36"/>
  <c r="S77" i="36"/>
  <c r="S78" i="36"/>
  <c r="S79" i="36"/>
  <c r="Q102" i="36"/>
  <c r="Q103" i="36"/>
  <c r="P103" i="35"/>
  <c r="S103" i="35" s="1"/>
  <c r="N103" i="35"/>
  <c r="P102" i="35"/>
  <c r="S102" i="35" s="1"/>
  <c r="N102" i="35"/>
  <c r="Q101" i="35"/>
  <c r="P101" i="35"/>
  <c r="S101" i="35" s="1"/>
  <c r="N101" i="35"/>
  <c r="Q100" i="35"/>
  <c r="P100" i="35"/>
  <c r="S100" i="35" s="1"/>
  <c r="N100" i="35"/>
  <c r="Q99" i="35"/>
  <c r="P99" i="35"/>
  <c r="S99" i="35" s="1"/>
  <c r="N99" i="35"/>
  <c r="P98" i="35"/>
  <c r="S98" i="35" s="1"/>
  <c r="N98" i="35"/>
  <c r="P97" i="35"/>
  <c r="S97" i="35" s="1"/>
  <c r="N97" i="35"/>
  <c r="P96" i="35"/>
  <c r="S96" i="35" s="1"/>
  <c r="N96" i="35"/>
  <c r="P95" i="35"/>
  <c r="S95" i="35" s="1"/>
  <c r="N95" i="35"/>
  <c r="P94" i="35"/>
  <c r="S94" i="35" s="1"/>
  <c r="N94" i="35"/>
  <c r="Q93" i="35"/>
  <c r="P93" i="35"/>
  <c r="S93" i="35" s="1"/>
  <c r="N93" i="35"/>
  <c r="P92" i="35"/>
  <c r="S92" i="35" s="1"/>
  <c r="N92" i="35"/>
  <c r="P91" i="35"/>
  <c r="S91" i="35" s="1"/>
  <c r="N91" i="35"/>
  <c r="Q90" i="35"/>
  <c r="P90" i="35"/>
  <c r="S90" i="35" s="1"/>
  <c r="N90" i="35"/>
  <c r="P89" i="35"/>
  <c r="S89" i="35" s="1"/>
  <c r="N89" i="35"/>
  <c r="P88" i="35"/>
  <c r="S88" i="35" s="1"/>
  <c r="N88" i="35"/>
  <c r="P87" i="35"/>
  <c r="S87" i="35" s="1"/>
  <c r="N87" i="35"/>
  <c r="S86" i="35"/>
  <c r="R86" i="35"/>
  <c r="Q86" i="35"/>
  <c r="P86" i="35"/>
  <c r="O86" i="35"/>
  <c r="N86" i="35"/>
  <c r="P85" i="35"/>
  <c r="S85" i="35" s="1"/>
  <c r="N85" i="35"/>
  <c r="R84" i="35"/>
  <c r="Q84" i="35"/>
  <c r="O84" i="35"/>
  <c r="P84" i="35" s="1"/>
  <c r="S84" i="35" s="1"/>
  <c r="N84" i="35"/>
  <c r="P83" i="35"/>
  <c r="S83" i="35" s="1"/>
  <c r="N83" i="35"/>
  <c r="P82" i="35"/>
  <c r="S82" i="35" s="1"/>
  <c r="N82" i="35"/>
  <c r="P81" i="35"/>
  <c r="S81" i="35" s="1"/>
  <c r="N81" i="35"/>
  <c r="S80" i="35"/>
  <c r="Q80" i="35"/>
  <c r="N80" i="35"/>
  <c r="P79" i="35"/>
  <c r="Q79" i="35" s="1"/>
  <c r="N79" i="35"/>
  <c r="P78" i="35"/>
  <c r="Q78" i="35" s="1"/>
  <c r="N78" i="35"/>
  <c r="P77" i="35"/>
  <c r="Q77" i="35" s="1"/>
  <c r="N77" i="35"/>
  <c r="P76" i="35"/>
  <c r="Q76" i="35" s="1"/>
  <c r="N76" i="35"/>
  <c r="P75" i="35"/>
  <c r="Q75" i="35" s="1"/>
  <c r="N75" i="35"/>
  <c r="P74" i="35"/>
  <c r="Q74" i="35" s="1"/>
  <c r="N74" i="35"/>
  <c r="P73" i="35"/>
  <c r="Q73" i="35" s="1"/>
  <c r="N73" i="35"/>
  <c r="Q72" i="35"/>
  <c r="P72" i="35"/>
  <c r="S72" i="35" s="1"/>
  <c r="N72" i="35"/>
  <c r="P71" i="35"/>
  <c r="Q71" i="35" s="1"/>
  <c r="N71" i="35"/>
  <c r="P70" i="35"/>
  <c r="Q70" i="35" s="1"/>
  <c r="N70" i="35"/>
  <c r="P69" i="35"/>
  <c r="Q69" i="35" s="1"/>
  <c r="N69" i="35"/>
  <c r="P68" i="35"/>
  <c r="Q68" i="35" s="1"/>
  <c r="N68" i="35"/>
  <c r="S67" i="35"/>
  <c r="P67" i="35"/>
  <c r="Q67" i="35" s="1"/>
  <c r="N67" i="35"/>
  <c r="P66" i="35"/>
  <c r="Q66" i="35" s="1"/>
  <c r="N66" i="35"/>
  <c r="Q65" i="35"/>
  <c r="P65" i="35"/>
  <c r="S65" i="35" s="1"/>
  <c r="N65" i="35"/>
  <c r="P64" i="35"/>
  <c r="Q64" i="35" s="1"/>
  <c r="N64" i="35"/>
  <c r="P63" i="35"/>
  <c r="Q63" i="35" s="1"/>
  <c r="N63" i="35"/>
  <c r="P62" i="35"/>
  <c r="Q62" i="35" s="1"/>
  <c r="N62" i="35"/>
  <c r="P61" i="35"/>
  <c r="Q61" i="35" s="1"/>
  <c r="N61" i="35"/>
  <c r="P60" i="35"/>
  <c r="Q60" i="35" s="1"/>
  <c r="N60" i="35"/>
  <c r="P59" i="35"/>
  <c r="Q59" i="35" s="1"/>
  <c r="N59" i="35"/>
  <c r="P58" i="35"/>
  <c r="Q58" i="35" s="1"/>
  <c r="N58" i="35"/>
  <c r="P57" i="35"/>
  <c r="Q57" i="35" s="1"/>
  <c r="N57" i="35"/>
  <c r="P56" i="35"/>
  <c r="S56" i="35" s="1"/>
  <c r="N56" i="35"/>
  <c r="P55" i="35"/>
  <c r="S55" i="35" s="1"/>
  <c r="N55" i="35"/>
  <c r="P54" i="35"/>
  <c r="S54" i="35" s="1"/>
  <c r="N54" i="35"/>
  <c r="P53" i="35"/>
  <c r="S53" i="35" s="1"/>
  <c r="N53" i="35"/>
  <c r="P52" i="35"/>
  <c r="S52" i="35" s="1"/>
  <c r="N52" i="35"/>
  <c r="P51" i="35"/>
  <c r="S51" i="35" s="1"/>
  <c r="N51" i="35"/>
  <c r="P50" i="35"/>
  <c r="S50" i="35" s="1"/>
  <c r="N50" i="35"/>
  <c r="P49" i="35"/>
  <c r="S49" i="35" s="1"/>
  <c r="N49" i="35"/>
  <c r="P48" i="35"/>
  <c r="S48" i="35" s="1"/>
  <c r="N48" i="35"/>
  <c r="P47" i="35"/>
  <c r="N47" i="35"/>
  <c r="P46" i="35"/>
  <c r="S46" i="35" s="1"/>
  <c r="N46" i="35"/>
  <c r="P45" i="35"/>
  <c r="S45" i="35" s="1"/>
  <c r="N45" i="35"/>
  <c r="S44" i="35"/>
  <c r="R44" i="35"/>
  <c r="Q44" i="35"/>
  <c r="O44" i="35"/>
  <c r="P44" i="35" s="1"/>
  <c r="N44" i="35"/>
  <c r="P43" i="35"/>
  <c r="S43" i="35" s="1"/>
  <c r="N43" i="35"/>
  <c r="P42" i="35"/>
  <c r="S42" i="35" s="1"/>
  <c r="N42" i="35"/>
  <c r="P41" i="35"/>
  <c r="N41" i="35"/>
  <c r="S40" i="35"/>
  <c r="R40" i="35"/>
  <c r="O40" i="35"/>
  <c r="Q40" i="35" s="1"/>
  <c r="N40" i="35"/>
  <c r="P39" i="35"/>
  <c r="S39" i="35" s="1"/>
  <c r="N39" i="35"/>
  <c r="P38" i="35"/>
  <c r="S38" i="35" s="1"/>
  <c r="N38" i="35"/>
  <c r="P37" i="35"/>
  <c r="S37" i="35" s="1"/>
  <c r="N37" i="35"/>
  <c r="P36" i="35"/>
  <c r="S36" i="35" s="1"/>
  <c r="N36" i="35"/>
  <c r="P35" i="35"/>
  <c r="S35" i="35" s="1"/>
  <c r="N35" i="35"/>
  <c r="P34" i="35"/>
  <c r="S34" i="35" s="1"/>
  <c r="N34" i="35"/>
  <c r="P33" i="35"/>
  <c r="S33" i="35" s="1"/>
  <c r="N33" i="35"/>
  <c r="P32" i="35"/>
  <c r="S32" i="35" s="1"/>
  <c r="N32" i="35"/>
  <c r="P31" i="35"/>
  <c r="S31" i="35" s="1"/>
  <c r="N31" i="35"/>
  <c r="P30" i="35"/>
  <c r="S30" i="35" s="1"/>
  <c r="N30" i="35"/>
  <c r="P29" i="35"/>
  <c r="S29" i="35" s="1"/>
  <c r="N29" i="35"/>
  <c r="P28" i="35"/>
  <c r="S28" i="35" s="1"/>
  <c r="N28" i="35"/>
  <c r="Q27" i="35"/>
  <c r="P27" i="35"/>
  <c r="S27" i="35" s="1"/>
  <c r="N27" i="35"/>
  <c r="P26" i="35"/>
  <c r="S26" i="35" s="1"/>
  <c r="N26" i="35"/>
  <c r="P25" i="35"/>
  <c r="S25" i="35" s="1"/>
  <c r="N25" i="35"/>
  <c r="P24" i="35"/>
  <c r="S24" i="35" s="1"/>
  <c r="N24" i="35"/>
  <c r="P23" i="35"/>
  <c r="S23" i="35" s="1"/>
  <c r="N23" i="35"/>
  <c r="P22" i="35"/>
  <c r="S22" i="35" s="1"/>
  <c r="N22" i="35"/>
  <c r="P21" i="35"/>
  <c r="S21" i="35" s="1"/>
  <c r="N21" i="35"/>
  <c r="P20" i="35"/>
  <c r="S20" i="35" s="1"/>
  <c r="N20" i="35"/>
  <c r="P19" i="35"/>
  <c r="S19" i="35" s="1"/>
  <c r="N19" i="35"/>
  <c r="P18" i="35"/>
  <c r="S18" i="35" s="1"/>
  <c r="N18" i="35"/>
  <c r="P17" i="35"/>
  <c r="S17" i="35" s="1"/>
  <c r="N17" i="35"/>
  <c r="P16" i="35"/>
  <c r="S16" i="35" s="1"/>
  <c r="N16" i="35"/>
  <c r="P15" i="35"/>
  <c r="S15" i="35" s="1"/>
  <c r="N15" i="35"/>
  <c r="P14" i="35"/>
  <c r="S14" i="35" s="1"/>
  <c r="N14" i="35"/>
  <c r="P13" i="35"/>
  <c r="S13" i="35" s="1"/>
  <c r="N13" i="35"/>
  <c r="P12" i="35"/>
  <c r="S12" i="35" s="1"/>
  <c r="N12" i="35"/>
  <c r="P11" i="35"/>
  <c r="S11" i="35" s="1"/>
  <c r="N11" i="35"/>
  <c r="P10" i="35"/>
  <c r="S10" i="35" s="1"/>
  <c r="N10" i="35"/>
  <c r="P9" i="35"/>
  <c r="S9" i="35" s="1"/>
  <c r="N9" i="35"/>
  <c r="P8" i="35"/>
  <c r="S8" i="35" s="1"/>
  <c r="N8" i="35"/>
  <c r="P7" i="35"/>
  <c r="S7" i="35" s="1"/>
  <c r="N7" i="35"/>
  <c r="P6" i="35"/>
  <c r="S6" i="35" s="1"/>
  <c r="N6" i="35"/>
  <c r="Q95" i="35" l="1"/>
  <c r="Q11" i="35"/>
  <c r="Q42" i="35"/>
  <c r="Q48" i="35"/>
  <c r="Q89" i="35"/>
  <c r="Q91" i="35"/>
  <c r="Q19" i="35"/>
  <c r="Q35" i="35"/>
  <c r="Q56" i="35"/>
  <c r="Q7" i="35"/>
  <c r="Q15" i="35"/>
  <c r="Q23" i="35"/>
  <c r="Q31" i="35"/>
  <c r="Q39" i="35"/>
  <c r="Q41" i="35"/>
  <c r="S41" i="35"/>
  <c r="Q52" i="35"/>
  <c r="Q9" i="35"/>
  <c r="Q13" i="35"/>
  <c r="Q17" i="35"/>
  <c r="Q21" i="35"/>
  <c r="Q25" i="35"/>
  <c r="Q29" i="35"/>
  <c r="Q33" i="35"/>
  <c r="Q37" i="35"/>
  <c r="Q45" i="35"/>
  <c r="Q50" i="35"/>
  <c r="Q54" i="35"/>
  <c r="Q82" i="35"/>
  <c r="Q87" i="35"/>
  <c r="Q97" i="35"/>
  <c r="Q6" i="35"/>
  <c r="Q8" i="35"/>
  <c r="Q10" i="35"/>
  <c r="Q12" i="35"/>
  <c r="Q14" i="35"/>
  <c r="Q16" i="35"/>
  <c r="Q18" i="35"/>
  <c r="Q20" i="35"/>
  <c r="Q22" i="35"/>
  <c r="Q24" i="35"/>
  <c r="Q26" i="35"/>
  <c r="Q28" i="35"/>
  <c r="Q30" i="35"/>
  <c r="Q32" i="35"/>
  <c r="Q34" i="35"/>
  <c r="Q36" i="35"/>
  <c r="Q38" i="35"/>
  <c r="P40" i="35"/>
  <c r="U40" i="35" s="1"/>
  <c r="Q43" i="35"/>
  <c r="Q46" i="35"/>
  <c r="Q49" i="35"/>
  <c r="Q51" i="35"/>
  <c r="Q53" i="35"/>
  <c r="Q55" i="35"/>
  <c r="Q81" i="35"/>
  <c r="Q83" i="35"/>
  <c r="Q85" i="35"/>
  <c r="Q88" i="35"/>
  <c r="Q92" i="35"/>
  <c r="Q94" i="35"/>
  <c r="Q96" i="35"/>
  <c r="Q98" i="35"/>
  <c r="S57" i="35"/>
  <c r="S58" i="35"/>
  <c r="S59" i="35"/>
  <c r="S60" i="35"/>
  <c r="S61" i="35"/>
  <c r="S62" i="35"/>
  <c r="S63" i="35"/>
  <c r="S64" i="35"/>
  <c r="S66" i="35"/>
  <c r="S68" i="35"/>
  <c r="S69" i="35"/>
  <c r="S70" i="35"/>
  <c r="S71" i="35"/>
  <c r="S73" i="35"/>
  <c r="S74" i="35"/>
  <c r="S75" i="35"/>
  <c r="S76" i="35"/>
  <c r="S77" i="35"/>
  <c r="S78" i="35"/>
  <c r="S79" i="35"/>
  <c r="Q102" i="35"/>
  <c r="Q103" i="35"/>
  <c r="M104" i="36"/>
  <c r="L104" i="36"/>
  <c r="K104" i="36"/>
  <c r="J104" i="36"/>
  <c r="I104" i="36"/>
  <c r="H104" i="36"/>
  <c r="G103" i="36"/>
  <c r="A103" i="36"/>
  <c r="G102" i="36"/>
  <c r="A102" i="36"/>
  <c r="T101" i="36"/>
  <c r="G101" i="36"/>
  <c r="A101" i="36"/>
  <c r="U100" i="36"/>
  <c r="T100" i="36"/>
  <c r="G100" i="36"/>
  <c r="A100" i="36"/>
  <c r="T99" i="36"/>
  <c r="G99" i="36"/>
  <c r="A99" i="36"/>
  <c r="G98" i="36"/>
  <c r="A98" i="36"/>
  <c r="G97" i="36"/>
  <c r="A97" i="36"/>
  <c r="G96" i="36"/>
  <c r="A96" i="36"/>
  <c r="G95" i="36"/>
  <c r="A95" i="36"/>
  <c r="G94" i="36"/>
  <c r="A94" i="36"/>
  <c r="U93" i="36"/>
  <c r="T93" i="36"/>
  <c r="G93" i="36"/>
  <c r="A93" i="36"/>
  <c r="G92" i="36"/>
  <c r="A92" i="36"/>
  <c r="T91" i="36"/>
  <c r="G91" i="36"/>
  <c r="A91" i="36"/>
  <c r="T90" i="36"/>
  <c r="U90" i="36"/>
  <c r="G90" i="36"/>
  <c r="A90" i="36"/>
  <c r="T89" i="36"/>
  <c r="U89" i="36" s="1"/>
  <c r="G89" i="36"/>
  <c r="A89" i="36"/>
  <c r="T88" i="36"/>
  <c r="U88" i="36" s="1"/>
  <c r="G88" i="36"/>
  <c r="A88" i="36"/>
  <c r="T87" i="36"/>
  <c r="U87" i="36" s="1"/>
  <c r="G87" i="36"/>
  <c r="A87" i="36"/>
  <c r="R104" i="36"/>
  <c r="U86" i="36"/>
  <c r="T86" i="36"/>
  <c r="A86" i="36"/>
  <c r="G85" i="36"/>
  <c r="A85" i="36"/>
  <c r="G84" i="36"/>
  <c r="A84" i="36"/>
  <c r="G83" i="36"/>
  <c r="A83" i="36"/>
  <c r="G82" i="36"/>
  <c r="A82" i="36"/>
  <c r="G81" i="36"/>
  <c r="A81" i="36"/>
  <c r="T80" i="36"/>
  <c r="U80" i="36" s="1"/>
  <c r="A80" i="36"/>
  <c r="G79" i="36"/>
  <c r="A79" i="36"/>
  <c r="G78" i="36"/>
  <c r="A78" i="36"/>
  <c r="G77" i="36"/>
  <c r="A77" i="36"/>
  <c r="G76" i="36"/>
  <c r="A76" i="36"/>
  <c r="G75" i="36"/>
  <c r="A75" i="36"/>
  <c r="G74" i="36"/>
  <c r="A74" i="36"/>
  <c r="G73" i="36"/>
  <c r="A73" i="36"/>
  <c r="T72" i="36"/>
  <c r="G72" i="36"/>
  <c r="A72" i="36"/>
  <c r="G71" i="36"/>
  <c r="A71" i="36"/>
  <c r="G70" i="36"/>
  <c r="A70" i="36"/>
  <c r="G69" i="36"/>
  <c r="A69" i="36"/>
  <c r="G68" i="36"/>
  <c r="A68" i="36"/>
  <c r="G67" i="36"/>
  <c r="A67" i="36"/>
  <c r="G66" i="36"/>
  <c r="A66" i="36"/>
  <c r="U65" i="36"/>
  <c r="T65" i="36"/>
  <c r="G65" i="36"/>
  <c r="A65" i="36"/>
  <c r="G64" i="36"/>
  <c r="A64" i="36"/>
  <c r="G63" i="36"/>
  <c r="A63" i="36"/>
  <c r="G62" i="36"/>
  <c r="A62" i="36"/>
  <c r="G61" i="36"/>
  <c r="A61" i="36"/>
  <c r="G60" i="36"/>
  <c r="A60" i="36"/>
  <c r="G59" i="36"/>
  <c r="A59" i="36"/>
  <c r="T58" i="36"/>
  <c r="U58" i="36" s="1"/>
  <c r="G58" i="36"/>
  <c r="A58" i="36"/>
  <c r="T57" i="36"/>
  <c r="U57" i="36" s="1"/>
  <c r="G57" i="36"/>
  <c r="A57" i="36"/>
  <c r="T56" i="36"/>
  <c r="U56" i="36" s="1"/>
  <c r="G56" i="36"/>
  <c r="A56" i="36"/>
  <c r="T55" i="36"/>
  <c r="U55" i="36" s="1"/>
  <c r="G55" i="36"/>
  <c r="A55" i="36"/>
  <c r="T54" i="36"/>
  <c r="U54" i="36" s="1"/>
  <c r="G54" i="36"/>
  <c r="A54" i="36"/>
  <c r="T53" i="36"/>
  <c r="U53" i="36" s="1"/>
  <c r="G53" i="36"/>
  <c r="A53" i="36"/>
  <c r="T52" i="36"/>
  <c r="U52" i="36" s="1"/>
  <c r="G52" i="36"/>
  <c r="A52" i="36"/>
  <c r="T51" i="36"/>
  <c r="U51" i="36" s="1"/>
  <c r="G51" i="36"/>
  <c r="A51" i="36"/>
  <c r="T50" i="36"/>
  <c r="U50" i="36" s="1"/>
  <c r="G50" i="36"/>
  <c r="A50" i="36"/>
  <c r="T49" i="36"/>
  <c r="U49" i="36" s="1"/>
  <c r="G49" i="36"/>
  <c r="A49" i="36"/>
  <c r="T48" i="36"/>
  <c r="U48" i="36" s="1"/>
  <c r="G48" i="36"/>
  <c r="A48" i="36"/>
  <c r="T47" i="36"/>
  <c r="G47" i="36"/>
  <c r="A47" i="36"/>
  <c r="G46" i="36"/>
  <c r="A46" i="36"/>
  <c r="G45" i="36"/>
  <c r="A45" i="36"/>
  <c r="G44" i="36"/>
  <c r="A44" i="36"/>
  <c r="G43" i="36"/>
  <c r="A43" i="36"/>
  <c r="G42" i="36"/>
  <c r="A42" i="36"/>
  <c r="U41" i="36"/>
  <c r="G41" i="36"/>
  <c r="A41" i="36"/>
  <c r="G40" i="36"/>
  <c r="A40" i="36"/>
  <c r="G39" i="36"/>
  <c r="A39" i="36"/>
  <c r="G38" i="36"/>
  <c r="A38" i="36"/>
  <c r="G37" i="36"/>
  <c r="A37" i="36"/>
  <c r="G36" i="36"/>
  <c r="A36" i="36"/>
  <c r="G35" i="36"/>
  <c r="A35" i="36"/>
  <c r="G34" i="36"/>
  <c r="A34" i="36"/>
  <c r="G33" i="36"/>
  <c r="A33" i="36"/>
  <c r="G32" i="36"/>
  <c r="A32" i="36"/>
  <c r="G31" i="36"/>
  <c r="A31" i="36"/>
  <c r="G30" i="36"/>
  <c r="A30" i="36"/>
  <c r="A29" i="36"/>
  <c r="T28" i="36"/>
  <c r="U28" i="36" s="1"/>
  <c r="G28" i="36"/>
  <c r="A28" i="36"/>
  <c r="T27" i="36"/>
  <c r="U27" i="36"/>
  <c r="G27" i="36"/>
  <c r="A27" i="36"/>
  <c r="T26" i="36"/>
  <c r="U26" i="36" s="1"/>
  <c r="G26" i="36"/>
  <c r="A26" i="36"/>
  <c r="T25" i="36"/>
  <c r="U25" i="36" s="1"/>
  <c r="G25" i="36"/>
  <c r="A25" i="36"/>
  <c r="T24" i="36"/>
  <c r="U24" i="36" s="1"/>
  <c r="G24" i="36"/>
  <c r="A24" i="36"/>
  <c r="T23" i="36"/>
  <c r="U23" i="36" s="1"/>
  <c r="G23" i="36"/>
  <c r="A23" i="36"/>
  <c r="T22" i="36"/>
  <c r="U22" i="36" s="1"/>
  <c r="G22" i="36"/>
  <c r="A22" i="36"/>
  <c r="T21" i="36"/>
  <c r="U21" i="36" s="1"/>
  <c r="G21" i="36"/>
  <c r="A21" i="36"/>
  <c r="T20" i="36"/>
  <c r="U20" i="36" s="1"/>
  <c r="G20" i="36"/>
  <c r="A20" i="36"/>
  <c r="T19" i="36"/>
  <c r="U19" i="36" s="1"/>
  <c r="G19" i="36"/>
  <c r="A19" i="36"/>
  <c r="T18" i="36"/>
  <c r="U18" i="36" s="1"/>
  <c r="G18" i="36"/>
  <c r="A18" i="36"/>
  <c r="T17" i="36"/>
  <c r="U17" i="36" s="1"/>
  <c r="G17" i="36"/>
  <c r="A17" i="36"/>
  <c r="T16" i="36"/>
  <c r="U16" i="36" s="1"/>
  <c r="G16" i="36"/>
  <c r="A16" i="36"/>
  <c r="T15" i="36"/>
  <c r="U15" i="36" s="1"/>
  <c r="G15" i="36"/>
  <c r="A15" i="36"/>
  <c r="T14" i="36"/>
  <c r="U14" i="36" s="1"/>
  <c r="G14" i="36"/>
  <c r="A14" i="36"/>
  <c r="T13" i="36"/>
  <c r="U13" i="36" s="1"/>
  <c r="G13" i="36"/>
  <c r="A13" i="36"/>
  <c r="T12" i="36"/>
  <c r="U12" i="36" s="1"/>
  <c r="G12" i="36"/>
  <c r="A12" i="36"/>
  <c r="T11" i="36"/>
  <c r="U11" i="36" s="1"/>
  <c r="G11" i="36"/>
  <c r="A11" i="36"/>
  <c r="T10" i="36"/>
  <c r="U10" i="36" s="1"/>
  <c r="G10" i="36"/>
  <c r="A10" i="36"/>
  <c r="T9" i="36"/>
  <c r="U9" i="36" s="1"/>
  <c r="G9" i="36"/>
  <c r="A9" i="36"/>
  <c r="T8" i="36"/>
  <c r="U8" i="36" s="1"/>
  <c r="G8" i="36"/>
  <c r="A8" i="36"/>
  <c r="T7" i="36"/>
  <c r="U7" i="36" s="1"/>
  <c r="G7" i="36"/>
  <c r="A7" i="36"/>
  <c r="T6" i="36"/>
  <c r="G6" i="36"/>
  <c r="A6" i="36"/>
  <c r="U4" i="36"/>
  <c r="S4" i="36"/>
  <c r="Q4" i="36"/>
  <c r="N3" i="36"/>
  <c r="N104" i="36" l="1"/>
  <c r="T67" i="36"/>
  <c r="U67" i="36" s="1"/>
  <c r="T29" i="36"/>
  <c r="U29" i="36" s="1"/>
  <c r="T30" i="36"/>
  <c r="U30" i="36" s="1"/>
  <c r="T31" i="36"/>
  <c r="U31" i="36" s="1"/>
  <c r="T32" i="36"/>
  <c r="U32" i="36" s="1"/>
  <c r="T33" i="36"/>
  <c r="U33" i="36" s="1"/>
  <c r="T34" i="36"/>
  <c r="U34" i="36" s="1"/>
  <c r="T35" i="36"/>
  <c r="U35" i="36" s="1"/>
  <c r="T36" i="36"/>
  <c r="U36" i="36" s="1"/>
  <c r="T37" i="36"/>
  <c r="U37" i="36" s="1"/>
  <c r="T38" i="36"/>
  <c r="U38" i="36" s="1"/>
  <c r="T39" i="36"/>
  <c r="U39" i="36" s="1"/>
  <c r="O104" i="36"/>
  <c r="P104" i="36"/>
  <c r="U40" i="36"/>
  <c r="T41" i="36"/>
  <c r="T42" i="36"/>
  <c r="U42" i="36" s="1"/>
  <c r="T43" i="36"/>
  <c r="U43" i="36" s="1"/>
  <c r="T44" i="36"/>
  <c r="U44" i="36"/>
  <c r="T45" i="36"/>
  <c r="U45" i="36" s="1"/>
  <c r="T46" i="36"/>
  <c r="U46" i="36" s="1"/>
  <c r="T66" i="36"/>
  <c r="U66" i="36" s="1"/>
  <c r="T68" i="36"/>
  <c r="U68" i="36" s="1"/>
  <c r="T69" i="36"/>
  <c r="U69" i="36" s="1"/>
  <c r="T70" i="36"/>
  <c r="U70" i="36" s="1"/>
  <c r="T71" i="36"/>
  <c r="U71" i="36" s="1"/>
  <c r="T94" i="36"/>
  <c r="U94" i="36" s="1"/>
  <c r="T95" i="36"/>
  <c r="U95" i="36" s="1"/>
  <c r="T96" i="36"/>
  <c r="U96" i="36" s="1"/>
  <c r="T97" i="36"/>
  <c r="U97" i="36" s="1"/>
  <c r="T98" i="36"/>
  <c r="U98" i="36" s="1"/>
  <c r="G104" i="36"/>
  <c r="U6" i="36"/>
  <c r="T59" i="36"/>
  <c r="U59" i="36" s="1"/>
  <c r="T60" i="36"/>
  <c r="U60" i="36" s="1"/>
  <c r="T61" i="36"/>
  <c r="U61" i="36" s="1"/>
  <c r="T62" i="36"/>
  <c r="U62" i="36" s="1"/>
  <c r="T63" i="36"/>
  <c r="U63" i="36" s="1"/>
  <c r="T64" i="36"/>
  <c r="U64" i="36" s="1"/>
  <c r="U72" i="36"/>
  <c r="T73" i="36"/>
  <c r="U73" i="36" s="1"/>
  <c r="T74" i="36"/>
  <c r="U74" i="36" s="1"/>
  <c r="T75" i="36"/>
  <c r="U75" i="36" s="1"/>
  <c r="T76" i="36"/>
  <c r="U76" i="36" s="1"/>
  <c r="T77" i="36"/>
  <c r="U77" i="36" s="1"/>
  <c r="T78" i="36"/>
  <c r="U78" i="36" s="1"/>
  <c r="T79" i="36"/>
  <c r="U79" i="36" s="1"/>
  <c r="T81" i="36"/>
  <c r="U81" i="36" s="1"/>
  <c r="T82" i="36"/>
  <c r="U82" i="36" s="1"/>
  <c r="T83" i="36"/>
  <c r="U83" i="36" s="1"/>
  <c r="T84" i="36"/>
  <c r="U84" i="36"/>
  <c r="T85" i="36"/>
  <c r="U85" i="36" s="1"/>
  <c r="T92" i="36"/>
  <c r="U92" i="36" s="1"/>
  <c r="U99" i="36"/>
  <c r="U101" i="36"/>
  <c r="T102" i="36"/>
  <c r="U102" i="36" s="1"/>
  <c r="T103" i="36"/>
  <c r="U103" i="36" s="1"/>
  <c r="R104" i="35"/>
  <c r="M104" i="35"/>
  <c r="L104" i="35"/>
  <c r="K104" i="35"/>
  <c r="J104" i="35"/>
  <c r="I104" i="35"/>
  <c r="H104" i="35"/>
  <c r="G103" i="35"/>
  <c r="A103" i="35"/>
  <c r="G102" i="35"/>
  <c r="A102" i="35"/>
  <c r="T101" i="35"/>
  <c r="G101" i="35"/>
  <c r="A101" i="35"/>
  <c r="U100" i="35"/>
  <c r="T100" i="35"/>
  <c r="G100" i="35"/>
  <c r="A100" i="35"/>
  <c r="T99" i="35"/>
  <c r="G99" i="35"/>
  <c r="A99" i="35"/>
  <c r="G98" i="35"/>
  <c r="A98" i="35"/>
  <c r="G97" i="35"/>
  <c r="A97" i="35"/>
  <c r="G96" i="35"/>
  <c r="A96" i="35"/>
  <c r="G95" i="35"/>
  <c r="A95" i="35"/>
  <c r="G94" i="35"/>
  <c r="A94" i="35"/>
  <c r="U93" i="35"/>
  <c r="T93" i="35"/>
  <c r="G93" i="35"/>
  <c r="A93" i="35"/>
  <c r="G92" i="35"/>
  <c r="A92" i="35"/>
  <c r="T91" i="35"/>
  <c r="G91" i="35"/>
  <c r="A91" i="35"/>
  <c r="T90" i="35"/>
  <c r="U90" i="35"/>
  <c r="G90" i="35"/>
  <c r="A90" i="35"/>
  <c r="T89" i="35"/>
  <c r="U89" i="35" s="1"/>
  <c r="G89" i="35"/>
  <c r="A89" i="35"/>
  <c r="T88" i="35"/>
  <c r="U88" i="35" s="1"/>
  <c r="G88" i="35"/>
  <c r="A88" i="35"/>
  <c r="T87" i="35"/>
  <c r="U87" i="35" s="1"/>
  <c r="G87" i="35"/>
  <c r="A87" i="35"/>
  <c r="U86" i="35"/>
  <c r="T86" i="35"/>
  <c r="A86" i="35"/>
  <c r="G85" i="35"/>
  <c r="A85" i="35"/>
  <c r="G84" i="35"/>
  <c r="A84" i="35"/>
  <c r="G83" i="35"/>
  <c r="A83" i="35"/>
  <c r="G82" i="35"/>
  <c r="A82" i="35"/>
  <c r="G81" i="35"/>
  <c r="A81" i="35"/>
  <c r="T80" i="35"/>
  <c r="U80" i="35" s="1"/>
  <c r="A80" i="35"/>
  <c r="G79" i="35"/>
  <c r="A79" i="35"/>
  <c r="G78" i="35"/>
  <c r="A78" i="35"/>
  <c r="G77" i="35"/>
  <c r="A77" i="35"/>
  <c r="G76" i="35"/>
  <c r="A76" i="35"/>
  <c r="G75" i="35"/>
  <c r="A75" i="35"/>
  <c r="G74" i="35"/>
  <c r="A74" i="35"/>
  <c r="G73" i="35"/>
  <c r="A73" i="35"/>
  <c r="T72" i="35"/>
  <c r="G72" i="35"/>
  <c r="A72" i="35"/>
  <c r="G71" i="35"/>
  <c r="A71" i="35"/>
  <c r="G70" i="35"/>
  <c r="A70" i="35"/>
  <c r="G69" i="35"/>
  <c r="A69" i="35"/>
  <c r="G68" i="35"/>
  <c r="A68" i="35"/>
  <c r="G67" i="35"/>
  <c r="A67" i="35"/>
  <c r="G66" i="35"/>
  <c r="A66" i="35"/>
  <c r="U65" i="35"/>
  <c r="T65" i="35"/>
  <c r="G65" i="35"/>
  <c r="A65" i="35"/>
  <c r="G64" i="35"/>
  <c r="A64" i="35"/>
  <c r="G63" i="35"/>
  <c r="A63" i="35"/>
  <c r="G62" i="35"/>
  <c r="A62" i="35"/>
  <c r="G61" i="35"/>
  <c r="A61" i="35"/>
  <c r="G60" i="35"/>
  <c r="A60" i="35"/>
  <c r="G59" i="35"/>
  <c r="A59" i="35"/>
  <c r="T58" i="35"/>
  <c r="U58" i="35" s="1"/>
  <c r="G58" i="35"/>
  <c r="A58" i="35"/>
  <c r="T57" i="35"/>
  <c r="U57" i="35" s="1"/>
  <c r="G57" i="35"/>
  <c r="A57" i="35"/>
  <c r="T56" i="35"/>
  <c r="U56" i="35" s="1"/>
  <c r="G56" i="35"/>
  <c r="A56" i="35"/>
  <c r="T55" i="35"/>
  <c r="U55" i="35" s="1"/>
  <c r="G55" i="35"/>
  <c r="A55" i="35"/>
  <c r="T54" i="35"/>
  <c r="U54" i="35" s="1"/>
  <c r="G54" i="35"/>
  <c r="A54" i="35"/>
  <c r="T53" i="35"/>
  <c r="U53" i="35" s="1"/>
  <c r="G53" i="35"/>
  <c r="A53" i="35"/>
  <c r="T52" i="35"/>
  <c r="U52" i="35" s="1"/>
  <c r="G52" i="35"/>
  <c r="A52" i="35"/>
  <c r="T51" i="35"/>
  <c r="U51" i="35" s="1"/>
  <c r="G51" i="35"/>
  <c r="A51" i="35"/>
  <c r="T50" i="35"/>
  <c r="U50" i="35" s="1"/>
  <c r="G50" i="35"/>
  <c r="A50" i="35"/>
  <c r="T49" i="35"/>
  <c r="U49" i="35" s="1"/>
  <c r="G49" i="35"/>
  <c r="A49" i="35"/>
  <c r="T48" i="35"/>
  <c r="U48" i="35" s="1"/>
  <c r="G48" i="35"/>
  <c r="A48" i="35"/>
  <c r="T47" i="35"/>
  <c r="G47" i="35"/>
  <c r="A47" i="35"/>
  <c r="G46" i="35"/>
  <c r="A46" i="35"/>
  <c r="G45" i="35"/>
  <c r="A45" i="35"/>
  <c r="G44" i="35"/>
  <c r="A44" i="35"/>
  <c r="G43" i="35"/>
  <c r="A43" i="35"/>
  <c r="G42" i="35"/>
  <c r="A42" i="35"/>
  <c r="G41" i="35"/>
  <c r="A41" i="35"/>
  <c r="G40" i="35"/>
  <c r="A40" i="35"/>
  <c r="G39" i="35"/>
  <c r="A39" i="35"/>
  <c r="G38" i="35"/>
  <c r="A38" i="35"/>
  <c r="G37" i="35"/>
  <c r="A37" i="35"/>
  <c r="G36" i="35"/>
  <c r="A36" i="35"/>
  <c r="G35" i="35"/>
  <c r="A35" i="35"/>
  <c r="G34" i="35"/>
  <c r="A34" i="35"/>
  <c r="G33" i="35"/>
  <c r="A33" i="35"/>
  <c r="G32" i="35"/>
  <c r="A32" i="35"/>
  <c r="G31" i="35"/>
  <c r="A31" i="35"/>
  <c r="G30" i="35"/>
  <c r="A30" i="35"/>
  <c r="A29" i="35"/>
  <c r="T28" i="35"/>
  <c r="U28" i="35" s="1"/>
  <c r="G28" i="35"/>
  <c r="A28" i="35"/>
  <c r="T27" i="35"/>
  <c r="U27" i="35"/>
  <c r="G27" i="35"/>
  <c r="A27" i="35"/>
  <c r="T26" i="35"/>
  <c r="U26" i="35" s="1"/>
  <c r="G26" i="35"/>
  <c r="A26" i="35"/>
  <c r="T25" i="35"/>
  <c r="U25" i="35" s="1"/>
  <c r="G25" i="35"/>
  <c r="A25" i="35"/>
  <c r="T24" i="35"/>
  <c r="U24" i="35" s="1"/>
  <c r="G24" i="35"/>
  <c r="A24" i="35"/>
  <c r="T23" i="35"/>
  <c r="U23" i="35" s="1"/>
  <c r="G23" i="35"/>
  <c r="A23" i="35"/>
  <c r="T22" i="35"/>
  <c r="U22" i="35" s="1"/>
  <c r="G22" i="35"/>
  <c r="A22" i="35"/>
  <c r="T21" i="35"/>
  <c r="U21" i="35" s="1"/>
  <c r="G21" i="35"/>
  <c r="A21" i="35"/>
  <c r="T20" i="35"/>
  <c r="U20" i="35" s="1"/>
  <c r="G20" i="35"/>
  <c r="A20" i="35"/>
  <c r="T19" i="35"/>
  <c r="U19" i="35" s="1"/>
  <c r="G19" i="35"/>
  <c r="A19" i="35"/>
  <c r="T18" i="35"/>
  <c r="U18" i="35" s="1"/>
  <c r="G18" i="35"/>
  <c r="A18" i="35"/>
  <c r="T17" i="35"/>
  <c r="U17" i="35" s="1"/>
  <c r="G17" i="35"/>
  <c r="A17" i="35"/>
  <c r="T16" i="35"/>
  <c r="U16" i="35" s="1"/>
  <c r="G16" i="35"/>
  <c r="A16" i="35"/>
  <c r="T15" i="35"/>
  <c r="U15" i="35" s="1"/>
  <c r="G15" i="35"/>
  <c r="A15" i="35"/>
  <c r="T14" i="35"/>
  <c r="U14" i="35" s="1"/>
  <c r="G14" i="35"/>
  <c r="A14" i="35"/>
  <c r="T13" i="35"/>
  <c r="U13" i="35" s="1"/>
  <c r="G13" i="35"/>
  <c r="A13" i="35"/>
  <c r="T12" i="35"/>
  <c r="U12" i="35" s="1"/>
  <c r="G12" i="35"/>
  <c r="A12" i="35"/>
  <c r="T11" i="35"/>
  <c r="U11" i="35" s="1"/>
  <c r="G11" i="35"/>
  <c r="A11" i="35"/>
  <c r="T10" i="35"/>
  <c r="U10" i="35" s="1"/>
  <c r="G10" i="35"/>
  <c r="A10" i="35"/>
  <c r="T9" i="35"/>
  <c r="U9" i="35" s="1"/>
  <c r="G9" i="35"/>
  <c r="A9" i="35"/>
  <c r="T8" i="35"/>
  <c r="U8" i="35" s="1"/>
  <c r="G8" i="35"/>
  <c r="A8" i="35"/>
  <c r="T7" i="35"/>
  <c r="U7" i="35" s="1"/>
  <c r="G7" i="35"/>
  <c r="A7" i="35"/>
  <c r="T6" i="35"/>
  <c r="G6" i="35"/>
  <c r="A6" i="35"/>
  <c r="U4" i="35"/>
  <c r="S4" i="35"/>
  <c r="Q4" i="35"/>
  <c r="N3" i="35"/>
  <c r="N104" i="35" l="1"/>
  <c r="S104" i="36"/>
  <c r="T40" i="36"/>
  <c r="T104" i="36" s="1"/>
  <c r="U104" i="36" s="1"/>
  <c r="Q104" i="36"/>
  <c r="T67" i="35"/>
  <c r="U67" i="35" s="1"/>
  <c r="T29" i="35"/>
  <c r="U29" i="35" s="1"/>
  <c r="T30" i="35"/>
  <c r="U30" i="35" s="1"/>
  <c r="T31" i="35"/>
  <c r="U31" i="35" s="1"/>
  <c r="T32" i="35"/>
  <c r="U32" i="35" s="1"/>
  <c r="T33" i="35"/>
  <c r="U33" i="35" s="1"/>
  <c r="T34" i="35"/>
  <c r="U34" i="35" s="1"/>
  <c r="T35" i="35"/>
  <c r="U35" i="35" s="1"/>
  <c r="T36" i="35"/>
  <c r="U36" i="35" s="1"/>
  <c r="T37" i="35"/>
  <c r="U37" i="35" s="1"/>
  <c r="T38" i="35"/>
  <c r="U38" i="35" s="1"/>
  <c r="T39" i="35"/>
  <c r="U39" i="35" s="1"/>
  <c r="O104" i="35"/>
  <c r="P104" i="35"/>
  <c r="T41" i="35"/>
  <c r="U41" i="35" s="1"/>
  <c r="T42" i="35"/>
  <c r="U42" i="35" s="1"/>
  <c r="T43" i="35"/>
  <c r="U43" i="35" s="1"/>
  <c r="T44" i="35"/>
  <c r="U44" i="35"/>
  <c r="T45" i="35"/>
  <c r="U45" i="35" s="1"/>
  <c r="T46" i="35"/>
  <c r="U46" i="35" s="1"/>
  <c r="T66" i="35"/>
  <c r="U66" i="35" s="1"/>
  <c r="T68" i="35"/>
  <c r="U68" i="35" s="1"/>
  <c r="T69" i="35"/>
  <c r="U69" i="35" s="1"/>
  <c r="T70" i="35"/>
  <c r="U70" i="35" s="1"/>
  <c r="T71" i="35"/>
  <c r="U71" i="35" s="1"/>
  <c r="T94" i="35"/>
  <c r="U94" i="35" s="1"/>
  <c r="T95" i="35"/>
  <c r="U95" i="35" s="1"/>
  <c r="T96" i="35"/>
  <c r="U96" i="35" s="1"/>
  <c r="T97" i="35"/>
  <c r="U97" i="35" s="1"/>
  <c r="T98" i="35"/>
  <c r="U98" i="35" s="1"/>
  <c r="G104" i="35"/>
  <c r="U6" i="35"/>
  <c r="T59" i="35"/>
  <c r="U59" i="35" s="1"/>
  <c r="T60" i="35"/>
  <c r="U60" i="35" s="1"/>
  <c r="T61" i="35"/>
  <c r="U61" i="35" s="1"/>
  <c r="T62" i="35"/>
  <c r="U62" i="35" s="1"/>
  <c r="T63" i="35"/>
  <c r="U63" i="35" s="1"/>
  <c r="T64" i="35"/>
  <c r="U64" i="35" s="1"/>
  <c r="U72" i="35"/>
  <c r="T73" i="35"/>
  <c r="U73" i="35" s="1"/>
  <c r="T74" i="35"/>
  <c r="U74" i="35" s="1"/>
  <c r="T75" i="35"/>
  <c r="U75" i="35" s="1"/>
  <c r="T76" i="35"/>
  <c r="U76" i="35" s="1"/>
  <c r="T77" i="35"/>
  <c r="U77" i="35" s="1"/>
  <c r="T78" i="35"/>
  <c r="U78" i="35" s="1"/>
  <c r="T79" i="35"/>
  <c r="U79" i="35" s="1"/>
  <c r="T81" i="35"/>
  <c r="U81" i="35" s="1"/>
  <c r="T82" i="35"/>
  <c r="U82" i="35" s="1"/>
  <c r="T83" i="35"/>
  <c r="U83" i="35" s="1"/>
  <c r="T84" i="35"/>
  <c r="U84" i="35"/>
  <c r="T85" i="35"/>
  <c r="U85" i="35" s="1"/>
  <c r="T92" i="35"/>
  <c r="U92" i="35" s="1"/>
  <c r="U99" i="35"/>
  <c r="U101" i="35"/>
  <c r="T102" i="35"/>
  <c r="U102" i="35" s="1"/>
  <c r="T103" i="35"/>
  <c r="U103" i="35" s="1"/>
  <c r="P103" i="34"/>
  <c r="S103" i="34" s="1"/>
  <c r="N103" i="34"/>
  <c r="P102" i="34"/>
  <c r="S102" i="34" s="1"/>
  <c r="N102" i="34"/>
  <c r="Q101" i="34"/>
  <c r="P101" i="34"/>
  <c r="S101" i="34" s="1"/>
  <c r="N101" i="34"/>
  <c r="Q100" i="34"/>
  <c r="P100" i="34"/>
  <c r="S100" i="34" s="1"/>
  <c r="N100" i="34"/>
  <c r="Q99" i="34"/>
  <c r="P99" i="34"/>
  <c r="S99" i="34" s="1"/>
  <c r="N99" i="34"/>
  <c r="P98" i="34"/>
  <c r="S98" i="34" s="1"/>
  <c r="N98" i="34"/>
  <c r="P97" i="34"/>
  <c r="S97" i="34" s="1"/>
  <c r="N97" i="34"/>
  <c r="P96" i="34"/>
  <c r="S96" i="34" s="1"/>
  <c r="N96" i="34"/>
  <c r="P95" i="34"/>
  <c r="S95" i="34" s="1"/>
  <c r="N95" i="34"/>
  <c r="P94" i="34"/>
  <c r="S94" i="34" s="1"/>
  <c r="N94" i="34"/>
  <c r="Q93" i="34"/>
  <c r="P93" i="34"/>
  <c r="S93" i="34" s="1"/>
  <c r="N93" i="34"/>
  <c r="P92" i="34"/>
  <c r="S92" i="34" s="1"/>
  <c r="N92" i="34"/>
  <c r="P91" i="34"/>
  <c r="S91" i="34" s="1"/>
  <c r="N91" i="34"/>
  <c r="Q90" i="34"/>
  <c r="P90" i="34"/>
  <c r="S90" i="34" s="1"/>
  <c r="N90" i="34"/>
  <c r="P89" i="34"/>
  <c r="S89" i="34" s="1"/>
  <c r="N89" i="34"/>
  <c r="P88" i="34"/>
  <c r="S88" i="34" s="1"/>
  <c r="N88" i="34"/>
  <c r="P87" i="34"/>
  <c r="S87" i="34" s="1"/>
  <c r="N87" i="34"/>
  <c r="S86" i="34"/>
  <c r="R86" i="34"/>
  <c r="Q86" i="34"/>
  <c r="P86" i="34"/>
  <c r="O86" i="34"/>
  <c r="N86" i="34"/>
  <c r="P85" i="34"/>
  <c r="S85" i="34" s="1"/>
  <c r="N85" i="34"/>
  <c r="R84" i="34"/>
  <c r="Q84" i="34"/>
  <c r="O84" i="34"/>
  <c r="P84" i="34" s="1"/>
  <c r="S84" i="34" s="1"/>
  <c r="N84" i="34"/>
  <c r="P83" i="34"/>
  <c r="S83" i="34" s="1"/>
  <c r="N83" i="34"/>
  <c r="P82" i="34"/>
  <c r="S82" i="34" s="1"/>
  <c r="N82" i="34"/>
  <c r="P81" i="34"/>
  <c r="S81" i="34" s="1"/>
  <c r="N81" i="34"/>
  <c r="S80" i="34"/>
  <c r="Q80" i="34"/>
  <c r="N80" i="34"/>
  <c r="P79" i="34"/>
  <c r="Q79" i="34" s="1"/>
  <c r="N79" i="34"/>
  <c r="P78" i="34"/>
  <c r="Q78" i="34" s="1"/>
  <c r="N78" i="34"/>
  <c r="P77" i="34"/>
  <c r="Q77" i="34" s="1"/>
  <c r="N77" i="34"/>
  <c r="P76" i="34"/>
  <c r="Q76" i="34" s="1"/>
  <c r="N76" i="34"/>
  <c r="P75" i="34"/>
  <c r="Q75" i="34" s="1"/>
  <c r="N75" i="34"/>
  <c r="P74" i="34"/>
  <c r="Q74" i="34" s="1"/>
  <c r="N74" i="34"/>
  <c r="P73" i="34"/>
  <c r="Q73" i="34" s="1"/>
  <c r="N73" i="34"/>
  <c r="Q72" i="34"/>
  <c r="P72" i="34"/>
  <c r="S72" i="34" s="1"/>
  <c r="N72" i="34"/>
  <c r="P71" i="34"/>
  <c r="Q71" i="34" s="1"/>
  <c r="N71" i="34"/>
  <c r="P70" i="34"/>
  <c r="Q70" i="34" s="1"/>
  <c r="N70" i="34"/>
  <c r="P69" i="34"/>
  <c r="Q69" i="34" s="1"/>
  <c r="N69" i="34"/>
  <c r="P68" i="34"/>
  <c r="Q68" i="34" s="1"/>
  <c r="N68" i="34"/>
  <c r="S67" i="34"/>
  <c r="P67" i="34"/>
  <c r="Q67" i="34" s="1"/>
  <c r="N67" i="34"/>
  <c r="P66" i="34"/>
  <c r="Q66" i="34" s="1"/>
  <c r="N66" i="34"/>
  <c r="Q65" i="34"/>
  <c r="P65" i="34"/>
  <c r="S65" i="34" s="1"/>
  <c r="N65" i="34"/>
  <c r="P64" i="34"/>
  <c r="Q64" i="34" s="1"/>
  <c r="N64" i="34"/>
  <c r="P63" i="34"/>
  <c r="Q63" i="34" s="1"/>
  <c r="N63" i="34"/>
  <c r="P62" i="34"/>
  <c r="Q62" i="34" s="1"/>
  <c r="N62" i="34"/>
  <c r="P61" i="34"/>
  <c r="Q61" i="34" s="1"/>
  <c r="N61" i="34"/>
  <c r="P60" i="34"/>
  <c r="Q60" i="34" s="1"/>
  <c r="N60" i="34"/>
  <c r="P59" i="34"/>
  <c r="Q59" i="34" s="1"/>
  <c r="N59" i="34"/>
  <c r="P58" i="34"/>
  <c r="S58" i="34" s="1"/>
  <c r="N58" i="34"/>
  <c r="P57" i="34"/>
  <c r="S57" i="34" s="1"/>
  <c r="N57" i="34"/>
  <c r="P56" i="34"/>
  <c r="S56" i="34" s="1"/>
  <c r="N56" i="34"/>
  <c r="P55" i="34"/>
  <c r="S55" i="34" s="1"/>
  <c r="N55" i="34"/>
  <c r="P54" i="34"/>
  <c r="S54" i="34" s="1"/>
  <c r="N54" i="34"/>
  <c r="P53" i="34"/>
  <c r="S53" i="34" s="1"/>
  <c r="N53" i="34"/>
  <c r="P52" i="34"/>
  <c r="S52" i="34" s="1"/>
  <c r="N52" i="34"/>
  <c r="P51" i="34"/>
  <c r="S51" i="34" s="1"/>
  <c r="N51" i="34"/>
  <c r="P50" i="34"/>
  <c r="S50" i="34" s="1"/>
  <c r="N50" i="34"/>
  <c r="P49" i="34"/>
  <c r="S49" i="34" s="1"/>
  <c r="N49" i="34"/>
  <c r="P48" i="34"/>
  <c r="S48" i="34" s="1"/>
  <c r="N48" i="34"/>
  <c r="P47" i="34"/>
  <c r="N47" i="34"/>
  <c r="P46" i="34"/>
  <c r="S46" i="34" s="1"/>
  <c r="N46" i="34"/>
  <c r="P45" i="34"/>
  <c r="S45" i="34" s="1"/>
  <c r="N45" i="34"/>
  <c r="S44" i="34"/>
  <c r="R44" i="34"/>
  <c r="Q44" i="34"/>
  <c r="O44" i="34"/>
  <c r="P44" i="34" s="1"/>
  <c r="N44" i="34"/>
  <c r="P43" i="34"/>
  <c r="S43" i="34" s="1"/>
  <c r="N43" i="34"/>
  <c r="P42" i="34"/>
  <c r="S42" i="34" s="1"/>
  <c r="N42" i="34"/>
  <c r="S41" i="34"/>
  <c r="P41" i="34"/>
  <c r="Q41" i="34" s="1"/>
  <c r="N41" i="34"/>
  <c r="S40" i="34"/>
  <c r="R40" i="34"/>
  <c r="O40" i="34"/>
  <c r="Q40" i="34" s="1"/>
  <c r="N40" i="34"/>
  <c r="P39" i="34"/>
  <c r="S39" i="34" s="1"/>
  <c r="N39" i="34"/>
  <c r="P38" i="34"/>
  <c r="S38" i="34" s="1"/>
  <c r="N38" i="34"/>
  <c r="P37" i="34"/>
  <c r="S37" i="34" s="1"/>
  <c r="N37" i="34"/>
  <c r="P36" i="34"/>
  <c r="S36" i="34" s="1"/>
  <c r="N36" i="34"/>
  <c r="P35" i="34"/>
  <c r="S35" i="34" s="1"/>
  <c r="N35" i="34"/>
  <c r="P34" i="34"/>
  <c r="S34" i="34" s="1"/>
  <c r="N34" i="34"/>
  <c r="P33" i="34"/>
  <c r="S33" i="34" s="1"/>
  <c r="N33" i="34"/>
  <c r="P32" i="34"/>
  <c r="S32" i="34" s="1"/>
  <c r="N32" i="34"/>
  <c r="P31" i="34"/>
  <c r="S31" i="34" s="1"/>
  <c r="N31" i="34"/>
  <c r="P30" i="34"/>
  <c r="S30" i="34" s="1"/>
  <c r="N30" i="34"/>
  <c r="P29" i="34"/>
  <c r="S29" i="34" s="1"/>
  <c r="N29" i="34"/>
  <c r="P28" i="34"/>
  <c r="S28" i="34" s="1"/>
  <c r="N28" i="34"/>
  <c r="Q27" i="34"/>
  <c r="P27" i="34"/>
  <c r="S27" i="34" s="1"/>
  <c r="N27" i="34"/>
  <c r="P26" i="34"/>
  <c r="S26" i="34" s="1"/>
  <c r="N26" i="34"/>
  <c r="P25" i="34"/>
  <c r="S25" i="34" s="1"/>
  <c r="N25" i="34"/>
  <c r="P24" i="34"/>
  <c r="S24" i="34" s="1"/>
  <c r="N24" i="34"/>
  <c r="P23" i="34"/>
  <c r="S23" i="34" s="1"/>
  <c r="N23" i="34"/>
  <c r="P22" i="34"/>
  <c r="S22" i="34" s="1"/>
  <c r="N22" i="34"/>
  <c r="P21" i="34"/>
  <c r="S21" i="34" s="1"/>
  <c r="N21" i="34"/>
  <c r="P20" i="34"/>
  <c r="S20" i="34" s="1"/>
  <c r="N20" i="34"/>
  <c r="P19" i="34"/>
  <c r="S19" i="34" s="1"/>
  <c r="N19" i="34"/>
  <c r="P18" i="34"/>
  <c r="S18" i="34" s="1"/>
  <c r="N18" i="34"/>
  <c r="P17" i="34"/>
  <c r="S17" i="34" s="1"/>
  <c r="N17" i="34"/>
  <c r="P16" i="34"/>
  <c r="S16" i="34" s="1"/>
  <c r="N16" i="34"/>
  <c r="P15" i="34"/>
  <c r="S15" i="34" s="1"/>
  <c r="N15" i="34"/>
  <c r="P14" i="34"/>
  <c r="S14" i="34" s="1"/>
  <c r="N14" i="34"/>
  <c r="P13" i="34"/>
  <c r="S13" i="34" s="1"/>
  <c r="N13" i="34"/>
  <c r="P12" i="34"/>
  <c r="S12" i="34" s="1"/>
  <c r="N12" i="34"/>
  <c r="P11" i="34"/>
  <c r="S11" i="34" s="1"/>
  <c r="N11" i="34"/>
  <c r="P10" i="34"/>
  <c r="S10" i="34" s="1"/>
  <c r="N10" i="34"/>
  <c r="P9" i="34"/>
  <c r="S9" i="34" s="1"/>
  <c r="N9" i="34"/>
  <c r="P8" i="34"/>
  <c r="S8" i="34" s="1"/>
  <c r="N8" i="34"/>
  <c r="P7" i="34"/>
  <c r="S7" i="34" s="1"/>
  <c r="N7" i="34"/>
  <c r="P6" i="34"/>
  <c r="S6" i="34" s="1"/>
  <c r="N6" i="34"/>
  <c r="P103" i="33"/>
  <c r="S103" i="33" s="1"/>
  <c r="N103" i="33"/>
  <c r="P102" i="33"/>
  <c r="S102" i="33" s="1"/>
  <c r="N102" i="33"/>
  <c r="Q101" i="33"/>
  <c r="P101" i="33"/>
  <c r="S101" i="33" s="1"/>
  <c r="N101" i="33"/>
  <c r="Q100" i="33"/>
  <c r="P100" i="33"/>
  <c r="S100" i="33" s="1"/>
  <c r="N100" i="33"/>
  <c r="Q99" i="33"/>
  <c r="P99" i="33"/>
  <c r="S99" i="33" s="1"/>
  <c r="N99" i="33"/>
  <c r="P98" i="33"/>
  <c r="S98" i="33" s="1"/>
  <c r="N98" i="33"/>
  <c r="P97" i="33"/>
  <c r="S97" i="33" s="1"/>
  <c r="N97" i="33"/>
  <c r="P96" i="33"/>
  <c r="S96" i="33" s="1"/>
  <c r="N96" i="33"/>
  <c r="P95" i="33"/>
  <c r="S95" i="33" s="1"/>
  <c r="N95" i="33"/>
  <c r="P94" i="33"/>
  <c r="S94" i="33" s="1"/>
  <c r="N94" i="33"/>
  <c r="Q93" i="33"/>
  <c r="P93" i="33"/>
  <c r="S93" i="33" s="1"/>
  <c r="N93" i="33"/>
  <c r="P92" i="33"/>
  <c r="S92" i="33" s="1"/>
  <c r="N92" i="33"/>
  <c r="P91" i="33"/>
  <c r="S91" i="33" s="1"/>
  <c r="N91" i="33"/>
  <c r="Q90" i="33"/>
  <c r="P90" i="33"/>
  <c r="S90" i="33" s="1"/>
  <c r="N90" i="33"/>
  <c r="P89" i="33"/>
  <c r="S89" i="33" s="1"/>
  <c r="N89" i="33"/>
  <c r="P88" i="33"/>
  <c r="S88" i="33" s="1"/>
  <c r="N88" i="33"/>
  <c r="P87" i="33"/>
  <c r="S87" i="33" s="1"/>
  <c r="N87" i="33"/>
  <c r="S86" i="33"/>
  <c r="R86" i="33"/>
  <c r="Q86" i="33"/>
  <c r="P86" i="33"/>
  <c r="O86" i="33"/>
  <c r="N86" i="33"/>
  <c r="P85" i="33"/>
  <c r="S85" i="33" s="1"/>
  <c r="N85" i="33"/>
  <c r="R84" i="33"/>
  <c r="Q84" i="33"/>
  <c r="O84" i="33"/>
  <c r="P84" i="33" s="1"/>
  <c r="S84" i="33" s="1"/>
  <c r="N84" i="33"/>
  <c r="P83" i="33"/>
  <c r="S83" i="33" s="1"/>
  <c r="N83" i="33"/>
  <c r="P82" i="33"/>
  <c r="S82" i="33" s="1"/>
  <c r="N82" i="33"/>
  <c r="P81" i="33"/>
  <c r="S81" i="33" s="1"/>
  <c r="N81" i="33"/>
  <c r="S80" i="33"/>
  <c r="Q80" i="33"/>
  <c r="N80" i="33"/>
  <c r="P79" i="33"/>
  <c r="Q79" i="33" s="1"/>
  <c r="N79" i="33"/>
  <c r="P78" i="33"/>
  <c r="Q78" i="33" s="1"/>
  <c r="N78" i="33"/>
  <c r="P77" i="33"/>
  <c r="Q77" i="33" s="1"/>
  <c r="N77" i="33"/>
  <c r="P76" i="33"/>
  <c r="Q76" i="33" s="1"/>
  <c r="N76" i="33"/>
  <c r="P75" i="33"/>
  <c r="Q75" i="33" s="1"/>
  <c r="N75" i="33"/>
  <c r="P74" i="33"/>
  <c r="Q74" i="33" s="1"/>
  <c r="N74" i="33"/>
  <c r="P73" i="33"/>
  <c r="Q73" i="33" s="1"/>
  <c r="N73" i="33"/>
  <c r="Q72" i="33"/>
  <c r="P72" i="33"/>
  <c r="S72" i="33" s="1"/>
  <c r="N72" i="33"/>
  <c r="P71" i="33"/>
  <c r="Q71" i="33" s="1"/>
  <c r="N71" i="33"/>
  <c r="P70" i="33"/>
  <c r="Q70" i="33" s="1"/>
  <c r="N70" i="33"/>
  <c r="P69" i="33"/>
  <c r="Q69" i="33" s="1"/>
  <c r="N69" i="33"/>
  <c r="P68" i="33"/>
  <c r="Q68" i="33" s="1"/>
  <c r="N68" i="33"/>
  <c r="S67" i="33"/>
  <c r="P67" i="33"/>
  <c r="Q67" i="33" s="1"/>
  <c r="N67" i="33"/>
  <c r="P66" i="33"/>
  <c r="Q66" i="33" s="1"/>
  <c r="N66" i="33"/>
  <c r="Q65" i="33"/>
  <c r="P65" i="33"/>
  <c r="S65" i="33" s="1"/>
  <c r="N65" i="33"/>
  <c r="P64" i="33"/>
  <c r="Q64" i="33" s="1"/>
  <c r="N64" i="33"/>
  <c r="P63" i="33"/>
  <c r="Q63" i="33" s="1"/>
  <c r="N63" i="33"/>
  <c r="P62" i="33"/>
  <c r="Q62" i="33" s="1"/>
  <c r="N62" i="33"/>
  <c r="P61" i="33"/>
  <c r="Q61" i="33" s="1"/>
  <c r="N61" i="33"/>
  <c r="P60" i="33"/>
  <c r="Q60" i="33" s="1"/>
  <c r="N60" i="33"/>
  <c r="P59" i="33"/>
  <c r="Q59" i="33" s="1"/>
  <c r="N59" i="33"/>
  <c r="P58" i="33"/>
  <c r="Q58" i="33" s="1"/>
  <c r="N58" i="33"/>
  <c r="P57" i="33"/>
  <c r="S57" i="33" s="1"/>
  <c r="N57" i="33"/>
  <c r="P56" i="33"/>
  <c r="S56" i="33" s="1"/>
  <c r="N56" i="33"/>
  <c r="P55" i="33"/>
  <c r="S55" i="33" s="1"/>
  <c r="N55" i="33"/>
  <c r="P54" i="33"/>
  <c r="S54" i="33" s="1"/>
  <c r="N54" i="33"/>
  <c r="P53" i="33"/>
  <c r="S53" i="33" s="1"/>
  <c r="N53" i="33"/>
  <c r="P52" i="33"/>
  <c r="S52" i="33" s="1"/>
  <c r="N52" i="33"/>
  <c r="P51" i="33"/>
  <c r="S51" i="33" s="1"/>
  <c r="N51" i="33"/>
  <c r="P50" i="33"/>
  <c r="S50" i="33" s="1"/>
  <c r="N50" i="33"/>
  <c r="P49" i="33"/>
  <c r="S49" i="33" s="1"/>
  <c r="N49" i="33"/>
  <c r="P48" i="33"/>
  <c r="S48" i="33" s="1"/>
  <c r="N48" i="33"/>
  <c r="P47" i="33"/>
  <c r="N47" i="33"/>
  <c r="P46" i="33"/>
  <c r="S46" i="33" s="1"/>
  <c r="N46" i="33"/>
  <c r="P45" i="33"/>
  <c r="S45" i="33" s="1"/>
  <c r="N45" i="33"/>
  <c r="S44" i="33"/>
  <c r="R44" i="33"/>
  <c r="Q44" i="33"/>
  <c r="O44" i="33"/>
  <c r="P44" i="33" s="1"/>
  <c r="N44" i="33"/>
  <c r="P43" i="33"/>
  <c r="S43" i="33" s="1"/>
  <c r="N43" i="33"/>
  <c r="P42" i="33"/>
  <c r="S42" i="33" s="1"/>
  <c r="N42" i="33"/>
  <c r="S41" i="33"/>
  <c r="P41" i="33"/>
  <c r="Q41" i="33" s="1"/>
  <c r="N41" i="33"/>
  <c r="S40" i="33"/>
  <c r="R40" i="33"/>
  <c r="O40" i="33"/>
  <c r="Q40" i="33" s="1"/>
  <c r="N40" i="33"/>
  <c r="P39" i="33"/>
  <c r="S39" i="33" s="1"/>
  <c r="N39" i="33"/>
  <c r="P38" i="33"/>
  <c r="S38" i="33" s="1"/>
  <c r="N38" i="33"/>
  <c r="P37" i="33"/>
  <c r="S37" i="33" s="1"/>
  <c r="N37" i="33"/>
  <c r="P36" i="33"/>
  <c r="S36" i="33" s="1"/>
  <c r="N36" i="33"/>
  <c r="P35" i="33"/>
  <c r="S35" i="33" s="1"/>
  <c r="N35" i="33"/>
  <c r="P34" i="33"/>
  <c r="S34" i="33" s="1"/>
  <c r="N34" i="33"/>
  <c r="P33" i="33"/>
  <c r="S33" i="33" s="1"/>
  <c r="N33" i="33"/>
  <c r="P32" i="33"/>
  <c r="S32" i="33" s="1"/>
  <c r="N32" i="33"/>
  <c r="P31" i="33"/>
  <c r="S31" i="33" s="1"/>
  <c r="N31" i="33"/>
  <c r="P30" i="33"/>
  <c r="S30" i="33" s="1"/>
  <c r="N30" i="33"/>
  <c r="P29" i="33"/>
  <c r="S29" i="33" s="1"/>
  <c r="N29" i="33"/>
  <c r="P28" i="33"/>
  <c r="S28" i="33" s="1"/>
  <c r="N28" i="33"/>
  <c r="Q27" i="33"/>
  <c r="P27" i="33"/>
  <c r="S27" i="33" s="1"/>
  <c r="N27" i="33"/>
  <c r="P26" i="33"/>
  <c r="S26" i="33" s="1"/>
  <c r="N26" i="33"/>
  <c r="P25" i="33"/>
  <c r="S25" i="33" s="1"/>
  <c r="N25" i="33"/>
  <c r="P24" i="33"/>
  <c r="S24" i="33" s="1"/>
  <c r="N24" i="33"/>
  <c r="P23" i="33"/>
  <c r="S23" i="33" s="1"/>
  <c r="N23" i="33"/>
  <c r="P22" i="33"/>
  <c r="S22" i="33" s="1"/>
  <c r="N22" i="33"/>
  <c r="P21" i="33"/>
  <c r="S21" i="33" s="1"/>
  <c r="N21" i="33"/>
  <c r="P20" i="33"/>
  <c r="S20" i="33" s="1"/>
  <c r="N20" i="33"/>
  <c r="P19" i="33"/>
  <c r="S19" i="33" s="1"/>
  <c r="N19" i="33"/>
  <c r="P18" i="33"/>
  <c r="S18" i="33" s="1"/>
  <c r="N18" i="33"/>
  <c r="P17" i="33"/>
  <c r="S17" i="33" s="1"/>
  <c r="N17" i="33"/>
  <c r="P16" i="33"/>
  <c r="S16" i="33" s="1"/>
  <c r="N16" i="33"/>
  <c r="P15" i="33"/>
  <c r="S15" i="33" s="1"/>
  <c r="N15" i="33"/>
  <c r="P14" i="33"/>
  <c r="S14" i="33" s="1"/>
  <c r="N14" i="33"/>
  <c r="P13" i="33"/>
  <c r="S13" i="33" s="1"/>
  <c r="N13" i="33"/>
  <c r="P12" i="33"/>
  <c r="S12" i="33" s="1"/>
  <c r="N12" i="33"/>
  <c r="P11" i="33"/>
  <c r="S11" i="33" s="1"/>
  <c r="N11" i="33"/>
  <c r="P10" i="33"/>
  <c r="S10" i="33" s="1"/>
  <c r="N10" i="33"/>
  <c r="P9" i="33"/>
  <c r="S9" i="33" s="1"/>
  <c r="N9" i="33"/>
  <c r="P8" i="33"/>
  <c r="S8" i="33" s="1"/>
  <c r="N8" i="33"/>
  <c r="P7" i="33"/>
  <c r="S7" i="33" s="1"/>
  <c r="N7" i="33"/>
  <c r="P6" i="33"/>
  <c r="S6" i="33" s="1"/>
  <c r="N6" i="33"/>
  <c r="P103" i="32"/>
  <c r="S103" i="32" s="1"/>
  <c r="N103" i="32"/>
  <c r="P102" i="32"/>
  <c r="S102" i="32" s="1"/>
  <c r="N102" i="32"/>
  <c r="Q101" i="32"/>
  <c r="P101" i="32"/>
  <c r="S101" i="32" s="1"/>
  <c r="N101" i="32"/>
  <c r="Q100" i="32"/>
  <c r="P100" i="32"/>
  <c r="S100" i="32" s="1"/>
  <c r="N100" i="32"/>
  <c r="Q99" i="32"/>
  <c r="P99" i="32"/>
  <c r="S99" i="32" s="1"/>
  <c r="N99" i="32"/>
  <c r="P98" i="32"/>
  <c r="S98" i="32" s="1"/>
  <c r="N98" i="32"/>
  <c r="P97" i="32"/>
  <c r="S97" i="32" s="1"/>
  <c r="N97" i="32"/>
  <c r="P96" i="32"/>
  <c r="S96" i="32" s="1"/>
  <c r="N96" i="32"/>
  <c r="P94" i="32"/>
  <c r="S94" i="32" s="1"/>
  <c r="N94" i="32"/>
  <c r="Q93" i="32"/>
  <c r="P93" i="32"/>
  <c r="S93" i="32" s="1"/>
  <c r="N93" i="32"/>
  <c r="P103" i="31"/>
  <c r="S103" i="31" s="1"/>
  <c r="N103" i="31"/>
  <c r="P102" i="31"/>
  <c r="S102" i="31" s="1"/>
  <c r="N102" i="31"/>
  <c r="Q101" i="31"/>
  <c r="P101" i="31"/>
  <c r="S101" i="31" s="1"/>
  <c r="N101" i="31"/>
  <c r="Q100" i="31"/>
  <c r="P100" i="31"/>
  <c r="S100" i="31" s="1"/>
  <c r="N100" i="31"/>
  <c r="Q99" i="31"/>
  <c r="P99" i="31"/>
  <c r="S99" i="31" s="1"/>
  <c r="N99" i="31"/>
  <c r="P98" i="31"/>
  <c r="S98" i="31" s="1"/>
  <c r="N98" i="31"/>
  <c r="P97" i="31"/>
  <c r="S97" i="31" s="1"/>
  <c r="N97" i="31"/>
  <c r="P96" i="31"/>
  <c r="S96" i="31" s="1"/>
  <c r="N96" i="31"/>
  <c r="P95" i="31"/>
  <c r="S95" i="31" s="1"/>
  <c r="N95" i="31"/>
  <c r="P94" i="31"/>
  <c r="S94" i="31" s="1"/>
  <c r="N94" i="31"/>
  <c r="Q34" i="33" l="1"/>
  <c r="Q20" i="33"/>
  <c r="Q57" i="33"/>
  <c r="Q17" i="34"/>
  <c r="Q37" i="34"/>
  <c r="Q45" i="34"/>
  <c r="Q94" i="31"/>
  <c r="Q12" i="33"/>
  <c r="Q49" i="33"/>
  <c r="Q89" i="33"/>
  <c r="Q91" i="33"/>
  <c r="Q95" i="33"/>
  <c r="Q9" i="34"/>
  <c r="Q25" i="34"/>
  <c r="Q29" i="34"/>
  <c r="Q54" i="34"/>
  <c r="Q98" i="31"/>
  <c r="Q102" i="31"/>
  <c r="Q94" i="32"/>
  <c r="Q8" i="33"/>
  <c r="Q16" i="33"/>
  <c r="Q24" i="33"/>
  <c r="Q30" i="33"/>
  <c r="Q38" i="33"/>
  <c r="Q53" i="33"/>
  <c r="Q13" i="34"/>
  <c r="Q21" i="34"/>
  <c r="Q33" i="34"/>
  <c r="Q50" i="34"/>
  <c r="Q58" i="34"/>
  <c r="Q89" i="34"/>
  <c r="Q91" i="34"/>
  <c r="Q95" i="34"/>
  <c r="Q96" i="31"/>
  <c r="Q97" i="32"/>
  <c r="Q6" i="33"/>
  <c r="Q10" i="33"/>
  <c r="Q14" i="33"/>
  <c r="Q18" i="33"/>
  <c r="Q22" i="33"/>
  <c r="Q26" i="33"/>
  <c r="Q28" i="33"/>
  <c r="Q32" i="33"/>
  <c r="Q36" i="33"/>
  <c r="P40" i="33"/>
  <c r="Q43" i="33"/>
  <c r="Q46" i="33"/>
  <c r="Q51" i="33"/>
  <c r="Q55" i="33"/>
  <c r="Q82" i="33"/>
  <c r="Q87" i="33"/>
  <c r="Q97" i="33"/>
  <c r="Q7" i="34"/>
  <c r="Q11" i="34"/>
  <c r="Q15" i="34"/>
  <c r="Q19" i="34"/>
  <c r="Q23" i="34"/>
  <c r="Q31" i="34"/>
  <c r="Q35" i="34"/>
  <c r="Q42" i="34"/>
  <c r="Q48" i="34"/>
  <c r="Q52" i="34"/>
  <c r="Q56" i="34"/>
  <c r="Q82" i="34"/>
  <c r="Q87" i="34"/>
  <c r="Q97" i="34"/>
  <c r="Q39" i="34"/>
  <c r="S104" i="35"/>
  <c r="T40" i="35"/>
  <c r="T104" i="35" s="1"/>
  <c r="U104" i="35" s="1"/>
  <c r="Q104" i="35"/>
  <c r="Q95" i="31"/>
  <c r="Q97" i="31"/>
  <c r="Q96" i="32"/>
  <c r="Q98" i="32"/>
  <c r="Q102" i="32"/>
  <c r="Q7" i="33"/>
  <c r="Q9" i="33"/>
  <c r="Q11" i="33"/>
  <c r="Q13" i="33"/>
  <c r="Q15" i="33"/>
  <c r="Q17" i="33"/>
  <c r="Q19" i="33"/>
  <c r="Q21" i="33"/>
  <c r="Q23" i="33"/>
  <c r="Q25" i="33"/>
  <c r="Q29" i="33"/>
  <c r="Q31" i="33"/>
  <c r="Q33" i="33"/>
  <c r="Q35" i="33"/>
  <c r="Q37" i="33"/>
  <c r="Q39" i="33"/>
  <c r="Q42" i="33"/>
  <c r="Q45" i="33"/>
  <c r="Q48" i="33"/>
  <c r="Q50" i="33"/>
  <c r="Q52" i="33"/>
  <c r="Q54" i="33"/>
  <c r="Q56" i="33"/>
  <c r="Q81" i="33"/>
  <c r="Q83" i="33"/>
  <c r="Q85" i="33"/>
  <c r="Q88" i="33"/>
  <c r="Q92" i="33"/>
  <c r="Q94" i="33"/>
  <c r="Q96" i="33"/>
  <c r="Q98" i="33"/>
  <c r="Q6" i="34"/>
  <c r="Q8" i="34"/>
  <c r="Q10" i="34"/>
  <c r="Q12" i="34"/>
  <c r="Q14" i="34"/>
  <c r="Q16" i="34"/>
  <c r="Q18" i="34"/>
  <c r="Q20" i="34"/>
  <c r="Q22" i="34"/>
  <c r="Q24" i="34"/>
  <c r="Q26" i="34"/>
  <c r="Q28" i="34"/>
  <c r="Q30" i="34"/>
  <c r="Q32" i="34"/>
  <c r="Q34" i="34"/>
  <c r="Q36" i="34"/>
  <c r="Q38" i="34"/>
  <c r="P40" i="34"/>
  <c r="Q43" i="34"/>
  <c r="Q46" i="34"/>
  <c r="Q49" i="34"/>
  <c r="Q51" i="34"/>
  <c r="Q53" i="34"/>
  <c r="Q55" i="34"/>
  <c r="Q57" i="34"/>
  <c r="Q81" i="34"/>
  <c r="Q83" i="34"/>
  <c r="Q85" i="34"/>
  <c r="Q88" i="34"/>
  <c r="Q92" i="34"/>
  <c r="Q94" i="34"/>
  <c r="Q96" i="34"/>
  <c r="Q98" i="34"/>
  <c r="Q102" i="34"/>
  <c r="S59" i="34"/>
  <c r="S60" i="34"/>
  <c r="S61" i="34"/>
  <c r="S62" i="34"/>
  <c r="S63" i="34"/>
  <c r="S64" i="34"/>
  <c r="S66" i="34"/>
  <c r="S68" i="34"/>
  <c r="S69" i="34"/>
  <c r="S70" i="34"/>
  <c r="S71" i="34"/>
  <c r="S73" i="34"/>
  <c r="S74" i="34"/>
  <c r="S75" i="34"/>
  <c r="S76" i="34"/>
  <c r="S77" i="34"/>
  <c r="S78" i="34"/>
  <c r="S79" i="34"/>
  <c r="Q103" i="34"/>
  <c r="S58" i="33"/>
  <c r="S59" i="33"/>
  <c r="S60" i="33"/>
  <c r="S61" i="33"/>
  <c r="S62" i="33"/>
  <c r="S63" i="33"/>
  <c r="S64" i="33"/>
  <c r="S66" i="33"/>
  <c r="S68" i="33"/>
  <c r="S69" i="33"/>
  <c r="S70" i="33"/>
  <c r="S71" i="33"/>
  <c r="S73" i="33"/>
  <c r="S74" i="33"/>
  <c r="S75" i="33"/>
  <c r="S76" i="33"/>
  <c r="S77" i="33"/>
  <c r="S78" i="33"/>
  <c r="S79" i="33"/>
  <c r="Q102" i="33"/>
  <c r="Q103" i="33"/>
  <c r="Q103" i="32"/>
  <c r="Q103" i="31"/>
  <c r="M104" i="34" l="1"/>
  <c r="L104" i="34"/>
  <c r="K104" i="34"/>
  <c r="J104" i="34"/>
  <c r="I104" i="34"/>
  <c r="H104" i="34"/>
  <c r="G103" i="34"/>
  <c r="A103" i="34"/>
  <c r="G102" i="34"/>
  <c r="A102" i="34"/>
  <c r="U101" i="34"/>
  <c r="T101" i="34"/>
  <c r="G101" i="34"/>
  <c r="A101" i="34"/>
  <c r="G100" i="34"/>
  <c r="A100" i="34"/>
  <c r="U99" i="34"/>
  <c r="T99" i="34"/>
  <c r="G99" i="34"/>
  <c r="A99" i="34"/>
  <c r="G98" i="34"/>
  <c r="A98" i="34"/>
  <c r="G97" i="34"/>
  <c r="A97" i="34"/>
  <c r="G96" i="34"/>
  <c r="A96" i="34"/>
  <c r="G95" i="34"/>
  <c r="A95" i="34"/>
  <c r="G94" i="34"/>
  <c r="A94" i="34"/>
  <c r="G93" i="34"/>
  <c r="A93" i="34"/>
  <c r="G92" i="34"/>
  <c r="A92" i="34"/>
  <c r="T91" i="34"/>
  <c r="G91" i="34"/>
  <c r="A91" i="34"/>
  <c r="T90" i="34"/>
  <c r="U90" i="34"/>
  <c r="G90" i="34"/>
  <c r="A90" i="34"/>
  <c r="T89" i="34"/>
  <c r="U89" i="34" s="1"/>
  <c r="G89" i="34"/>
  <c r="A89" i="34"/>
  <c r="T88" i="34"/>
  <c r="U88" i="34" s="1"/>
  <c r="G88" i="34"/>
  <c r="A88" i="34"/>
  <c r="T87" i="34"/>
  <c r="U87" i="34" s="1"/>
  <c r="G87" i="34"/>
  <c r="A87" i="34"/>
  <c r="U86" i="34"/>
  <c r="T86" i="34"/>
  <c r="A86" i="34"/>
  <c r="G85" i="34"/>
  <c r="A85" i="34"/>
  <c r="U84" i="34"/>
  <c r="G84" i="34"/>
  <c r="A84" i="34"/>
  <c r="G83" i="34"/>
  <c r="A83" i="34"/>
  <c r="G82" i="34"/>
  <c r="A82" i="34"/>
  <c r="G81" i="34"/>
  <c r="A81" i="34"/>
  <c r="T80" i="34"/>
  <c r="U80" i="34" s="1"/>
  <c r="A80" i="34"/>
  <c r="G79" i="34"/>
  <c r="A79" i="34"/>
  <c r="G78" i="34"/>
  <c r="A78" i="34"/>
  <c r="G77" i="34"/>
  <c r="A77" i="34"/>
  <c r="G76" i="34"/>
  <c r="A76" i="34"/>
  <c r="G75" i="34"/>
  <c r="A75" i="34"/>
  <c r="G74" i="34"/>
  <c r="A74" i="34"/>
  <c r="G73" i="34"/>
  <c r="A73" i="34"/>
  <c r="U72" i="34"/>
  <c r="T72" i="34"/>
  <c r="G72" i="34"/>
  <c r="A72" i="34"/>
  <c r="G71" i="34"/>
  <c r="A71" i="34"/>
  <c r="G70" i="34"/>
  <c r="A70" i="34"/>
  <c r="G69" i="34"/>
  <c r="A69" i="34"/>
  <c r="G68" i="34"/>
  <c r="A68" i="34"/>
  <c r="G67" i="34"/>
  <c r="A67" i="34"/>
  <c r="G66" i="34"/>
  <c r="A66" i="34"/>
  <c r="G65" i="34"/>
  <c r="A65" i="34"/>
  <c r="G64" i="34"/>
  <c r="A64" i="34"/>
  <c r="G63" i="34"/>
  <c r="A63" i="34"/>
  <c r="G62" i="34"/>
  <c r="A62" i="34"/>
  <c r="G61" i="34"/>
  <c r="A61" i="34"/>
  <c r="G60" i="34"/>
  <c r="A60" i="34"/>
  <c r="G59" i="34"/>
  <c r="A59" i="34"/>
  <c r="G58" i="34"/>
  <c r="A58" i="34"/>
  <c r="G57" i="34"/>
  <c r="A57" i="34"/>
  <c r="G56" i="34"/>
  <c r="A56" i="34"/>
  <c r="G55" i="34"/>
  <c r="A55" i="34"/>
  <c r="G54" i="34"/>
  <c r="A54" i="34"/>
  <c r="G53" i="34"/>
  <c r="A53" i="34"/>
  <c r="G52" i="34"/>
  <c r="A52" i="34"/>
  <c r="G51" i="34"/>
  <c r="A51" i="34"/>
  <c r="G50" i="34"/>
  <c r="A50" i="34"/>
  <c r="G49" i="34"/>
  <c r="A49" i="34"/>
  <c r="G48" i="34"/>
  <c r="A48" i="34"/>
  <c r="T47" i="34"/>
  <c r="G47" i="34"/>
  <c r="A47" i="34"/>
  <c r="T46" i="34"/>
  <c r="U46" i="34" s="1"/>
  <c r="G46" i="34"/>
  <c r="A46" i="34"/>
  <c r="T45" i="34"/>
  <c r="U45" i="34" s="1"/>
  <c r="G45" i="34"/>
  <c r="A45" i="34"/>
  <c r="T44" i="34"/>
  <c r="U44" i="34"/>
  <c r="G44" i="34"/>
  <c r="A44" i="34"/>
  <c r="T43" i="34"/>
  <c r="U43" i="34" s="1"/>
  <c r="G43" i="34"/>
  <c r="A43" i="34"/>
  <c r="T42" i="34"/>
  <c r="U42" i="34" s="1"/>
  <c r="G42" i="34"/>
  <c r="A42" i="34"/>
  <c r="U41" i="34"/>
  <c r="T41" i="34"/>
  <c r="G41" i="34"/>
  <c r="A41" i="34"/>
  <c r="G40" i="34"/>
  <c r="A40" i="34"/>
  <c r="T39" i="34"/>
  <c r="U39" i="34" s="1"/>
  <c r="G39" i="34"/>
  <c r="A39" i="34"/>
  <c r="T38" i="34"/>
  <c r="U38" i="34" s="1"/>
  <c r="G38" i="34"/>
  <c r="A38" i="34"/>
  <c r="T37" i="34"/>
  <c r="U37" i="34" s="1"/>
  <c r="G37" i="34"/>
  <c r="A37" i="34"/>
  <c r="G36" i="34"/>
  <c r="A36" i="34"/>
  <c r="T35" i="34"/>
  <c r="G35" i="34"/>
  <c r="A35" i="34"/>
  <c r="T34" i="34"/>
  <c r="G34" i="34"/>
  <c r="A34" i="34"/>
  <c r="T33" i="34"/>
  <c r="G33" i="34"/>
  <c r="A33" i="34"/>
  <c r="T32" i="34"/>
  <c r="G32" i="34"/>
  <c r="A32" i="34"/>
  <c r="T31" i="34"/>
  <c r="G31" i="34"/>
  <c r="A31" i="34"/>
  <c r="T30" i="34"/>
  <c r="G30" i="34"/>
  <c r="A30" i="34"/>
  <c r="T29" i="34"/>
  <c r="A29" i="34"/>
  <c r="T28" i="34"/>
  <c r="U28" i="34" s="1"/>
  <c r="G28" i="34"/>
  <c r="A28" i="34"/>
  <c r="T27" i="34"/>
  <c r="U27" i="34"/>
  <c r="G27" i="34"/>
  <c r="A27" i="34"/>
  <c r="T26" i="34"/>
  <c r="U26" i="34" s="1"/>
  <c r="G26" i="34"/>
  <c r="A26" i="34"/>
  <c r="T25" i="34"/>
  <c r="U25" i="34" s="1"/>
  <c r="G25" i="34"/>
  <c r="A25" i="34"/>
  <c r="T24" i="34"/>
  <c r="U24" i="34" s="1"/>
  <c r="G24" i="34"/>
  <c r="A24" i="34"/>
  <c r="T23" i="34"/>
  <c r="U23" i="34" s="1"/>
  <c r="G23" i="34"/>
  <c r="A23" i="34"/>
  <c r="T22" i="34"/>
  <c r="U22" i="34" s="1"/>
  <c r="G22" i="34"/>
  <c r="A22" i="34"/>
  <c r="T21" i="34"/>
  <c r="U21" i="34" s="1"/>
  <c r="G21" i="34"/>
  <c r="A21" i="34"/>
  <c r="T20" i="34"/>
  <c r="U20" i="34" s="1"/>
  <c r="G20" i="34"/>
  <c r="A20" i="34"/>
  <c r="T19" i="34"/>
  <c r="U19" i="34" s="1"/>
  <c r="G19" i="34"/>
  <c r="A19" i="34"/>
  <c r="T18" i="34"/>
  <c r="U18" i="34" s="1"/>
  <c r="G18" i="34"/>
  <c r="A18" i="34"/>
  <c r="T17" i="34"/>
  <c r="U17" i="34" s="1"/>
  <c r="G17" i="34"/>
  <c r="A17" i="34"/>
  <c r="T16" i="34"/>
  <c r="U16" i="34" s="1"/>
  <c r="G16" i="34"/>
  <c r="A16" i="34"/>
  <c r="T15" i="34"/>
  <c r="U15" i="34" s="1"/>
  <c r="G15" i="34"/>
  <c r="A15" i="34"/>
  <c r="T14" i="34"/>
  <c r="U14" i="34" s="1"/>
  <c r="G14" i="34"/>
  <c r="A14" i="34"/>
  <c r="T13" i="34"/>
  <c r="U13" i="34" s="1"/>
  <c r="G13" i="34"/>
  <c r="A13" i="34"/>
  <c r="T12" i="34"/>
  <c r="U12" i="34" s="1"/>
  <c r="G12" i="34"/>
  <c r="A12" i="34"/>
  <c r="T11" i="34"/>
  <c r="U11" i="34" s="1"/>
  <c r="G11" i="34"/>
  <c r="A11" i="34"/>
  <c r="T10" i="34"/>
  <c r="U10" i="34" s="1"/>
  <c r="G10" i="34"/>
  <c r="A10" i="34"/>
  <c r="T9" i="34"/>
  <c r="U9" i="34" s="1"/>
  <c r="G9" i="34"/>
  <c r="A9" i="34"/>
  <c r="T8" i="34"/>
  <c r="U8" i="34" s="1"/>
  <c r="G8" i="34"/>
  <c r="A8" i="34"/>
  <c r="T7" i="34"/>
  <c r="U7" i="34" s="1"/>
  <c r="G7" i="34"/>
  <c r="A7" i="34"/>
  <c r="T6" i="34"/>
  <c r="U6" i="34" s="1"/>
  <c r="G6" i="34"/>
  <c r="A6" i="34"/>
  <c r="U4" i="34"/>
  <c r="S4" i="34"/>
  <c r="Q4" i="34"/>
  <c r="N3" i="34"/>
  <c r="N104" i="34" l="1"/>
  <c r="U29" i="34"/>
  <c r="U30" i="34"/>
  <c r="U31" i="34"/>
  <c r="U32" i="34"/>
  <c r="U33" i="34"/>
  <c r="U34" i="34"/>
  <c r="U35" i="34"/>
  <c r="T60" i="34"/>
  <c r="U60" i="34" s="1"/>
  <c r="T62" i="34"/>
  <c r="U62" i="34" s="1"/>
  <c r="T64" i="34"/>
  <c r="U64" i="34" s="1"/>
  <c r="T74" i="34"/>
  <c r="U74" i="34" s="1"/>
  <c r="T76" i="34"/>
  <c r="U76" i="34" s="1"/>
  <c r="T78" i="34"/>
  <c r="U78" i="34" s="1"/>
  <c r="T81" i="34"/>
  <c r="U81" i="34" s="1"/>
  <c r="T83" i="34"/>
  <c r="U83" i="34" s="1"/>
  <c r="T85" i="34"/>
  <c r="U85" i="34" s="1"/>
  <c r="T93" i="34"/>
  <c r="U93" i="34"/>
  <c r="T103" i="34"/>
  <c r="U103" i="34" s="1"/>
  <c r="P104" i="34"/>
  <c r="G104" i="34"/>
  <c r="T36" i="34"/>
  <c r="R104" i="34"/>
  <c r="T40" i="34"/>
  <c r="T48" i="34"/>
  <c r="U48" i="34" s="1"/>
  <c r="T49" i="34"/>
  <c r="U49" i="34" s="1"/>
  <c r="T50" i="34"/>
  <c r="U50" i="34" s="1"/>
  <c r="T51" i="34"/>
  <c r="U51" i="34" s="1"/>
  <c r="T52" i="34"/>
  <c r="U52" i="34" s="1"/>
  <c r="T53" i="34"/>
  <c r="U53" i="34" s="1"/>
  <c r="T54" i="34"/>
  <c r="U54" i="34" s="1"/>
  <c r="T55" i="34"/>
  <c r="U55" i="34" s="1"/>
  <c r="T56" i="34"/>
  <c r="U56" i="34" s="1"/>
  <c r="T57" i="34"/>
  <c r="U57" i="34" s="1"/>
  <c r="T58" i="34"/>
  <c r="U58" i="34" s="1"/>
  <c r="T59" i="34"/>
  <c r="U59" i="34" s="1"/>
  <c r="T61" i="34"/>
  <c r="U61" i="34" s="1"/>
  <c r="T63" i="34"/>
  <c r="U63" i="34" s="1"/>
  <c r="T65" i="34"/>
  <c r="U65" i="34"/>
  <c r="T73" i="34"/>
  <c r="U73" i="34" s="1"/>
  <c r="T75" i="34"/>
  <c r="U75" i="34" s="1"/>
  <c r="T77" i="34"/>
  <c r="U77" i="34" s="1"/>
  <c r="T79" i="34"/>
  <c r="U79" i="34" s="1"/>
  <c r="T82" i="34"/>
  <c r="U82" i="34" s="1"/>
  <c r="T84" i="34"/>
  <c r="T92" i="34"/>
  <c r="U92" i="34" s="1"/>
  <c r="T100" i="34"/>
  <c r="U100" i="34"/>
  <c r="T102" i="34"/>
  <c r="U102" i="34" s="1"/>
  <c r="O104" i="34"/>
  <c r="U40" i="34"/>
  <c r="T66" i="34"/>
  <c r="U66" i="34" s="1"/>
  <c r="T67" i="34"/>
  <c r="U67" i="34" s="1"/>
  <c r="T68" i="34"/>
  <c r="U68" i="34" s="1"/>
  <c r="T69" i="34"/>
  <c r="U69" i="34" s="1"/>
  <c r="T70" i="34"/>
  <c r="U70" i="34" s="1"/>
  <c r="T71" i="34"/>
  <c r="U71" i="34" s="1"/>
  <c r="T94" i="34"/>
  <c r="U94" i="34" s="1"/>
  <c r="T95" i="34"/>
  <c r="U95" i="34" s="1"/>
  <c r="T96" i="34"/>
  <c r="U96" i="34" s="1"/>
  <c r="T97" i="34"/>
  <c r="U97" i="34" s="1"/>
  <c r="T98" i="34"/>
  <c r="U98" i="34" s="1"/>
  <c r="P95" i="32"/>
  <c r="Q95" i="32" s="1"/>
  <c r="N95" i="32"/>
  <c r="P92" i="32"/>
  <c r="Q92" i="32" s="1"/>
  <c r="N92" i="32"/>
  <c r="P91" i="32"/>
  <c r="Q91" i="32" s="1"/>
  <c r="N91" i="32"/>
  <c r="Q90" i="32"/>
  <c r="P90" i="32"/>
  <c r="N90" i="32"/>
  <c r="P89" i="32"/>
  <c r="Q89" i="32" s="1"/>
  <c r="N89" i="32"/>
  <c r="P88" i="32"/>
  <c r="Q88" i="32" s="1"/>
  <c r="N88" i="32"/>
  <c r="P87" i="32"/>
  <c r="Q87" i="32" s="1"/>
  <c r="N87" i="32"/>
  <c r="R86" i="32"/>
  <c r="Q86" i="32"/>
  <c r="P86" i="32"/>
  <c r="O86" i="32"/>
  <c r="N86" i="32"/>
  <c r="P85" i="32"/>
  <c r="Q85" i="32" s="1"/>
  <c r="N85" i="32"/>
  <c r="R84" i="32"/>
  <c r="Q84" i="32"/>
  <c r="O84" i="32"/>
  <c r="P84" i="32" s="1"/>
  <c r="N84" i="32"/>
  <c r="P83" i="32"/>
  <c r="Q83" i="32" s="1"/>
  <c r="N83" i="32"/>
  <c r="P82" i="32"/>
  <c r="Q82" i="32" s="1"/>
  <c r="N82" i="32"/>
  <c r="P81" i="32"/>
  <c r="Q81" i="32" s="1"/>
  <c r="N81" i="32"/>
  <c r="Q80" i="32"/>
  <c r="N80" i="32"/>
  <c r="P79" i="32"/>
  <c r="Q79" i="32" s="1"/>
  <c r="N79" i="32"/>
  <c r="P78" i="32"/>
  <c r="Q78" i="32" s="1"/>
  <c r="N78" i="32"/>
  <c r="P77" i="32"/>
  <c r="Q77" i="32" s="1"/>
  <c r="N77" i="32"/>
  <c r="P76" i="32"/>
  <c r="Q76" i="32" s="1"/>
  <c r="N76" i="32"/>
  <c r="P75" i="32"/>
  <c r="Q75" i="32" s="1"/>
  <c r="N75" i="32"/>
  <c r="P74" i="32"/>
  <c r="Q74" i="32" s="1"/>
  <c r="N74" i="32"/>
  <c r="P73" i="32"/>
  <c r="Q73" i="32" s="1"/>
  <c r="N73" i="32"/>
  <c r="Q72" i="32"/>
  <c r="P72" i="32"/>
  <c r="N72" i="32"/>
  <c r="P71" i="32"/>
  <c r="Q71" i="32" s="1"/>
  <c r="N71" i="32"/>
  <c r="P70" i="32"/>
  <c r="Q70" i="32" s="1"/>
  <c r="N70" i="32"/>
  <c r="P69" i="32"/>
  <c r="Q69" i="32" s="1"/>
  <c r="N69" i="32"/>
  <c r="P68" i="32"/>
  <c r="Q68" i="32" s="1"/>
  <c r="N68" i="32"/>
  <c r="P67" i="32"/>
  <c r="Q67" i="32" s="1"/>
  <c r="N67" i="32"/>
  <c r="P66" i="32"/>
  <c r="Q66" i="32" s="1"/>
  <c r="N66" i="32"/>
  <c r="Q65" i="32"/>
  <c r="P65" i="32"/>
  <c r="N65" i="32"/>
  <c r="P64" i="32"/>
  <c r="Q64" i="32" s="1"/>
  <c r="N64" i="32"/>
  <c r="P63" i="32"/>
  <c r="Q63" i="32" s="1"/>
  <c r="N63" i="32"/>
  <c r="P62" i="32"/>
  <c r="Q62" i="32" s="1"/>
  <c r="N62" i="32"/>
  <c r="P61" i="32"/>
  <c r="Q61" i="32" s="1"/>
  <c r="N61" i="32"/>
  <c r="P60" i="32"/>
  <c r="Q60" i="32" s="1"/>
  <c r="N60" i="32"/>
  <c r="P59" i="32"/>
  <c r="Q59" i="32" s="1"/>
  <c r="N59" i="32"/>
  <c r="P58" i="32"/>
  <c r="Q58" i="32" s="1"/>
  <c r="N58" i="32"/>
  <c r="P57" i="32"/>
  <c r="Q57" i="32" s="1"/>
  <c r="N57" i="32"/>
  <c r="P56" i="32"/>
  <c r="Q56" i="32" s="1"/>
  <c r="N56" i="32"/>
  <c r="P55" i="32"/>
  <c r="Q55" i="32" s="1"/>
  <c r="N55" i="32"/>
  <c r="P54" i="32"/>
  <c r="Q54" i="32" s="1"/>
  <c r="N54" i="32"/>
  <c r="P53" i="32"/>
  <c r="Q53" i="32" s="1"/>
  <c r="N53" i="32"/>
  <c r="P52" i="32"/>
  <c r="Q52" i="32" s="1"/>
  <c r="N52" i="32"/>
  <c r="P51" i="32"/>
  <c r="Q51" i="32" s="1"/>
  <c r="N51" i="32"/>
  <c r="P50" i="32"/>
  <c r="Q50" i="32" s="1"/>
  <c r="N50" i="32"/>
  <c r="P49" i="32"/>
  <c r="Q49" i="32" s="1"/>
  <c r="N49" i="32"/>
  <c r="P48" i="32"/>
  <c r="Q48" i="32" s="1"/>
  <c r="N48" i="32"/>
  <c r="P47" i="32"/>
  <c r="N47" i="32"/>
  <c r="P46" i="32"/>
  <c r="Q46" i="32" s="1"/>
  <c r="N46" i="32"/>
  <c r="P45" i="32"/>
  <c r="Q45" i="32" s="1"/>
  <c r="N45" i="32"/>
  <c r="R44" i="32"/>
  <c r="Q44" i="32"/>
  <c r="O44" i="32"/>
  <c r="P44" i="32" s="1"/>
  <c r="N44" i="32"/>
  <c r="P43" i="32"/>
  <c r="Q43" i="32" s="1"/>
  <c r="N43" i="32"/>
  <c r="P42" i="32"/>
  <c r="Q42" i="32" s="1"/>
  <c r="N42" i="32"/>
  <c r="P41" i="32"/>
  <c r="Q41" i="32" s="1"/>
  <c r="N41" i="32"/>
  <c r="R40" i="32"/>
  <c r="O40" i="32"/>
  <c r="N40" i="32"/>
  <c r="P39" i="32"/>
  <c r="Q39" i="32" s="1"/>
  <c r="N39" i="32"/>
  <c r="P38" i="32"/>
  <c r="Q38" i="32" s="1"/>
  <c r="N38" i="32"/>
  <c r="P37" i="32"/>
  <c r="Q37" i="32" s="1"/>
  <c r="N37" i="32"/>
  <c r="P36" i="32"/>
  <c r="Q36" i="32" s="1"/>
  <c r="N36" i="32"/>
  <c r="P35" i="32"/>
  <c r="Q35" i="32" s="1"/>
  <c r="N35" i="32"/>
  <c r="P34" i="32"/>
  <c r="Q34" i="32" s="1"/>
  <c r="N34" i="32"/>
  <c r="P33" i="32"/>
  <c r="Q33" i="32" s="1"/>
  <c r="N33" i="32"/>
  <c r="P32" i="32"/>
  <c r="Q32" i="32" s="1"/>
  <c r="N32" i="32"/>
  <c r="P31" i="32"/>
  <c r="Q31" i="32" s="1"/>
  <c r="N31" i="32"/>
  <c r="P30" i="32"/>
  <c r="Q30" i="32" s="1"/>
  <c r="N30" i="32"/>
  <c r="P29" i="32"/>
  <c r="Q29" i="32" s="1"/>
  <c r="N29" i="32"/>
  <c r="P28" i="32"/>
  <c r="Q28" i="32" s="1"/>
  <c r="N28" i="32"/>
  <c r="Q27" i="32"/>
  <c r="P27" i="32"/>
  <c r="N27" i="32"/>
  <c r="P26" i="32"/>
  <c r="Q26" i="32" s="1"/>
  <c r="N26" i="32"/>
  <c r="P25" i="32"/>
  <c r="Q25" i="32" s="1"/>
  <c r="N25" i="32"/>
  <c r="P24" i="32"/>
  <c r="Q24" i="32" s="1"/>
  <c r="N24" i="32"/>
  <c r="P23" i="32"/>
  <c r="Q23" i="32" s="1"/>
  <c r="N23" i="32"/>
  <c r="P22" i="32"/>
  <c r="Q22" i="32" s="1"/>
  <c r="N22" i="32"/>
  <c r="P21" i="32"/>
  <c r="Q21" i="32" s="1"/>
  <c r="N21" i="32"/>
  <c r="P20" i="32"/>
  <c r="Q20" i="32" s="1"/>
  <c r="N20" i="32"/>
  <c r="P19" i="32"/>
  <c r="Q19" i="32" s="1"/>
  <c r="N19" i="32"/>
  <c r="P18" i="32"/>
  <c r="Q18" i="32" s="1"/>
  <c r="N18" i="32"/>
  <c r="P17" i="32"/>
  <c r="Q17" i="32" s="1"/>
  <c r="N17" i="32"/>
  <c r="P16" i="32"/>
  <c r="Q16" i="32" s="1"/>
  <c r="N16" i="32"/>
  <c r="P15" i="32"/>
  <c r="Q15" i="32" s="1"/>
  <c r="N15" i="32"/>
  <c r="P14" i="32"/>
  <c r="Q14" i="32" s="1"/>
  <c r="N14" i="32"/>
  <c r="P13" i="32"/>
  <c r="Q13" i="32" s="1"/>
  <c r="N13" i="32"/>
  <c r="P12" i="32"/>
  <c r="Q12" i="32" s="1"/>
  <c r="N12" i="32"/>
  <c r="P11" i="32"/>
  <c r="Q11" i="32" s="1"/>
  <c r="N11" i="32"/>
  <c r="P10" i="32"/>
  <c r="Q10" i="32" s="1"/>
  <c r="N10" i="32"/>
  <c r="P9" i="32"/>
  <c r="Q9" i="32" s="1"/>
  <c r="N9" i="32"/>
  <c r="P8" i="32"/>
  <c r="Q8" i="32" s="1"/>
  <c r="N8" i="32"/>
  <c r="P7" i="32"/>
  <c r="Q7" i="32" s="1"/>
  <c r="N7" i="32"/>
  <c r="P6" i="32"/>
  <c r="Q6" i="32" s="1"/>
  <c r="N6" i="32"/>
  <c r="P93" i="31"/>
  <c r="N93" i="31"/>
  <c r="P92" i="31"/>
  <c r="Q92" i="31" s="1"/>
  <c r="N92" i="31"/>
  <c r="P91" i="31"/>
  <c r="Q91" i="31" s="1"/>
  <c r="N91" i="31"/>
  <c r="Q90" i="31"/>
  <c r="P90" i="31"/>
  <c r="N90" i="31"/>
  <c r="P89" i="31"/>
  <c r="T89" i="31" s="1"/>
  <c r="U89" i="31" s="1"/>
  <c r="N89" i="31"/>
  <c r="P88" i="31"/>
  <c r="Q88" i="31" s="1"/>
  <c r="N88" i="31"/>
  <c r="P87" i="31"/>
  <c r="Q87" i="31" s="1"/>
  <c r="N87" i="31"/>
  <c r="R86" i="31"/>
  <c r="Q86" i="31"/>
  <c r="P86" i="31"/>
  <c r="O86" i="31"/>
  <c r="U86" i="31" s="1"/>
  <c r="N86" i="31"/>
  <c r="T86" i="31" s="1"/>
  <c r="P85" i="31"/>
  <c r="S85" i="31" s="1"/>
  <c r="N85" i="31"/>
  <c r="R84" i="31"/>
  <c r="Q84" i="31"/>
  <c r="O84" i="31"/>
  <c r="P84" i="31" s="1"/>
  <c r="N84" i="31"/>
  <c r="P83" i="31"/>
  <c r="Q83" i="31" s="1"/>
  <c r="N83" i="31"/>
  <c r="P82" i="31"/>
  <c r="T82" i="31" s="1"/>
  <c r="U82" i="31" s="1"/>
  <c r="N82" i="31"/>
  <c r="P81" i="31"/>
  <c r="N81" i="31"/>
  <c r="Q80" i="31"/>
  <c r="N80" i="31"/>
  <c r="P79" i="31"/>
  <c r="Q79" i="31" s="1"/>
  <c r="N79" i="31"/>
  <c r="P78" i="31"/>
  <c r="Q78" i="31" s="1"/>
  <c r="N78" i="31"/>
  <c r="P77" i="31"/>
  <c r="T77" i="31" s="1"/>
  <c r="N77" i="31"/>
  <c r="P76" i="31"/>
  <c r="Q76" i="31" s="1"/>
  <c r="N76" i="31"/>
  <c r="P75" i="31"/>
  <c r="Q75" i="31" s="1"/>
  <c r="N75" i="31"/>
  <c r="P74" i="31"/>
  <c r="Q74" i="31" s="1"/>
  <c r="N74" i="31"/>
  <c r="P73" i="31"/>
  <c r="N73" i="31"/>
  <c r="Q72" i="31"/>
  <c r="P72" i="31"/>
  <c r="T72" i="31" s="1"/>
  <c r="N72" i="31"/>
  <c r="P71" i="31"/>
  <c r="N71" i="31"/>
  <c r="P70" i="31"/>
  <c r="Q70" i="31" s="1"/>
  <c r="N70" i="31"/>
  <c r="P69" i="31"/>
  <c r="Q69" i="31" s="1"/>
  <c r="N69" i="31"/>
  <c r="P68" i="31"/>
  <c r="Q68" i="31" s="1"/>
  <c r="N68" i="31"/>
  <c r="P67" i="31"/>
  <c r="Q67" i="31" s="1"/>
  <c r="N67" i="31"/>
  <c r="P66" i="31"/>
  <c r="Q66" i="31" s="1"/>
  <c r="N66" i="31"/>
  <c r="Q65" i="31"/>
  <c r="P65" i="31"/>
  <c r="S65" i="31" s="1"/>
  <c r="N65" i="31"/>
  <c r="P64" i="31"/>
  <c r="Q64" i="31" s="1"/>
  <c r="N64" i="31"/>
  <c r="P63" i="31"/>
  <c r="Q63" i="31" s="1"/>
  <c r="N63" i="31"/>
  <c r="P62" i="31"/>
  <c r="N62" i="31"/>
  <c r="P61" i="31"/>
  <c r="Q61" i="31" s="1"/>
  <c r="N61" i="31"/>
  <c r="P60" i="31"/>
  <c r="Q60" i="31" s="1"/>
  <c r="N60" i="31"/>
  <c r="P59" i="31"/>
  <c r="Q59" i="31" s="1"/>
  <c r="N59" i="31"/>
  <c r="P58" i="31"/>
  <c r="N58" i="31"/>
  <c r="P57" i="31"/>
  <c r="Q57" i="31" s="1"/>
  <c r="N57" i="31"/>
  <c r="P56" i="31"/>
  <c r="Q56" i="31" s="1"/>
  <c r="N56" i="31"/>
  <c r="P55" i="31"/>
  <c r="Q55" i="31" s="1"/>
  <c r="N55" i="31"/>
  <c r="P54" i="31"/>
  <c r="N54" i="31"/>
  <c r="P53" i="31"/>
  <c r="Q53" i="31" s="1"/>
  <c r="N53" i="31"/>
  <c r="P52" i="31"/>
  <c r="Q52" i="31" s="1"/>
  <c r="N52" i="31"/>
  <c r="P51" i="31"/>
  <c r="Q51" i="31" s="1"/>
  <c r="N51" i="31"/>
  <c r="P50" i="31"/>
  <c r="N50" i="31"/>
  <c r="P49" i="31"/>
  <c r="Q49" i="31" s="1"/>
  <c r="N49" i="31"/>
  <c r="P48" i="31"/>
  <c r="Q48" i="31" s="1"/>
  <c r="N48" i="31"/>
  <c r="P47" i="31"/>
  <c r="T47" i="31" s="1"/>
  <c r="N47" i="31"/>
  <c r="P46" i="31"/>
  <c r="S46" i="31" s="1"/>
  <c r="N46" i="31"/>
  <c r="P45" i="31"/>
  <c r="N45" i="31"/>
  <c r="R44" i="31"/>
  <c r="Q44" i="31"/>
  <c r="O44" i="31"/>
  <c r="P44" i="31" s="1"/>
  <c r="N44" i="31"/>
  <c r="P43" i="31"/>
  <c r="Q43" i="31" s="1"/>
  <c r="N43" i="31"/>
  <c r="P42" i="31"/>
  <c r="T42" i="31" s="1"/>
  <c r="U42" i="31" s="1"/>
  <c r="N42" i="31"/>
  <c r="P41" i="31"/>
  <c r="N41" i="31"/>
  <c r="R40" i="31"/>
  <c r="O40" i="31"/>
  <c r="N40" i="31"/>
  <c r="P39" i="31"/>
  <c r="T39" i="31" s="1"/>
  <c r="U39" i="31" s="1"/>
  <c r="N39" i="31"/>
  <c r="P38" i="31"/>
  <c r="Q38" i="31" s="1"/>
  <c r="N38" i="31"/>
  <c r="P37" i="31"/>
  <c r="Q37" i="31" s="1"/>
  <c r="N37" i="31"/>
  <c r="P36" i="31"/>
  <c r="T36" i="31" s="1"/>
  <c r="U36" i="31" s="1"/>
  <c r="N36" i="31"/>
  <c r="P35" i="31"/>
  <c r="T35" i="31" s="1"/>
  <c r="U35" i="31" s="1"/>
  <c r="N35" i="31"/>
  <c r="P34" i="31"/>
  <c r="Q34" i="31" s="1"/>
  <c r="N34" i="31"/>
  <c r="P33" i="31"/>
  <c r="Q33" i="31" s="1"/>
  <c r="N33" i="31"/>
  <c r="P32" i="31"/>
  <c r="N32" i="31"/>
  <c r="P31" i="31"/>
  <c r="T31" i="31" s="1"/>
  <c r="U31" i="31" s="1"/>
  <c r="N31" i="31"/>
  <c r="P30" i="31"/>
  <c r="Q30" i="31" s="1"/>
  <c r="N30" i="31"/>
  <c r="P29" i="31"/>
  <c r="Q29" i="31" s="1"/>
  <c r="N29" i="31"/>
  <c r="P28" i="31"/>
  <c r="T28" i="31" s="1"/>
  <c r="U28" i="31" s="1"/>
  <c r="N28" i="31"/>
  <c r="Q27" i="31"/>
  <c r="P27" i="31"/>
  <c r="T27" i="31" s="1"/>
  <c r="N27" i="31"/>
  <c r="P26" i="31"/>
  <c r="N26" i="31"/>
  <c r="P25" i="31"/>
  <c r="S25" i="31" s="1"/>
  <c r="N25" i="31"/>
  <c r="P24" i="31"/>
  <c r="Q24" i="31" s="1"/>
  <c r="N24" i="31"/>
  <c r="P23" i="31"/>
  <c r="Q23" i="31" s="1"/>
  <c r="N23" i="31"/>
  <c r="P22" i="31"/>
  <c r="S22" i="31" s="1"/>
  <c r="N22" i="31"/>
  <c r="P21" i="31"/>
  <c r="S21" i="31" s="1"/>
  <c r="N21" i="31"/>
  <c r="P20" i="31"/>
  <c r="Q20" i="31" s="1"/>
  <c r="N20" i="31"/>
  <c r="P19" i="31"/>
  <c r="Q19" i="31" s="1"/>
  <c r="N19" i="31"/>
  <c r="P18" i="31"/>
  <c r="N18" i="31"/>
  <c r="P17" i="31"/>
  <c r="N17" i="31"/>
  <c r="P16" i="31"/>
  <c r="Q16" i="31" s="1"/>
  <c r="N16" i="31"/>
  <c r="P15" i="31"/>
  <c r="Q15" i="31" s="1"/>
  <c r="N15" i="31"/>
  <c r="P14" i="31"/>
  <c r="S14" i="31" s="1"/>
  <c r="N14" i="31"/>
  <c r="P13" i="31"/>
  <c r="S13" i="31" s="1"/>
  <c r="N13" i="31"/>
  <c r="P12" i="31"/>
  <c r="Q12" i="31" s="1"/>
  <c r="N12" i="31"/>
  <c r="P11" i="31"/>
  <c r="Q11" i="31" s="1"/>
  <c r="N11" i="31"/>
  <c r="P10" i="31"/>
  <c r="N10" i="31"/>
  <c r="P9" i="31"/>
  <c r="S9" i="31" s="1"/>
  <c r="N9" i="31"/>
  <c r="P8" i="31"/>
  <c r="Q8" i="31" s="1"/>
  <c r="N8" i="31"/>
  <c r="P7" i="31"/>
  <c r="Q7" i="31" s="1"/>
  <c r="N7" i="31"/>
  <c r="P6" i="31"/>
  <c r="N6" i="31"/>
  <c r="S6" i="31"/>
  <c r="S17" i="31"/>
  <c r="S33" i="31"/>
  <c r="S38" i="31"/>
  <c r="S40" i="31"/>
  <c r="S41" i="31"/>
  <c r="U41" i="31"/>
  <c r="S44" i="31"/>
  <c r="S48" i="31"/>
  <c r="S56" i="31"/>
  <c r="S61" i="31"/>
  <c r="T65" i="31"/>
  <c r="S67" i="31"/>
  <c r="S72" i="31"/>
  <c r="S75" i="31"/>
  <c r="S78" i="31"/>
  <c r="S79" i="31"/>
  <c r="S80" i="31"/>
  <c r="T80" i="31"/>
  <c r="U80" i="31" s="1"/>
  <c r="T81" i="31"/>
  <c r="U81" i="31" s="1"/>
  <c r="S83" i="31"/>
  <c r="U84" i="31"/>
  <c r="S86" i="31"/>
  <c r="S87" i="31"/>
  <c r="T91" i="31"/>
  <c r="T98" i="31"/>
  <c r="U98" i="31" s="1"/>
  <c r="T99" i="31"/>
  <c r="U99" i="31"/>
  <c r="T100" i="31"/>
  <c r="U100" i="31"/>
  <c r="T101" i="31"/>
  <c r="U101" i="31"/>
  <c r="T102" i="31"/>
  <c r="U102" i="31" s="1"/>
  <c r="T23" i="31" l="1"/>
  <c r="U23" i="31" s="1"/>
  <c r="S12" i="31"/>
  <c r="T29" i="31"/>
  <c r="U29" i="31" s="1"/>
  <c r="S59" i="31"/>
  <c r="S52" i="31"/>
  <c r="S27" i="31"/>
  <c r="T20" i="31"/>
  <c r="U20" i="31" s="1"/>
  <c r="S15" i="31"/>
  <c r="T8" i="31"/>
  <c r="U8" i="31" s="1"/>
  <c r="Q104" i="34"/>
  <c r="S43" i="31"/>
  <c r="U27" i="31"/>
  <c r="T24" i="31"/>
  <c r="U24" i="31" s="1"/>
  <c r="T19" i="31"/>
  <c r="U19" i="31" s="1"/>
  <c r="S16" i="31"/>
  <c r="S11" i="31"/>
  <c r="T7" i="31"/>
  <c r="U7" i="31" s="1"/>
  <c r="S88" i="31"/>
  <c r="S69" i="31"/>
  <c r="S37" i="31"/>
  <c r="S34" i="31"/>
  <c r="T30" i="31"/>
  <c r="U30" i="31" s="1"/>
  <c r="T88" i="31"/>
  <c r="U88" i="31" s="1"/>
  <c r="T87" i="31"/>
  <c r="U87" i="31" s="1"/>
  <c r="U72" i="31"/>
  <c r="S68" i="31"/>
  <c r="S66" i="31"/>
  <c r="S49" i="31"/>
  <c r="U44" i="31"/>
  <c r="T43" i="31"/>
  <c r="U43" i="31" s="1"/>
  <c r="S24" i="31"/>
  <c r="S23" i="31"/>
  <c r="S20" i="31"/>
  <c r="S19" i="31"/>
  <c r="T16" i="31"/>
  <c r="U16" i="31" s="1"/>
  <c r="T15" i="31"/>
  <c r="U15" i="31" s="1"/>
  <c r="T12" i="31"/>
  <c r="U12" i="31" s="1"/>
  <c r="T11" i="31"/>
  <c r="U11" i="31" s="1"/>
  <c r="S8" i="31"/>
  <c r="S7" i="31"/>
  <c r="S92" i="31"/>
  <c r="S91" i="31"/>
  <c r="T83" i="31"/>
  <c r="U83" i="31" s="1"/>
  <c r="T79" i="31"/>
  <c r="U79" i="31" s="1"/>
  <c r="T78" i="31"/>
  <c r="U78" i="31" s="1"/>
  <c r="S74" i="31"/>
  <c r="S64" i="31"/>
  <c r="S60" i="31"/>
  <c r="S57" i="31"/>
  <c r="S53" i="31"/>
  <c r="S51" i="31"/>
  <c r="T38" i="31"/>
  <c r="U38" i="31" s="1"/>
  <c r="T37" i="31"/>
  <c r="U37" i="31" s="1"/>
  <c r="T34" i="31"/>
  <c r="U34" i="31" s="1"/>
  <c r="T33" i="31"/>
  <c r="U33" i="31" s="1"/>
  <c r="S30" i="31"/>
  <c r="S29" i="31"/>
  <c r="S84" i="31"/>
  <c r="T84" i="31"/>
  <c r="T44" i="31"/>
  <c r="T104" i="34"/>
  <c r="U104" i="34" s="1"/>
  <c r="U36" i="34"/>
  <c r="S104" i="34"/>
  <c r="Q9" i="31"/>
  <c r="T9" i="31"/>
  <c r="U9" i="31" s="1"/>
  <c r="Q10" i="31"/>
  <c r="T10" i="31"/>
  <c r="U10" i="31" s="1"/>
  <c r="Q17" i="31"/>
  <c r="T17" i="31"/>
  <c r="U17" i="31" s="1"/>
  <c r="Q18" i="31"/>
  <c r="T18" i="31"/>
  <c r="U18" i="31" s="1"/>
  <c r="Q25" i="31"/>
  <c r="T25" i="31"/>
  <c r="U25" i="31" s="1"/>
  <c r="Q26" i="31"/>
  <c r="T26" i="31"/>
  <c r="U26" i="31" s="1"/>
  <c r="Q31" i="31"/>
  <c r="S31" i="31"/>
  <c r="Q32" i="31"/>
  <c r="S32" i="31"/>
  <c r="Q39" i="31"/>
  <c r="S39" i="31"/>
  <c r="Q40" i="31"/>
  <c r="P40" i="31"/>
  <c r="T40" i="31" s="1"/>
  <c r="U40" i="31"/>
  <c r="Q45" i="31"/>
  <c r="T45" i="31"/>
  <c r="U45" i="31" s="1"/>
  <c r="Q46" i="31"/>
  <c r="T46" i="31"/>
  <c r="U46" i="31" s="1"/>
  <c r="Q54" i="31"/>
  <c r="S54" i="31"/>
  <c r="Q62" i="31"/>
  <c r="S62" i="31"/>
  <c r="Q71" i="31"/>
  <c r="S71" i="31"/>
  <c r="Q77" i="31"/>
  <c r="S77" i="31"/>
  <c r="U77" i="31"/>
  <c r="Q85" i="31"/>
  <c r="T85" i="31"/>
  <c r="U85" i="31" s="1"/>
  <c r="Q89" i="31"/>
  <c r="S89" i="31"/>
  <c r="S90" i="31"/>
  <c r="U90" i="31"/>
  <c r="Q93" i="31"/>
  <c r="T93" i="31"/>
  <c r="U93" i="31" s="1"/>
  <c r="Q40" i="32"/>
  <c r="P40" i="32"/>
  <c r="S93" i="31"/>
  <c r="T90" i="31"/>
  <c r="S76" i="31"/>
  <c r="S70" i="31"/>
  <c r="S63" i="31"/>
  <c r="S55" i="31"/>
  <c r="S45" i="31"/>
  <c r="T32" i="31"/>
  <c r="U32" i="31" s="1"/>
  <c r="S26" i="31"/>
  <c r="S18" i="31"/>
  <c r="S10" i="31"/>
  <c r="Q6" i="31"/>
  <c r="T6" i="31"/>
  <c r="U6" i="31" s="1"/>
  <c r="Q13" i="31"/>
  <c r="T13" i="31"/>
  <c r="U13" i="31" s="1"/>
  <c r="Q14" i="31"/>
  <c r="T14" i="31"/>
  <c r="U14" i="31" s="1"/>
  <c r="Q21" i="31"/>
  <c r="T21" i="31"/>
  <c r="U21" i="31" s="1"/>
  <c r="Q22" i="31"/>
  <c r="T22" i="31"/>
  <c r="U22" i="31" s="1"/>
  <c r="Q28" i="31"/>
  <c r="S28" i="31"/>
  <c r="Q35" i="31"/>
  <c r="S35" i="31"/>
  <c r="Q36" i="31"/>
  <c r="S36" i="31"/>
  <c r="Q41" i="31"/>
  <c r="T41" i="31"/>
  <c r="Q42" i="31"/>
  <c r="S42" i="31"/>
  <c r="Q50" i="31"/>
  <c r="S50" i="31"/>
  <c r="Q58" i="31"/>
  <c r="S58" i="31"/>
  <c r="Q73" i="31"/>
  <c r="S73" i="31"/>
  <c r="Q81" i="31"/>
  <c r="S81" i="31"/>
  <c r="Q82" i="31"/>
  <c r="S82" i="31"/>
  <c r="T97" i="31"/>
  <c r="U97" i="31" s="1"/>
  <c r="T96" i="31"/>
  <c r="U96" i="31" s="1"/>
  <c r="T95" i="31"/>
  <c r="U95" i="31" s="1"/>
  <c r="T94" i="31"/>
  <c r="U94" i="31" s="1"/>
  <c r="T92" i="31"/>
  <c r="U92" i="31" s="1"/>
  <c r="T76" i="31"/>
  <c r="U76" i="31" s="1"/>
  <c r="T75" i="31"/>
  <c r="U75" i="31" s="1"/>
  <c r="T74" i="31"/>
  <c r="U74" i="31" s="1"/>
  <c r="T73" i="31"/>
  <c r="U73" i="31" s="1"/>
  <c r="T71" i="31"/>
  <c r="U71" i="31" s="1"/>
  <c r="T70" i="31"/>
  <c r="U70" i="31" s="1"/>
  <c r="T69" i="31"/>
  <c r="U69" i="31" s="1"/>
  <c r="T68" i="31"/>
  <c r="U68" i="31" s="1"/>
  <c r="T67" i="31"/>
  <c r="U67" i="31" s="1"/>
  <c r="T66" i="31"/>
  <c r="U66" i="31" s="1"/>
  <c r="U65" i="31"/>
  <c r="T64" i="31"/>
  <c r="U64" i="31" s="1"/>
  <c r="T63" i="31"/>
  <c r="U63" i="31" s="1"/>
  <c r="T62" i="31"/>
  <c r="U62" i="31" s="1"/>
  <c r="T61" i="31"/>
  <c r="U61" i="31" s="1"/>
  <c r="T60" i="31"/>
  <c r="U60" i="31" s="1"/>
  <c r="T59" i="31"/>
  <c r="U59" i="31" s="1"/>
  <c r="T58" i="31"/>
  <c r="U58" i="31" s="1"/>
  <c r="T57" i="31"/>
  <c r="U57" i="31" s="1"/>
  <c r="T56" i="31"/>
  <c r="U56" i="31" s="1"/>
  <c r="T55" i="31"/>
  <c r="U55" i="31" s="1"/>
  <c r="T54" i="31"/>
  <c r="U54" i="31" s="1"/>
  <c r="T53" i="31"/>
  <c r="U53" i="31" s="1"/>
  <c r="T52" i="31"/>
  <c r="U52" i="31" s="1"/>
  <c r="T51" i="31"/>
  <c r="U51" i="31" s="1"/>
  <c r="T50" i="31"/>
  <c r="U50" i="31" s="1"/>
  <c r="T49" i="31"/>
  <c r="U49" i="31" s="1"/>
  <c r="T48" i="31"/>
  <c r="U48" i="31" s="1"/>
  <c r="M104" i="33" l="1"/>
  <c r="L104" i="33"/>
  <c r="K104" i="33"/>
  <c r="J104" i="33"/>
  <c r="I104" i="33"/>
  <c r="H104" i="33"/>
  <c r="G103" i="33"/>
  <c r="A103" i="33"/>
  <c r="G102" i="33"/>
  <c r="A102" i="33"/>
  <c r="T101" i="33"/>
  <c r="G101" i="33"/>
  <c r="A101" i="33"/>
  <c r="T100" i="33"/>
  <c r="G100" i="33"/>
  <c r="A100" i="33"/>
  <c r="T99" i="33"/>
  <c r="G99" i="33"/>
  <c r="A99" i="33"/>
  <c r="G98" i="33"/>
  <c r="A98" i="33"/>
  <c r="G97" i="33"/>
  <c r="A97" i="33"/>
  <c r="G96" i="33"/>
  <c r="A96" i="33"/>
  <c r="G95" i="33"/>
  <c r="A95" i="33"/>
  <c r="G94" i="33"/>
  <c r="A94" i="33"/>
  <c r="T93" i="33"/>
  <c r="G93" i="33"/>
  <c r="A93" i="33"/>
  <c r="G92" i="33"/>
  <c r="A92" i="33"/>
  <c r="G91" i="33"/>
  <c r="A91" i="33"/>
  <c r="U90" i="33"/>
  <c r="G90" i="33"/>
  <c r="A90" i="33"/>
  <c r="G89" i="33"/>
  <c r="A89" i="33"/>
  <c r="G88" i="33"/>
  <c r="A88" i="33"/>
  <c r="G87" i="33"/>
  <c r="A87" i="33"/>
  <c r="U86" i="33"/>
  <c r="T86" i="33"/>
  <c r="A86" i="33"/>
  <c r="G85" i="33"/>
  <c r="A85" i="33"/>
  <c r="G84" i="33"/>
  <c r="A84" i="33"/>
  <c r="G83" i="33"/>
  <c r="A83" i="33"/>
  <c r="G82" i="33"/>
  <c r="A82" i="33"/>
  <c r="G81" i="33"/>
  <c r="A81" i="33"/>
  <c r="T80" i="33"/>
  <c r="U80" i="33" s="1"/>
  <c r="A80" i="33"/>
  <c r="G79" i="33"/>
  <c r="A79" i="33"/>
  <c r="G78" i="33"/>
  <c r="A78" i="33"/>
  <c r="G77" i="33"/>
  <c r="A77" i="33"/>
  <c r="G76" i="33"/>
  <c r="A76" i="33"/>
  <c r="G75" i="33"/>
  <c r="A75" i="33"/>
  <c r="G74" i="33"/>
  <c r="A74" i="33"/>
  <c r="G73" i="33"/>
  <c r="A73" i="33"/>
  <c r="T72" i="33"/>
  <c r="G72" i="33"/>
  <c r="A72" i="33"/>
  <c r="G71" i="33"/>
  <c r="A71" i="33"/>
  <c r="G70" i="33"/>
  <c r="A70" i="33"/>
  <c r="G69" i="33"/>
  <c r="A69" i="33"/>
  <c r="G68" i="33"/>
  <c r="A68" i="33"/>
  <c r="G67" i="33"/>
  <c r="A67" i="33"/>
  <c r="G66" i="33"/>
  <c r="A66" i="33"/>
  <c r="T65" i="33"/>
  <c r="G65" i="33"/>
  <c r="A65" i="33"/>
  <c r="G64" i="33"/>
  <c r="A64" i="33"/>
  <c r="G63" i="33"/>
  <c r="A63" i="33"/>
  <c r="G62" i="33"/>
  <c r="A62" i="33"/>
  <c r="G61" i="33"/>
  <c r="A61" i="33"/>
  <c r="G60" i="33"/>
  <c r="A60" i="33"/>
  <c r="G59" i="33"/>
  <c r="A59" i="33"/>
  <c r="G58" i="33"/>
  <c r="A58" i="33"/>
  <c r="G57" i="33"/>
  <c r="A57" i="33"/>
  <c r="G56" i="33"/>
  <c r="A56" i="33"/>
  <c r="G55" i="33"/>
  <c r="A55" i="33"/>
  <c r="G54" i="33"/>
  <c r="A54" i="33"/>
  <c r="G53" i="33"/>
  <c r="A53" i="33"/>
  <c r="G52" i="33"/>
  <c r="A52" i="33"/>
  <c r="G51" i="33"/>
  <c r="A51" i="33"/>
  <c r="G50" i="33"/>
  <c r="A50" i="33"/>
  <c r="G49" i="33"/>
  <c r="A49" i="33"/>
  <c r="G48" i="33"/>
  <c r="A48" i="33"/>
  <c r="T47" i="33"/>
  <c r="G47" i="33"/>
  <c r="A47" i="33"/>
  <c r="G46" i="33"/>
  <c r="A46" i="33"/>
  <c r="G45" i="33"/>
  <c r="A45" i="33"/>
  <c r="G44" i="33"/>
  <c r="A44" i="33"/>
  <c r="G43" i="33"/>
  <c r="A43" i="33"/>
  <c r="G42" i="33"/>
  <c r="A42" i="33"/>
  <c r="U41" i="33"/>
  <c r="G41" i="33"/>
  <c r="A41" i="33"/>
  <c r="G40" i="33"/>
  <c r="A40" i="33"/>
  <c r="G39" i="33"/>
  <c r="A39" i="33"/>
  <c r="G38" i="33"/>
  <c r="A38" i="33"/>
  <c r="G37" i="33"/>
  <c r="A37" i="33"/>
  <c r="G36" i="33"/>
  <c r="A36" i="33"/>
  <c r="G35" i="33"/>
  <c r="A35" i="33"/>
  <c r="G34" i="33"/>
  <c r="A34" i="33"/>
  <c r="G33" i="33"/>
  <c r="A33" i="33"/>
  <c r="G32" i="33"/>
  <c r="A32" i="33"/>
  <c r="G31" i="33"/>
  <c r="A31" i="33"/>
  <c r="G30" i="33"/>
  <c r="A30" i="33"/>
  <c r="A29" i="33"/>
  <c r="G28" i="33"/>
  <c r="A28" i="33"/>
  <c r="U27" i="33"/>
  <c r="G27" i="33"/>
  <c r="A27" i="33"/>
  <c r="G26" i="33"/>
  <c r="A26" i="33"/>
  <c r="G25" i="33"/>
  <c r="A25" i="33"/>
  <c r="G24" i="33"/>
  <c r="A24" i="33"/>
  <c r="G23" i="33"/>
  <c r="A23" i="33"/>
  <c r="G22" i="33"/>
  <c r="A22" i="33"/>
  <c r="G21" i="33"/>
  <c r="A21" i="33"/>
  <c r="G20" i="33"/>
  <c r="A20" i="33"/>
  <c r="G19" i="33"/>
  <c r="A19" i="33"/>
  <c r="G18" i="33"/>
  <c r="A18" i="33"/>
  <c r="G17" i="33"/>
  <c r="A17" i="33"/>
  <c r="G16" i="33"/>
  <c r="A16" i="33"/>
  <c r="G15" i="33"/>
  <c r="A15" i="33"/>
  <c r="G14" i="33"/>
  <c r="A14" i="33"/>
  <c r="G13" i="33"/>
  <c r="A13" i="33"/>
  <c r="G12" i="33"/>
  <c r="A12" i="33"/>
  <c r="G11" i="33"/>
  <c r="A11" i="33"/>
  <c r="G10" i="33"/>
  <c r="A10" i="33"/>
  <c r="G9" i="33"/>
  <c r="A9" i="33"/>
  <c r="G8" i="33"/>
  <c r="A8" i="33"/>
  <c r="G7" i="33"/>
  <c r="A7" i="33"/>
  <c r="G6" i="33"/>
  <c r="A6" i="33"/>
  <c r="U4" i="33"/>
  <c r="S4" i="33"/>
  <c r="Q4" i="33"/>
  <c r="N3" i="33"/>
  <c r="N104" i="33" l="1"/>
  <c r="T6" i="33"/>
  <c r="U6" i="33" s="1"/>
  <c r="T7" i="33"/>
  <c r="U7" i="33" s="1"/>
  <c r="T8" i="33"/>
  <c r="U8" i="33" s="1"/>
  <c r="T9" i="33"/>
  <c r="U9" i="33" s="1"/>
  <c r="T10" i="33"/>
  <c r="U10" i="33" s="1"/>
  <c r="T11" i="33"/>
  <c r="U11" i="33" s="1"/>
  <c r="T12" i="33"/>
  <c r="U12" i="33" s="1"/>
  <c r="T13" i="33"/>
  <c r="U13" i="33" s="1"/>
  <c r="T14" i="33"/>
  <c r="U14" i="33" s="1"/>
  <c r="T15" i="33"/>
  <c r="U15" i="33" s="1"/>
  <c r="T16" i="33"/>
  <c r="U16" i="33" s="1"/>
  <c r="T17" i="33"/>
  <c r="U17" i="33" s="1"/>
  <c r="T18" i="33"/>
  <c r="U18" i="33" s="1"/>
  <c r="T19" i="33"/>
  <c r="U19" i="33" s="1"/>
  <c r="T20" i="33"/>
  <c r="U20" i="33" s="1"/>
  <c r="T21" i="33"/>
  <c r="U21" i="33" s="1"/>
  <c r="T22" i="33"/>
  <c r="U22" i="33" s="1"/>
  <c r="T23" i="33"/>
  <c r="U23" i="33" s="1"/>
  <c r="T24" i="33"/>
  <c r="U24" i="33" s="1"/>
  <c r="T25" i="33"/>
  <c r="U25" i="33" s="1"/>
  <c r="T26" i="33"/>
  <c r="U26" i="33" s="1"/>
  <c r="T27" i="33"/>
  <c r="T28" i="33"/>
  <c r="U28" i="33" s="1"/>
  <c r="T48" i="33"/>
  <c r="U48" i="33" s="1"/>
  <c r="T49" i="33"/>
  <c r="U49" i="33" s="1"/>
  <c r="T50" i="33"/>
  <c r="U50" i="33" s="1"/>
  <c r="T51" i="33"/>
  <c r="U51" i="33" s="1"/>
  <c r="T52" i="33"/>
  <c r="U52" i="33" s="1"/>
  <c r="T53" i="33"/>
  <c r="U53" i="33" s="1"/>
  <c r="T54" i="33"/>
  <c r="U54" i="33" s="1"/>
  <c r="T55" i="33"/>
  <c r="U55" i="33" s="1"/>
  <c r="T56" i="33"/>
  <c r="U56" i="33" s="1"/>
  <c r="T57" i="33"/>
  <c r="U57" i="33" s="1"/>
  <c r="T58" i="33"/>
  <c r="U58" i="33" s="1"/>
  <c r="U65" i="33"/>
  <c r="R104" i="33"/>
  <c r="T87" i="33"/>
  <c r="U87" i="33" s="1"/>
  <c r="T88" i="33"/>
  <c r="U88" i="33" s="1"/>
  <c r="T89" i="33"/>
  <c r="U89" i="33" s="1"/>
  <c r="T90" i="33"/>
  <c r="T91" i="33"/>
  <c r="U100" i="33"/>
  <c r="U93" i="33"/>
  <c r="T29" i="33"/>
  <c r="U29" i="33" s="1"/>
  <c r="T30" i="33"/>
  <c r="U30" i="33" s="1"/>
  <c r="T31" i="33"/>
  <c r="U31" i="33" s="1"/>
  <c r="T32" i="33"/>
  <c r="U32" i="33" s="1"/>
  <c r="T33" i="33"/>
  <c r="U33" i="33" s="1"/>
  <c r="T34" i="33"/>
  <c r="U34" i="33" s="1"/>
  <c r="T35" i="33"/>
  <c r="U35" i="33" s="1"/>
  <c r="T36" i="33"/>
  <c r="U36" i="33" s="1"/>
  <c r="T37" i="33"/>
  <c r="U37" i="33" s="1"/>
  <c r="T38" i="33"/>
  <c r="U38" i="33" s="1"/>
  <c r="T39" i="33"/>
  <c r="U39" i="33" s="1"/>
  <c r="O104" i="33"/>
  <c r="T40" i="33"/>
  <c r="U40" i="33"/>
  <c r="T41" i="33"/>
  <c r="T42" i="33"/>
  <c r="U42" i="33" s="1"/>
  <c r="T43" i="33"/>
  <c r="U43" i="33" s="1"/>
  <c r="T44" i="33"/>
  <c r="U44" i="33"/>
  <c r="T45" i="33"/>
  <c r="U45" i="33" s="1"/>
  <c r="T46" i="33"/>
  <c r="U46" i="33" s="1"/>
  <c r="T66" i="33"/>
  <c r="U66" i="33" s="1"/>
  <c r="P104" i="33"/>
  <c r="T67" i="33"/>
  <c r="U67" i="33" s="1"/>
  <c r="T68" i="33"/>
  <c r="U68" i="33" s="1"/>
  <c r="T69" i="33"/>
  <c r="U69" i="33" s="1"/>
  <c r="T70" i="33"/>
  <c r="U70" i="33" s="1"/>
  <c r="T71" i="33"/>
  <c r="U71" i="33" s="1"/>
  <c r="T94" i="33"/>
  <c r="U94" i="33" s="1"/>
  <c r="T95" i="33"/>
  <c r="U95" i="33" s="1"/>
  <c r="T96" i="33"/>
  <c r="U96" i="33" s="1"/>
  <c r="T97" i="33"/>
  <c r="U97" i="33" s="1"/>
  <c r="T98" i="33"/>
  <c r="U98" i="33" s="1"/>
  <c r="G104" i="33"/>
  <c r="T59" i="33"/>
  <c r="U59" i="33" s="1"/>
  <c r="T60" i="33"/>
  <c r="U60" i="33" s="1"/>
  <c r="T61" i="33"/>
  <c r="U61" i="33" s="1"/>
  <c r="T62" i="33"/>
  <c r="U62" i="33" s="1"/>
  <c r="T63" i="33"/>
  <c r="U63" i="33" s="1"/>
  <c r="T64" i="33"/>
  <c r="U64" i="33" s="1"/>
  <c r="U72" i="33"/>
  <c r="T73" i="33"/>
  <c r="U73" i="33" s="1"/>
  <c r="T74" i="33"/>
  <c r="U74" i="33" s="1"/>
  <c r="T75" i="33"/>
  <c r="U75" i="33" s="1"/>
  <c r="T76" i="33"/>
  <c r="U76" i="33" s="1"/>
  <c r="T77" i="33"/>
  <c r="U77" i="33" s="1"/>
  <c r="T78" i="33"/>
  <c r="U78" i="33" s="1"/>
  <c r="T79" i="33"/>
  <c r="U79" i="33" s="1"/>
  <c r="T81" i="33"/>
  <c r="U81" i="33" s="1"/>
  <c r="T82" i="33"/>
  <c r="U82" i="33" s="1"/>
  <c r="T83" i="33"/>
  <c r="U83" i="33" s="1"/>
  <c r="T84" i="33"/>
  <c r="U84" i="33"/>
  <c r="T85" i="33"/>
  <c r="U85" i="33" s="1"/>
  <c r="T92" i="33"/>
  <c r="U92" i="33" s="1"/>
  <c r="U99" i="33"/>
  <c r="U101" i="33"/>
  <c r="T102" i="33"/>
  <c r="U102" i="33" s="1"/>
  <c r="T103" i="33"/>
  <c r="U103" i="33" s="1"/>
  <c r="M104" i="32"/>
  <c r="L104" i="32"/>
  <c r="K104" i="32"/>
  <c r="J104" i="32"/>
  <c r="I104" i="32"/>
  <c r="H104" i="32"/>
  <c r="G103" i="32"/>
  <c r="A103" i="32"/>
  <c r="G102" i="32"/>
  <c r="A102" i="32"/>
  <c r="T101" i="32"/>
  <c r="U101" i="32" s="1"/>
  <c r="G101" i="32"/>
  <c r="A101" i="32"/>
  <c r="G100" i="32"/>
  <c r="A100" i="32"/>
  <c r="U99" i="32"/>
  <c r="T99" i="32"/>
  <c r="G99" i="32"/>
  <c r="A99" i="32"/>
  <c r="G98" i="32"/>
  <c r="A98" i="32"/>
  <c r="G97" i="32"/>
  <c r="A97" i="32"/>
  <c r="G96" i="32"/>
  <c r="A96" i="32"/>
  <c r="S95" i="32"/>
  <c r="G95" i="32"/>
  <c r="A95" i="32"/>
  <c r="G94" i="32"/>
  <c r="A94" i="32"/>
  <c r="G93" i="32"/>
  <c r="A93" i="32"/>
  <c r="G92" i="32"/>
  <c r="A92" i="32"/>
  <c r="T91" i="32"/>
  <c r="S91" i="32"/>
  <c r="G91" i="32"/>
  <c r="A91" i="32"/>
  <c r="T90" i="32"/>
  <c r="U90" i="32"/>
  <c r="G90" i="32"/>
  <c r="A90" i="32"/>
  <c r="T89" i="32"/>
  <c r="U89" i="32" s="1"/>
  <c r="G89" i="32"/>
  <c r="A89" i="32"/>
  <c r="T88" i="32"/>
  <c r="U88" i="32" s="1"/>
  <c r="G88" i="32"/>
  <c r="A88" i="32"/>
  <c r="T87" i="32"/>
  <c r="U87" i="32" s="1"/>
  <c r="G87" i="32"/>
  <c r="A87" i="32"/>
  <c r="S86" i="32"/>
  <c r="U86" i="32"/>
  <c r="T86" i="32"/>
  <c r="A86" i="32"/>
  <c r="G85" i="32"/>
  <c r="A85" i="32"/>
  <c r="S84" i="32"/>
  <c r="G84" i="32"/>
  <c r="A84" i="32"/>
  <c r="G83" i="32"/>
  <c r="A83" i="32"/>
  <c r="G82" i="32"/>
  <c r="A82" i="32"/>
  <c r="G81" i="32"/>
  <c r="A81" i="32"/>
  <c r="T80" i="32"/>
  <c r="U80" i="32" s="1"/>
  <c r="S80" i="32"/>
  <c r="A80" i="32"/>
  <c r="G79" i="32"/>
  <c r="A79" i="32"/>
  <c r="G78" i="32"/>
  <c r="A78" i="32"/>
  <c r="G77" i="32"/>
  <c r="A77" i="32"/>
  <c r="G76" i="32"/>
  <c r="A76" i="32"/>
  <c r="G75" i="32"/>
  <c r="A75" i="32"/>
  <c r="G74" i="32"/>
  <c r="A74" i="32"/>
  <c r="G73" i="32"/>
  <c r="A73" i="32"/>
  <c r="U72" i="32"/>
  <c r="T72" i="32"/>
  <c r="G72" i="32"/>
  <c r="A72" i="32"/>
  <c r="S71" i="32"/>
  <c r="G71" i="32"/>
  <c r="A71" i="32"/>
  <c r="S70" i="32"/>
  <c r="G70" i="32"/>
  <c r="A70" i="32"/>
  <c r="S69" i="32"/>
  <c r="G69" i="32"/>
  <c r="A69" i="32"/>
  <c r="S68" i="32"/>
  <c r="G68" i="32"/>
  <c r="A68" i="32"/>
  <c r="S67" i="32"/>
  <c r="G67" i="32"/>
  <c r="A67" i="32"/>
  <c r="S66" i="32"/>
  <c r="G66" i="32"/>
  <c r="A66" i="32"/>
  <c r="G65" i="32"/>
  <c r="A65" i="32"/>
  <c r="G64" i="32"/>
  <c r="A64" i="32"/>
  <c r="G63" i="32"/>
  <c r="A63" i="32"/>
  <c r="G62" i="32"/>
  <c r="A62" i="32"/>
  <c r="G61" i="32"/>
  <c r="A61" i="32"/>
  <c r="G60" i="32"/>
  <c r="A60" i="32"/>
  <c r="G59" i="32"/>
  <c r="A59" i="32"/>
  <c r="S58" i="32"/>
  <c r="G58" i="32"/>
  <c r="A58" i="32"/>
  <c r="S57" i="32"/>
  <c r="G57" i="32"/>
  <c r="A57" i="32"/>
  <c r="S56" i="32"/>
  <c r="G56" i="32"/>
  <c r="A56" i="32"/>
  <c r="S55" i="32"/>
  <c r="G55" i="32"/>
  <c r="A55" i="32"/>
  <c r="S54" i="32"/>
  <c r="G54" i="32"/>
  <c r="A54" i="32"/>
  <c r="S53" i="32"/>
  <c r="G53" i="32"/>
  <c r="A53" i="32"/>
  <c r="S52" i="32"/>
  <c r="G52" i="32"/>
  <c r="A52" i="32"/>
  <c r="S51" i="32"/>
  <c r="G51" i="32"/>
  <c r="A51" i="32"/>
  <c r="S50" i="32"/>
  <c r="G50" i="32"/>
  <c r="A50" i="32"/>
  <c r="S49" i="32"/>
  <c r="G49" i="32"/>
  <c r="A49" i="32"/>
  <c r="S48" i="32"/>
  <c r="G48" i="32"/>
  <c r="A48" i="32"/>
  <c r="T47" i="32"/>
  <c r="G47" i="32"/>
  <c r="A47" i="32"/>
  <c r="T46" i="32"/>
  <c r="U46" i="32" s="1"/>
  <c r="G46" i="32"/>
  <c r="A46" i="32"/>
  <c r="T45" i="32"/>
  <c r="U45" i="32" s="1"/>
  <c r="G45" i="32"/>
  <c r="A45" i="32"/>
  <c r="S44" i="32"/>
  <c r="U44" i="32"/>
  <c r="G44" i="32"/>
  <c r="A44" i="32"/>
  <c r="T43" i="32"/>
  <c r="U43" i="32" s="1"/>
  <c r="G43" i="32"/>
  <c r="A43" i="32"/>
  <c r="T42" i="32"/>
  <c r="U42" i="32" s="1"/>
  <c r="G42" i="32"/>
  <c r="A42" i="32"/>
  <c r="U41" i="32"/>
  <c r="T41" i="32"/>
  <c r="S41" i="32"/>
  <c r="G41" i="32"/>
  <c r="A41" i="32"/>
  <c r="S40" i="32"/>
  <c r="G40" i="32"/>
  <c r="A40" i="32"/>
  <c r="T39" i="32"/>
  <c r="U39" i="32" s="1"/>
  <c r="G39" i="32"/>
  <c r="A39" i="32"/>
  <c r="T38" i="32"/>
  <c r="U38" i="32" s="1"/>
  <c r="G38" i="32"/>
  <c r="A38" i="32"/>
  <c r="T37" i="32"/>
  <c r="U37" i="32" s="1"/>
  <c r="G37" i="32"/>
  <c r="A37" i="32"/>
  <c r="G36" i="32"/>
  <c r="A36" i="32"/>
  <c r="T35" i="32"/>
  <c r="G35" i="32"/>
  <c r="A35" i="32"/>
  <c r="T34" i="32"/>
  <c r="G34" i="32"/>
  <c r="A34" i="32"/>
  <c r="T33" i="32"/>
  <c r="G33" i="32"/>
  <c r="A33" i="32"/>
  <c r="T32" i="32"/>
  <c r="G32" i="32"/>
  <c r="A32" i="32"/>
  <c r="T31" i="32"/>
  <c r="G31" i="32"/>
  <c r="A31" i="32"/>
  <c r="T30" i="32"/>
  <c r="G30" i="32"/>
  <c r="A30" i="32"/>
  <c r="T29" i="32"/>
  <c r="A29" i="32"/>
  <c r="T28" i="32"/>
  <c r="U28" i="32" s="1"/>
  <c r="G28" i="32"/>
  <c r="A28" i="32"/>
  <c r="T27" i="32"/>
  <c r="U27" i="32"/>
  <c r="G27" i="32"/>
  <c r="A27" i="32"/>
  <c r="T26" i="32"/>
  <c r="U26" i="32" s="1"/>
  <c r="G26" i="32"/>
  <c r="A26" i="32"/>
  <c r="T25" i="32"/>
  <c r="U25" i="32" s="1"/>
  <c r="G25" i="32"/>
  <c r="A25" i="32"/>
  <c r="T24" i="32"/>
  <c r="U24" i="32" s="1"/>
  <c r="G24" i="32"/>
  <c r="A24" i="32"/>
  <c r="T23" i="32"/>
  <c r="U23" i="32" s="1"/>
  <c r="G23" i="32"/>
  <c r="A23" i="32"/>
  <c r="T22" i="32"/>
  <c r="U22" i="32" s="1"/>
  <c r="G22" i="32"/>
  <c r="A22" i="32"/>
  <c r="T21" i="32"/>
  <c r="U21" i="32" s="1"/>
  <c r="G21" i="32"/>
  <c r="A21" i="32"/>
  <c r="T20" i="32"/>
  <c r="U20" i="32" s="1"/>
  <c r="G20" i="32"/>
  <c r="A20" i="32"/>
  <c r="T19" i="32"/>
  <c r="U19" i="32" s="1"/>
  <c r="G19" i="32"/>
  <c r="A19" i="32"/>
  <c r="T18" i="32"/>
  <c r="U18" i="32" s="1"/>
  <c r="G18" i="32"/>
  <c r="A18" i="32"/>
  <c r="T17" i="32"/>
  <c r="U17" i="32" s="1"/>
  <c r="G17" i="32"/>
  <c r="A17" i="32"/>
  <c r="T16" i="32"/>
  <c r="U16" i="32" s="1"/>
  <c r="G16" i="32"/>
  <c r="A16" i="32"/>
  <c r="T15" i="32"/>
  <c r="U15" i="32" s="1"/>
  <c r="G15" i="32"/>
  <c r="A15" i="32"/>
  <c r="T14" i="32"/>
  <c r="U14" i="32" s="1"/>
  <c r="G14" i="32"/>
  <c r="A14" i="32"/>
  <c r="T13" i="32"/>
  <c r="U13" i="32" s="1"/>
  <c r="G13" i="32"/>
  <c r="A13" i="32"/>
  <c r="T12" i="32"/>
  <c r="U12" i="32" s="1"/>
  <c r="G12" i="32"/>
  <c r="A12" i="32"/>
  <c r="T11" i="32"/>
  <c r="U11" i="32" s="1"/>
  <c r="G11" i="32"/>
  <c r="A11" i="32"/>
  <c r="T10" i="32"/>
  <c r="U10" i="32" s="1"/>
  <c r="G10" i="32"/>
  <c r="A10" i="32"/>
  <c r="T9" i="32"/>
  <c r="U9" i="32" s="1"/>
  <c r="G9" i="32"/>
  <c r="A9" i="32"/>
  <c r="T8" i="32"/>
  <c r="U8" i="32" s="1"/>
  <c r="G8" i="32"/>
  <c r="A8" i="32"/>
  <c r="T7" i="32"/>
  <c r="U7" i="32" s="1"/>
  <c r="G7" i="32"/>
  <c r="A7" i="32"/>
  <c r="T6" i="32"/>
  <c r="U6" i="32" s="1"/>
  <c r="G6" i="32"/>
  <c r="A6" i="32"/>
  <c r="U4" i="32"/>
  <c r="S4" i="32"/>
  <c r="Q4" i="32"/>
  <c r="N3" i="32"/>
  <c r="N104" i="32" l="1"/>
  <c r="T104" i="33"/>
  <c r="Q104" i="33"/>
  <c r="U104" i="33"/>
  <c r="S104" i="33"/>
  <c r="T44" i="32"/>
  <c r="U84" i="32"/>
  <c r="S29" i="32"/>
  <c r="U29" i="32"/>
  <c r="S30" i="32"/>
  <c r="U30" i="32"/>
  <c r="S31" i="32"/>
  <c r="U31" i="32"/>
  <c r="S32" i="32"/>
  <c r="U32" i="32"/>
  <c r="S33" i="32"/>
  <c r="U33" i="32"/>
  <c r="S34" i="32"/>
  <c r="U34" i="32"/>
  <c r="S35" i="32"/>
  <c r="U35" i="32"/>
  <c r="S36" i="32"/>
  <c r="T60" i="32"/>
  <c r="U60" i="32" s="1"/>
  <c r="S60" i="32"/>
  <c r="T62" i="32"/>
  <c r="U62" i="32" s="1"/>
  <c r="S62" i="32"/>
  <c r="T64" i="32"/>
  <c r="U64" i="32" s="1"/>
  <c r="S64" i="32"/>
  <c r="T74" i="32"/>
  <c r="U74" i="32" s="1"/>
  <c r="S74" i="32"/>
  <c r="T76" i="32"/>
  <c r="U76" i="32" s="1"/>
  <c r="S76" i="32"/>
  <c r="T78" i="32"/>
  <c r="S78" i="32"/>
  <c r="T81" i="32"/>
  <c r="U81" i="32" s="1"/>
  <c r="S81" i="32"/>
  <c r="T83" i="32"/>
  <c r="U83" i="32" s="1"/>
  <c r="S83" i="32"/>
  <c r="T85" i="32"/>
  <c r="U85" i="32" s="1"/>
  <c r="S85" i="32"/>
  <c r="T93" i="32"/>
  <c r="U93" i="32" s="1"/>
  <c r="T103" i="32"/>
  <c r="P104" i="32"/>
  <c r="G104" i="32"/>
  <c r="S6" i="32"/>
  <c r="S7" i="32"/>
  <c r="S8" i="32"/>
  <c r="S9" i="32"/>
  <c r="S10" i="32"/>
  <c r="S11" i="32"/>
  <c r="S12" i="32"/>
  <c r="S13" i="32"/>
  <c r="S14" i="32"/>
  <c r="S15" i="32"/>
  <c r="S16" i="32"/>
  <c r="S17" i="32"/>
  <c r="S18" i="32"/>
  <c r="S19" i="32"/>
  <c r="S20" i="32"/>
  <c r="S21" i="32"/>
  <c r="S22" i="32"/>
  <c r="S23" i="32"/>
  <c r="S24" i="32"/>
  <c r="S25" i="32"/>
  <c r="S26" i="32"/>
  <c r="S27" i="32"/>
  <c r="S28" i="32"/>
  <c r="T36" i="32"/>
  <c r="R104" i="32"/>
  <c r="T40" i="32"/>
  <c r="T48" i="32"/>
  <c r="U48" i="32" s="1"/>
  <c r="T49" i="32"/>
  <c r="U49" i="32" s="1"/>
  <c r="T50" i="32"/>
  <c r="U50" i="32" s="1"/>
  <c r="T51" i="32"/>
  <c r="U51" i="32" s="1"/>
  <c r="T52" i="32"/>
  <c r="U52" i="32" s="1"/>
  <c r="T53" i="32"/>
  <c r="U53" i="32" s="1"/>
  <c r="T54" i="32"/>
  <c r="U54" i="32" s="1"/>
  <c r="T55" i="32"/>
  <c r="U55" i="32" s="1"/>
  <c r="T56" i="32"/>
  <c r="U56" i="32" s="1"/>
  <c r="T57" i="32"/>
  <c r="U57" i="32" s="1"/>
  <c r="T58" i="32"/>
  <c r="U58" i="32" s="1"/>
  <c r="T59" i="32"/>
  <c r="U59" i="32" s="1"/>
  <c r="S59" i="32"/>
  <c r="T61" i="32"/>
  <c r="U61" i="32" s="1"/>
  <c r="S61" i="32"/>
  <c r="T63" i="32"/>
  <c r="U63" i="32" s="1"/>
  <c r="S63" i="32"/>
  <c r="T65" i="32"/>
  <c r="U65" i="32"/>
  <c r="S65" i="32"/>
  <c r="T73" i="32"/>
  <c r="U73" i="32" s="1"/>
  <c r="S73" i="32"/>
  <c r="T75" i="32"/>
  <c r="U75" i="32" s="1"/>
  <c r="S75" i="32"/>
  <c r="T77" i="32"/>
  <c r="U77" i="32" s="1"/>
  <c r="S77" i="32"/>
  <c r="U78" i="32"/>
  <c r="T79" i="32"/>
  <c r="U79" i="32" s="1"/>
  <c r="S79" i="32"/>
  <c r="T82" i="32"/>
  <c r="U82" i="32" s="1"/>
  <c r="S82" i="32"/>
  <c r="T84" i="32"/>
  <c r="T92" i="32"/>
  <c r="U92" i="32" s="1"/>
  <c r="S92" i="32"/>
  <c r="T100" i="32"/>
  <c r="U100" i="32"/>
  <c r="T102" i="32"/>
  <c r="U102" i="32" s="1"/>
  <c r="U103" i="32"/>
  <c r="S37" i="32"/>
  <c r="S38" i="32"/>
  <c r="S39" i="32"/>
  <c r="O104" i="32"/>
  <c r="U40" i="32"/>
  <c r="S42" i="32"/>
  <c r="S43" i="32"/>
  <c r="S45" i="32"/>
  <c r="S46" i="32"/>
  <c r="T66" i="32"/>
  <c r="U66" i="32" s="1"/>
  <c r="T67" i="32"/>
  <c r="U67" i="32" s="1"/>
  <c r="T68" i="32"/>
  <c r="U68" i="32" s="1"/>
  <c r="T69" i="32"/>
  <c r="U69" i="32" s="1"/>
  <c r="T70" i="32"/>
  <c r="U70" i="32" s="1"/>
  <c r="T71" i="32"/>
  <c r="U71" i="32" s="1"/>
  <c r="S72" i="32"/>
  <c r="T94" i="32"/>
  <c r="U94" i="32" s="1"/>
  <c r="T95" i="32"/>
  <c r="U95" i="32" s="1"/>
  <c r="T96" i="32"/>
  <c r="U96" i="32" s="1"/>
  <c r="T97" i="32"/>
  <c r="U97" i="32" s="1"/>
  <c r="T98" i="32"/>
  <c r="U98" i="32" s="1"/>
  <c r="S87" i="32"/>
  <c r="S88" i="32"/>
  <c r="S89" i="32"/>
  <c r="S90" i="32"/>
  <c r="Q104" i="32" l="1"/>
  <c r="T104" i="32"/>
  <c r="U104" i="32" s="1"/>
  <c r="U36" i="32"/>
  <c r="S104" i="32"/>
  <c r="A7" i="31" l="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G93" i="31"/>
  <c r="M104" i="31" l="1"/>
  <c r="L104" i="31"/>
  <c r="K104" i="31"/>
  <c r="J104" i="31"/>
  <c r="I104" i="31"/>
  <c r="H104" i="31"/>
  <c r="G103" i="31"/>
  <c r="G102" i="31"/>
  <c r="G101" i="31"/>
  <c r="G100" i="31"/>
  <c r="G99" i="31"/>
  <c r="G98" i="31"/>
  <c r="G97" i="31"/>
  <c r="G96" i="31"/>
  <c r="G95" i="31"/>
  <c r="G94" i="31"/>
  <c r="G92" i="31"/>
  <c r="G91" i="31"/>
  <c r="G90" i="31"/>
  <c r="G89" i="31"/>
  <c r="G88" i="31"/>
  <c r="G87" i="31"/>
  <c r="G85" i="31"/>
  <c r="G84" i="31"/>
  <c r="G83" i="31"/>
  <c r="G82" i="31"/>
  <c r="G81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A6" i="31"/>
  <c r="U4" i="31"/>
  <c r="S4" i="31"/>
  <c r="Q4" i="31"/>
  <c r="N3" i="31"/>
  <c r="G104" i="31" l="1"/>
  <c r="P104" i="31"/>
  <c r="N104" i="31"/>
  <c r="O104" i="31"/>
  <c r="Q104" i="31" s="1"/>
  <c r="R104" i="31"/>
  <c r="T103" i="31"/>
  <c r="U103" i="31" s="1"/>
  <c r="M103" i="30"/>
  <c r="L103" i="30"/>
  <c r="K103" i="30"/>
  <c r="J103" i="30"/>
  <c r="I103" i="30"/>
  <c r="H103" i="30"/>
  <c r="P102" i="30"/>
  <c r="S102" i="30" s="1"/>
  <c r="N102" i="30"/>
  <c r="G102" i="30"/>
  <c r="A102" i="30"/>
  <c r="P101" i="30"/>
  <c r="S101" i="30" s="1"/>
  <c r="N101" i="30"/>
  <c r="G101" i="30"/>
  <c r="A101" i="30"/>
  <c r="Q100" i="30"/>
  <c r="P100" i="30"/>
  <c r="T100" i="30" s="1"/>
  <c r="N100" i="30"/>
  <c r="G100" i="30"/>
  <c r="A100" i="30"/>
  <c r="Q99" i="30"/>
  <c r="P99" i="30"/>
  <c r="T99" i="30" s="1"/>
  <c r="N99" i="30"/>
  <c r="G99" i="30"/>
  <c r="A99" i="30"/>
  <c r="Q98" i="30"/>
  <c r="P98" i="30"/>
  <c r="T98" i="30" s="1"/>
  <c r="N98" i="30"/>
  <c r="G98" i="30"/>
  <c r="A98" i="30"/>
  <c r="P97" i="30"/>
  <c r="N97" i="30"/>
  <c r="G97" i="30"/>
  <c r="A97" i="30"/>
  <c r="P96" i="30"/>
  <c r="N96" i="30"/>
  <c r="G96" i="30"/>
  <c r="A96" i="30"/>
  <c r="P95" i="30"/>
  <c r="N95" i="30"/>
  <c r="G95" i="30"/>
  <c r="A95" i="30"/>
  <c r="P94" i="30"/>
  <c r="N94" i="30"/>
  <c r="G94" i="30"/>
  <c r="A94" i="30"/>
  <c r="P93" i="30"/>
  <c r="N93" i="30"/>
  <c r="G93" i="30"/>
  <c r="A93" i="30"/>
  <c r="P92" i="30"/>
  <c r="N92" i="30"/>
  <c r="G92" i="30"/>
  <c r="A92" i="30"/>
  <c r="P91" i="30"/>
  <c r="S91" i="30" s="1"/>
  <c r="N91" i="30"/>
  <c r="G91" i="30"/>
  <c r="A91" i="30"/>
  <c r="Q90" i="30"/>
  <c r="P90" i="30"/>
  <c r="U90" i="30" s="1"/>
  <c r="N90" i="30"/>
  <c r="G90" i="30"/>
  <c r="A90" i="30"/>
  <c r="P89" i="30"/>
  <c r="Q89" i="30" s="1"/>
  <c r="N89" i="30"/>
  <c r="G89" i="30"/>
  <c r="A89" i="30"/>
  <c r="P88" i="30"/>
  <c r="Q88" i="30" s="1"/>
  <c r="N88" i="30"/>
  <c r="G88" i="30"/>
  <c r="A88" i="30"/>
  <c r="P87" i="30"/>
  <c r="Q87" i="30" s="1"/>
  <c r="N87" i="30"/>
  <c r="G87" i="30"/>
  <c r="A87" i="30"/>
  <c r="S86" i="30"/>
  <c r="R86" i="30"/>
  <c r="Q86" i="30"/>
  <c r="P86" i="30"/>
  <c r="O86" i="30"/>
  <c r="U86" i="30" s="1"/>
  <c r="N86" i="30"/>
  <c r="T86" i="30" s="1"/>
  <c r="A86" i="30"/>
  <c r="P85" i="30"/>
  <c r="N85" i="30"/>
  <c r="G85" i="30"/>
  <c r="A85" i="30"/>
  <c r="R84" i="30"/>
  <c r="Q84" i="30"/>
  <c r="O84" i="30"/>
  <c r="P84" i="30" s="1"/>
  <c r="S84" i="30" s="1"/>
  <c r="N84" i="30"/>
  <c r="G84" i="30"/>
  <c r="A84" i="30"/>
  <c r="P83" i="30"/>
  <c r="N83" i="30"/>
  <c r="G83" i="30"/>
  <c r="A83" i="30"/>
  <c r="P82" i="30"/>
  <c r="N82" i="30"/>
  <c r="G82" i="30"/>
  <c r="A82" i="30"/>
  <c r="P81" i="30"/>
  <c r="N81" i="30"/>
  <c r="G81" i="30"/>
  <c r="A81" i="30"/>
  <c r="T80" i="30"/>
  <c r="U80" i="30" s="1"/>
  <c r="S80" i="30"/>
  <c r="Q80" i="30"/>
  <c r="N80" i="30"/>
  <c r="A80" i="30"/>
  <c r="P79" i="30"/>
  <c r="N79" i="30"/>
  <c r="G79" i="30"/>
  <c r="A79" i="30"/>
  <c r="P78" i="30"/>
  <c r="N78" i="30"/>
  <c r="G78" i="30"/>
  <c r="A78" i="30"/>
  <c r="P77" i="30"/>
  <c r="N77" i="30"/>
  <c r="G77" i="30"/>
  <c r="A77" i="30"/>
  <c r="P76" i="30"/>
  <c r="N76" i="30"/>
  <c r="G76" i="30"/>
  <c r="A76" i="30"/>
  <c r="P75" i="30"/>
  <c r="N75" i="30"/>
  <c r="G75" i="30"/>
  <c r="A75" i="30"/>
  <c r="P74" i="30"/>
  <c r="N74" i="30"/>
  <c r="G74" i="30"/>
  <c r="A74" i="30"/>
  <c r="P73" i="30"/>
  <c r="N73" i="30"/>
  <c r="G73" i="30"/>
  <c r="A73" i="30"/>
  <c r="Q72" i="30"/>
  <c r="P72" i="30"/>
  <c r="T72" i="30" s="1"/>
  <c r="N72" i="30"/>
  <c r="G72" i="30"/>
  <c r="A72" i="30"/>
  <c r="P71" i="30"/>
  <c r="S71" i="30" s="1"/>
  <c r="N71" i="30"/>
  <c r="G71" i="30"/>
  <c r="A71" i="30"/>
  <c r="P70" i="30"/>
  <c r="S70" i="30" s="1"/>
  <c r="N70" i="30"/>
  <c r="G70" i="30"/>
  <c r="A70" i="30"/>
  <c r="P69" i="30"/>
  <c r="S69" i="30" s="1"/>
  <c r="N69" i="30"/>
  <c r="G69" i="30"/>
  <c r="A69" i="30"/>
  <c r="P68" i="30"/>
  <c r="S68" i="30" s="1"/>
  <c r="N68" i="30"/>
  <c r="G68" i="30"/>
  <c r="A68" i="30"/>
  <c r="S67" i="30"/>
  <c r="P67" i="30"/>
  <c r="N67" i="30"/>
  <c r="G67" i="30"/>
  <c r="A67" i="30"/>
  <c r="P66" i="30"/>
  <c r="S66" i="30" s="1"/>
  <c r="N66" i="30"/>
  <c r="G66" i="30"/>
  <c r="A66" i="30"/>
  <c r="Q65" i="30"/>
  <c r="P65" i="30"/>
  <c r="T65" i="30" s="1"/>
  <c r="N65" i="30"/>
  <c r="G65" i="30"/>
  <c r="A65" i="30"/>
  <c r="P64" i="30"/>
  <c r="N64" i="30"/>
  <c r="G64" i="30"/>
  <c r="A64" i="30"/>
  <c r="P63" i="30"/>
  <c r="N63" i="30"/>
  <c r="G63" i="30"/>
  <c r="A63" i="30"/>
  <c r="P62" i="30"/>
  <c r="N62" i="30"/>
  <c r="G62" i="30"/>
  <c r="A62" i="30"/>
  <c r="P61" i="30"/>
  <c r="N61" i="30"/>
  <c r="G61" i="30"/>
  <c r="A61" i="30"/>
  <c r="P60" i="30"/>
  <c r="N60" i="30"/>
  <c r="G60" i="30"/>
  <c r="A60" i="30"/>
  <c r="P59" i="30"/>
  <c r="N59" i="30"/>
  <c r="G59" i="30"/>
  <c r="A59" i="30"/>
  <c r="P58" i="30"/>
  <c r="T58" i="30" s="1"/>
  <c r="N58" i="30"/>
  <c r="G58" i="30"/>
  <c r="A58" i="30"/>
  <c r="P57" i="30"/>
  <c r="Q57" i="30" s="1"/>
  <c r="N57" i="30"/>
  <c r="G57" i="30"/>
  <c r="A57" i="30"/>
  <c r="P56" i="30"/>
  <c r="Q56" i="30" s="1"/>
  <c r="N56" i="30"/>
  <c r="G56" i="30"/>
  <c r="A56" i="30"/>
  <c r="P55" i="30"/>
  <c r="Q55" i="30" s="1"/>
  <c r="N55" i="30"/>
  <c r="G55" i="30"/>
  <c r="A55" i="30"/>
  <c r="P54" i="30"/>
  <c r="Q54" i="30" s="1"/>
  <c r="N54" i="30"/>
  <c r="G54" i="30"/>
  <c r="A54" i="30"/>
  <c r="P53" i="30"/>
  <c r="Q53" i="30" s="1"/>
  <c r="N53" i="30"/>
  <c r="G53" i="30"/>
  <c r="A53" i="30"/>
  <c r="P52" i="30"/>
  <c r="Q52" i="30" s="1"/>
  <c r="N52" i="30"/>
  <c r="G52" i="30"/>
  <c r="A52" i="30"/>
  <c r="P51" i="30"/>
  <c r="Q51" i="30" s="1"/>
  <c r="N51" i="30"/>
  <c r="G51" i="30"/>
  <c r="A51" i="30"/>
  <c r="P50" i="30"/>
  <c r="N50" i="30"/>
  <c r="G50" i="30"/>
  <c r="A50" i="30"/>
  <c r="P49" i="30"/>
  <c r="Q49" i="30" s="1"/>
  <c r="N49" i="30"/>
  <c r="G49" i="30"/>
  <c r="A49" i="30"/>
  <c r="P48" i="30"/>
  <c r="Q48" i="30" s="1"/>
  <c r="N48" i="30"/>
  <c r="G48" i="30"/>
  <c r="A48" i="30"/>
  <c r="P47" i="30"/>
  <c r="T47" i="30" s="1"/>
  <c r="N47" i="30"/>
  <c r="G47" i="30"/>
  <c r="A47" i="30"/>
  <c r="P46" i="30"/>
  <c r="T46" i="30" s="1"/>
  <c r="N46" i="30"/>
  <c r="G46" i="30"/>
  <c r="A46" i="30"/>
  <c r="P45" i="30"/>
  <c r="T45" i="30" s="1"/>
  <c r="N45" i="30"/>
  <c r="G45" i="30"/>
  <c r="A45" i="30"/>
  <c r="S44" i="30"/>
  <c r="R44" i="30"/>
  <c r="Q44" i="30"/>
  <c r="O44" i="30"/>
  <c r="P44" i="30" s="1"/>
  <c r="N44" i="30"/>
  <c r="G44" i="30"/>
  <c r="A44" i="30"/>
  <c r="P43" i="30"/>
  <c r="T43" i="30" s="1"/>
  <c r="N43" i="30"/>
  <c r="G43" i="30"/>
  <c r="A43" i="30"/>
  <c r="P42" i="30"/>
  <c r="T42" i="30" s="1"/>
  <c r="N42" i="30"/>
  <c r="G42" i="30"/>
  <c r="A42" i="30"/>
  <c r="U41" i="30"/>
  <c r="S41" i="30"/>
  <c r="P41" i="30"/>
  <c r="T41" i="30" s="1"/>
  <c r="N41" i="30"/>
  <c r="G41" i="30"/>
  <c r="A41" i="30"/>
  <c r="S40" i="30"/>
  <c r="R40" i="30"/>
  <c r="O40" i="30"/>
  <c r="G40" i="30" s="1"/>
  <c r="N40" i="30"/>
  <c r="A40" i="30"/>
  <c r="P39" i="30"/>
  <c r="T39" i="30" s="1"/>
  <c r="N39" i="30"/>
  <c r="G39" i="30"/>
  <c r="A39" i="30"/>
  <c r="P38" i="30"/>
  <c r="T38" i="30" s="1"/>
  <c r="N38" i="30"/>
  <c r="G38" i="30"/>
  <c r="A38" i="30"/>
  <c r="P37" i="30"/>
  <c r="T37" i="30" s="1"/>
  <c r="N37" i="30"/>
  <c r="G37" i="30"/>
  <c r="A37" i="30"/>
  <c r="P36" i="30"/>
  <c r="T36" i="30" s="1"/>
  <c r="N36" i="30"/>
  <c r="G36" i="30"/>
  <c r="A36" i="30"/>
  <c r="P35" i="30"/>
  <c r="T35" i="30" s="1"/>
  <c r="N35" i="30"/>
  <c r="G35" i="30"/>
  <c r="A35" i="30"/>
  <c r="P34" i="30"/>
  <c r="T34" i="30" s="1"/>
  <c r="N34" i="30"/>
  <c r="G34" i="30"/>
  <c r="A34" i="30"/>
  <c r="P33" i="30"/>
  <c r="T33" i="30" s="1"/>
  <c r="N33" i="30"/>
  <c r="G33" i="30"/>
  <c r="A33" i="30"/>
  <c r="P32" i="30"/>
  <c r="T32" i="30" s="1"/>
  <c r="N32" i="30"/>
  <c r="G32" i="30"/>
  <c r="A32" i="30"/>
  <c r="P31" i="30"/>
  <c r="T31" i="30" s="1"/>
  <c r="N31" i="30"/>
  <c r="G31" i="30"/>
  <c r="A31" i="30"/>
  <c r="P30" i="30"/>
  <c r="T30" i="30" s="1"/>
  <c r="N30" i="30"/>
  <c r="G30" i="30"/>
  <c r="A30" i="30"/>
  <c r="P29" i="30"/>
  <c r="T29" i="30" s="1"/>
  <c r="N29" i="30"/>
  <c r="A29" i="30"/>
  <c r="P28" i="30"/>
  <c r="Q28" i="30" s="1"/>
  <c r="N28" i="30"/>
  <c r="G28" i="30"/>
  <c r="A28" i="30"/>
  <c r="Q27" i="30"/>
  <c r="P27" i="30"/>
  <c r="U27" i="30" s="1"/>
  <c r="N27" i="30"/>
  <c r="G27" i="30"/>
  <c r="A27" i="30"/>
  <c r="P26" i="30"/>
  <c r="Q26" i="30" s="1"/>
  <c r="N26" i="30"/>
  <c r="G26" i="30"/>
  <c r="A26" i="30"/>
  <c r="P25" i="30"/>
  <c r="N25" i="30"/>
  <c r="G25" i="30"/>
  <c r="A25" i="30"/>
  <c r="P24" i="30"/>
  <c r="N24" i="30"/>
  <c r="G24" i="30"/>
  <c r="A24" i="30"/>
  <c r="P23" i="30"/>
  <c r="N23" i="30"/>
  <c r="G23" i="30"/>
  <c r="A23" i="30"/>
  <c r="P22" i="30"/>
  <c r="N22" i="30"/>
  <c r="G22" i="30"/>
  <c r="A22" i="30"/>
  <c r="P21" i="30"/>
  <c r="N21" i="30"/>
  <c r="G21" i="30"/>
  <c r="A21" i="30"/>
  <c r="P20" i="30"/>
  <c r="N20" i="30"/>
  <c r="G20" i="30"/>
  <c r="A20" i="30"/>
  <c r="P19" i="30"/>
  <c r="T19" i="30" s="1"/>
  <c r="N19" i="30"/>
  <c r="G19" i="30"/>
  <c r="A19" i="30"/>
  <c r="P18" i="30"/>
  <c r="T18" i="30" s="1"/>
  <c r="N18" i="30"/>
  <c r="G18" i="30"/>
  <c r="A18" i="30"/>
  <c r="P17" i="30"/>
  <c r="T17" i="30" s="1"/>
  <c r="N17" i="30"/>
  <c r="G17" i="30"/>
  <c r="A17" i="30"/>
  <c r="P16" i="30"/>
  <c r="T16" i="30" s="1"/>
  <c r="N16" i="30"/>
  <c r="G16" i="30"/>
  <c r="A16" i="30"/>
  <c r="P15" i="30"/>
  <c r="T15" i="30" s="1"/>
  <c r="N15" i="30"/>
  <c r="G15" i="30"/>
  <c r="A15" i="30"/>
  <c r="P14" i="30"/>
  <c r="T14" i="30" s="1"/>
  <c r="N14" i="30"/>
  <c r="G14" i="30"/>
  <c r="A14" i="30"/>
  <c r="P13" i="30"/>
  <c r="T13" i="30" s="1"/>
  <c r="N13" i="30"/>
  <c r="G13" i="30"/>
  <c r="A13" i="30"/>
  <c r="P12" i="30"/>
  <c r="T12" i="30" s="1"/>
  <c r="N12" i="30"/>
  <c r="G12" i="30"/>
  <c r="A12" i="30"/>
  <c r="P11" i="30"/>
  <c r="T11" i="30" s="1"/>
  <c r="N11" i="30"/>
  <c r="G11" i="30"/>
  <c r="A11" i="30"/>
  <c r="P10" i="30"/>
  <c r="T10" i="30" s="1"/>
  <c r="N10" i="30"/>
  <c r="G10" i="30"/>
  <c r="A10" i="30"/>
  <c r="P9" i="30"/>
  <c r="T9" i="30" s="1"/>
  <c r="N9" i="30"/>
  <c r="G9" i="30"/>
  <c r="A9" i="30"/>
  <c r="P8" i="30"/>
  <c r="T8" i="30" s="1"/>
  <c r="N8" i="30"/>
  <c r="G8" i="30"/>
  <c r="A8" i="30"/>
  <c r="P7" i="30"/>
  <c r="T7" i="30" s="1"/>
  <c r="N7" i="30"/>
  <c r="G7" i="30"/>
  <c r="A7" i="30"/>
  <c r="P6" i="30"/>
  <c r="N6" i="30"/>
  <c r="G6" i="30"/>
  <c r="A6" i="30"/>
  <c r="U4" i="30"/>
  <c r="S4" i="30"/>
  <c r="Q4" i="30"/>
  <c r="N3" i="30"/>
  <c r="O103" i="30" l="1"/>
  <c r="G103" i="30"/>
  <c r="T26" i="30"/>
  <c r="U26" i="30" s="1"/>
  <c r="T27" i="30"/>
  <c r="Q58" i="30"/>
  <c r="U72" i="30"/>
  <c r="Q91" i="30"/>
  <c r="U99" i="30"/>
  <c r="S104" i="31"/>
  <c r="T48" i="30"/>
  <c r="U48" i="30" s="1"/>
  <c r="T49" i="30"/>
  <c r="U49" i="30" s="1"/>
  <c r="T51" i="30"/>
  <c r="U51" i="30" s="1"/>
  <c r="T52" i="30"/>
  <c r="U52" i="30" s="1"/>
  <c r="T53" i="30"/>
  <c r="U53" i="30" s="1"/>
  <c r="T54" i="30"/>
  <c r="U54" i="30" s="1"/>
  <c r="T55" i="30"/>
  <c r="U55" i="30" s="1"/>
  <c r="T56" i="30"/>
  <c r="U56" i="30" s="1"/>
  <c r="T57" i="30"/>
  <c r="U57" i="30" s="1"/>
  <c r="U58" i="30"/>
  <c r="T87" i="30"/>
  <c r="U87" i="30" s="1"/>
  <c r="T88" i="30"/>
  <c r="U88" i="30" s="1"/>
  <c r="T89" i="30"/>
  <c r="U89" i="30" s="1"/>
  <c r="T90" i="30"/>
  <c r="T91" i="30"/>
  <c r="T50" i="30"/>
  <c r="U50" i="30" s="1"/>
  <c r="Q50" i="30"/>
  <c r="T28" i="30"/>
  <c r="U28" i="30" s="1"/>
  <c r="N103" i="30"/>
  <c r="T104" i="31"/>
  <c r="U104" i="31" s="1"/>
  <c r="S6" i="30"/>
  <c r="S7" i="30"/>
  <c r="U7" i="30"/>
  <c r="S8" i="30"/>
  <c r="U8" i="30"/>
  <c r="S9" i="30"/>
  <c r="U9" i="30"/>
  <c r="S10" i="30"/>
  <c r="U10" i="30"/>
  <c r="S11" i="30"/>
  <c r="U11" i="30"/>
  <c r="S12" i="30"/>
  <c r="U12" i="30"/>
  <c r="S13" i="30"/>
  <c r="U13" i="30"/>
  <c r="S14" i="30"/>
  <c r="U14" i="30"/>
  <c r="S15" i="30"/>
  <c r="U15" i="30"/>
  <c r="S16" i="30"/>
  <c r="U16" i="30"/>
  <c r="S17" i="30"/>
  <c r="U17" i="30"/>
  <c r="S18" i="30"/>
  <c r="U18" i="30"/>
  <c r="S19" i="30"/>
  <c r="U19" i="30"/>
  <c r="T20" i="30"/>
  <c r="Q20" i="30"/>
  <c r="U20" i="30"/>
  <c r="T21" i="30"/>
  <c r="Q21" i="30"/>
  <c r="U21" i="30"/>
  <c r="T22" i="30"/>
  <c r="Q22" i="30"/>
  <c r="U22" i="30"/>
  <c r="T23" i="30"/>
  <c r="Q23" i="30"/>
  <c r="U23" i="30"/>
  <c r="T24" i="30"/>
  <c r="Q24" i="30"/>
  <c r="U24" i="30"/>
  <c r="T25" i="30"/>
  <c r="U25" i="30" s="1"/>
  <c r="Q25" i="30"/>
  <c r="T44" i="30"/>
  <c r="Q6" i="30"/>
  <c r="T6" i="30"/>
  <c r="Q7" i="30"/>
  <c r="Q8" i="30"/>
  <c r="Q9" i="30"/>
  <c r="Q10" i="30"/>
  <c r="Q11" i="30"/>
  <c r="Q12" i="30"/>
  <c r="Q13" i="30"/>
  <c r="Q14" i="30"/>
  <c r="Q15" i="30"/>
  <c r="Q16" i="30"/>
  <c r="Q17" i="30"/>
  <c r="Q18" i="30"/>
  <c r="Q19" i="30"/>
  <c r="S20" i="30"/>
  <c r="S21" i="30"/>
  <c r="S22" i="30"/>
  <c r="S23" i="30"/>
  <c r="S24" i="30"/>
  <c r="S25" i="30"/>
  <c r="S29" i="30"/>
  <c r="U29" i="30"/>
  <c r="S30" i="30"/>
  <c r="U30" i="30"/>
  <c r="S31" i="30"/>
  <c r="U31" i="30"/>
  <c r="S32" i="30"/>
  <c r="U32" i="30"/>
  <c r="S33" i="30"/>
  <c r="U33" i="30"/>
  <c r="S34" i="30"/>
  <c r="U34" i="30"/>
  <c r="S35" i="30"/>
  <c r="U35" i="30"/>
  <c r="S36" i="30"/>
  <c r="U36" i="30"/>
  <c r="S37" i="30"/>
  <c r="U37" i="30"/>
  <c r="S38" i="30"/>
  <c r="U38" i="30"/>
  <c r="S39" i="30"/>
  <c r="U39" i="30"/>
  <c r="Q40" i="30"/>
  <c r="U40" i="30"/>
  <c r="S42" i="30"/>
  <c r="U42" i="30"/>
  <c r="S43" i="30"/>
  <c r="U43" i="30"/>
  <c r="U44" i="30"/>
  <c r="S45" i="30"/>
  <c r="U45" i="30"/>
  <c r="S46" i="30"/>
  <c r="U46" i="30"/>
  <c r="T59" i="30"/>
  <c r="Q59" i="30"/>
  <c r="U59" i="30"/>
  <c r="T60" i="30"/>
  <c r="Q60" i="30"/>
  <c r="U60" i="30"/>
  <c r="T61" i="30"/>
  <c r="Q61" i="30"/>
  <c r="U61" i="30"/>
  <c r="T62" i="30"/>
  <c r="Q62" i="30"/>
  <c r="U62" i="30"/>
  <c r="T63" i="30"/>
  <c r="Q63" i="30"/>
  <c r="U63" i="30"/>
  <c r="T64" i="30"/>
  <c r="Q64" i="30"/>
  <c r="U64" i="30"/>
  <c r="S65" i="30"/>
  <c r="T73" i="30"/>
  <c r="Q73" i="30"/>
  <c r="U73" i="30"/>
  <c r="T74" i="30"/>
  <c r="Q74" i="30"/>
  <c r="U74" i="30"/>
  <c r="T75" i="30"/>
  <c r="Q75" i="30"/>
  <c r="U75" i="30"/>
  <c r="T76" i="30"/>
  <c r="Q76" i="30"/>
  <c r="U76" i="30"/>
  <c r="T77" i="30"/>
  <c r="Q77" i="30"/>
  <c r="U77" i="30"/>
  <c r="T78" i="30"/>
  <c r="Q78" i="30"/>
  <c r="U78" i="30"/>
  <c r="T79" i="30"/>
  <c r="Q79" i="30"/>
  <c r="U79" i="30"/>
  <c r="T81" i="30"/>
  <c r="Q81" i="30"/>
  <c r="U81" i="30"/>
  <c r="T82" i="30"/>
  <c r="Q82" i="30"/>
  <c r="U82" i="30"/>
  <c r="T83" i="30"/>
  <c r="Q83" i="30"/>
  <c r="U83" i="30"/>
  <c r="T84" i="30"/>
  <c r="U84" i="30"/>
  <c r="T85" i="30"/>
  <c r="Q85" i="30"/>
  <c r="U85" i="30"/>
  <c r="T92" i="30"/>
  <c r="Q92" i="30"/>
  <c r="U92" i="30"/>
  <c r="T93" i="30"/>
  <c r="Q93" i="30"/>
  <c r="U93" i="30"/>
  <c r="T94" i="30"/>
  <c r="Q94" i="30"/>
  <c r="U94" i="30"/>
  <c r="T95" i="30"/>
  <c r="Q95" i="30"/>
  <c r="U95" i="30"/>
  <c r="T96" i="30"/>
  <c r="Q96" i="30"/>
  <c r="U96" i="30"/>
  <c r="T97" i="30"/>
  <c r="Q97" i="30"/>
  <c r="U97" i="30"/>
  <c r="S98" i="30"/>
  <c r="S100" i="30"/>
  <c r="R103" i="30"/>
  <c r="S26" i="30"/>
  <c r="S27" i="30"/>
  <c r="S28" i="30"/>
  <c r="Q29" i="30"/>
  <c r="Q30" i="30"/>
  <c r="Q31" i="30"/>
  <c r="Q32" i="30"/>
  <c r="Q33" i="30"/>
  <c r="Q34" i="30"/>
  <c r="Q35" i="30"/>
  <c r="Q36" i="30"/>
  <c r="Q37" i="30"/>
  <c r="Q38" i="30"/>
  <c r="Q39" i="30"/>
  <c r="P40" i="30"/>
  <c r="P103" i="30" s="1"/>
  <c r="Q41" i="30"/>
  <c r="Q42" i="30"/>
  <c r="Q43" i="30"/>
  <c r="Q45" i="30"/>
  <c r="Q46" i="30"/>
  <c r="S48" i="30"/>
  <c r="S49" i="30"/>
  <c r="S50" i="30"/>
  <c r="S51" i="30"/>
  <c r="S52" i="30"/>
  <c r="S53" i="30"/>
  <c r="S54" i="30"/>
  <c r="S55" i="30"/>
  <c r="S56" i="30"/>
  <c r="S57" i="30"/>
  <c r="S58" i="30"/>
  <c r="S59" i="30"/>
  <c r="S60" i="30"/>
  <c r="S61" i="30"/>
  <c r="S62" i="30"/>
  <c r="S63" i="30"/>
  <c r="S64" i="30"/>
  <c r="U65" i="30"/>
  <c r="T66" i="30"/>
  <c r="Q66" i="30"/>
  <c r="U66" i="30"/>
  <c r="T67" i="30"/>
  <c r="Q67" i="30"/>
  <c r="U67" i="30"/>
  <c r="T68" i="30"/>
  <c r="Q68" i="30"/>
  <c r="U68" i="30"/>
  <c r="T69" i="30"/>
  <c r="Q69" i="30"/>
  <c r="U69" i="30"/>
  <c r="T70" i="30"/>
  <c r="Q70" i="30"/>
  <c r="U70" i="30"/>
  <c r="T71" i="30"/>
  <c r="Q71" i="30"/>
  <c r="U71" i="30"/>
  <c r="S72" i="30"/>
  <c r="S73" i="30"/>
  <c r="S74" i="30"/>
  <c r="S75" i="30"/>
  <c r="S76" i="30"/>
  <c r="S77" i="30"/>
  <c r="S78" i="30"/>
  <c r="S79" i="30"/>
  <c r="S81" i="30"/>
  <c r="S82" i="30"/>
  <c r="S83" i="30"/>
  <c r="S85" i="30"/>
  <c r="S92" i="30"/>
  <c r="S93" i="30"/>
  <c r="S94" i="30"/>
  <c r="S95" i="30"/>
  <c r="S96" i="30"/>
  <c r="S97" i="30"/>
  <c r="U98" i="30"/>
  <c r="S99" i="30"/>
  <c r="U100" i="30"/>
  <c r="T101" i="30"/>
  <c r="Q101" i="30"/>
  <c r="U101" i="30"/>
  <c r="T102" i="30"/>
  <c r="Q102" i="30"/>
  <c r="U102" i="30"/>
  <c r="S87" i="30"/>
  <c r="S88" i="30"/>
  <c r="S89" i="30"/>
  <c r="S90" i="30"/>
  <c r="M103" i="29"/>
  <c r="L103" i="29"/>
  <c r="K103" i="29"/>
  <c r="J103" i="29"/>
  <c r="I103" i="29"/>
  <c r="H103" i="29"/>
  <c r="P102" i="29"/>
  <c r="S102" i="29" s="1"/>
  <c r="N102" i="29"/>
  <c r="G102" i="29"/>
  <c r="A102" i="29"/>
  <c r="P101" i="29"/>
  <c r="S101" i="29" s="1"/>
  <c r="N101" i="29"/>
  <c r="G101" i="29"/>
  <c r="A101" i="29"/>
  <c r="Q100" i="29"/>
  <c r="P100" i="29"/>
  <c r="T100" i="29" s="1"/>
  <c r="N100" i="29"/>
  <c r="G100" i="29"/>
  <c r="A100" i="29"/>
  <c r="Q99" i="29"/>
  <c r="P99" i="29"/>
  <c r="T99" i="29" s="1"/>
  <c r="N99" i="29"/>
  <c r="G99" i="29"/>
  <c r="A99" i="29"/>
  <c r="Q98" i="29"/>
  <c r="P98" i="29"/>
  <c r="T98" i="29" s="1"/>
  <c r="N98" i="29"/>
  <c r="G98" i="29"/>
  <c r="A98" i="29"/>
  <c r="P97" i="29"/>
  <c r="N97" i="29"/>
  <c r="G97" i="29"/>
  <c r="A97" i="29"/>
  <c r="P96" i="29"/>
  <c r="N96" i="29"/>
  <c r="G96" i="29"/>
  <c r="A96" i="29"/>
  <c r="P95" i="29"/>
  <c r="N95" i="29"/>
  <c r="G95" i="29"/>
  <c r="A95" i="29"/>
  <c r="P94" i="29"/>
  <c r="N94" i="29"/>
  <c r="G94" i="29"/>
  <c r="A94" i="29"/>
  <c r="P93" i="29"/>
  <c r="N93" i="29"/>
  <c r="G93" i="29"/>
  <c r="A93" i="29"/>
  <c r="P92" i="29"/>
  <c r="N92" i="29"/>
  <c r="G92" i="29"/>
  <c r="A92" i="29"/>
  <c r="P91" i="29"/>
  <c r="S91" i="29" s="1"/>
  <c r="N91" i="29"/>
  <c r="G91" i="29"/>
  <c r="A91" i="29"/>
  <c r="Q90" i="29"/>
  <c r="P90" i="29"/>
  <c r="U90" i="29" s="1"/>
  <c r="N90" i="29"/>
  <c r="G90" i="29"/>
  <c r="A90" i="29"/>
  <c r="P89" i="29"/>
  <c r="Q89" i="29" s="1"/>
  <c r="N89" i="29"/>
  <c r="G89" i="29"/>
  <c r="A89" i="29"/>
  <c r="P88" i="29"/>
  <c r="Q88" i="29" s="1"/>
  <c r="N88" i="29"/>
  <c r="G88" i="29"/>
  <c r="A88" i="29"/>
  <c r="P87" i="29"/>
  <c r="Q87" i="29" s="1"/>
  <c r="N87" i="29"/>
  <c r="G87" i="29"/>
  <c r="A87" i="29"/>
  <c r="S86" i="29"/>
  <c r="R86" i="29"/>
  <c r="Q86" i="29"/>
  <c r="P86" i="29"/>
  <c r="O86" i="29"/>
  <c r="U86" i="29" s="1"/>
  <c r="N86" i="29"/>
  <c r="T86" i="29" s="1"/>
  <c r="A86" i="29"/>
  <c r="P85" i="29"/>
  <c r="N85" i="29"/>
  <c r="G85" i="29"/>
  <c r="A85" i="29"/>
  <c r="R84" i="29"/>
  <c r="Q84" i="29"/>
  <c r="O84" i="29"/>
  <c r="P84" i="29" s="1"/>
  <c r="S84" i="29" s="1"/>
  <c r="N84" i="29"/>
  <c r="G84" i="29"/>
  <c r="A84" i="29"/>
  <c r="P83" i="29"/>
  <c r="N83" i="29"/>
  <c r="G83" i="29"/>
  <c r="A83" i="29"/>
  <c r="P82" i="29"/>
  <c r="N82" i="29"/>
  <c r="G82" i="29"/>
  <c r="A82" i="29"/>
  <c r="P81" i="29"/>
  <c r="N81" i="29"/>
  <c r="G81" i="29"/>
  <c r="A81" i="29"/>
  <c r="T80" i="29"/>
  <c r="U80" i="29" s="1"/>
  <c r="S80" i="29"/>
  <c r="Q80" i="29"/>
  <c r="N80" i="29"/>
  <c r="A80" i="29"/>
  <c r="P79" i="29"/>
  <c r="N79" i="29"/>
  <c r="G79" i="29"/>
  <c r="A79" i="29"/>
  <c r="P78" i="29"/>
  <c r="N78" i="29"/>
  <c r="G78" i="29"/>
  <c r="A78" i="29"/>
  <c r="P77" i="29"/>
  <c r="N77" i="29"/>
  <c r="G77" i="29"/>
  <c r="A77" i="29"/>
  <c r="P76" i="29"/>
  <c r="N76" i="29"/>
  <c r="G76" i="29"/>
  <c r="A76" i="29"/>
  <c r="P75" i="29"/>
  <c r="N75" i="29"/>
  <c r="G75" i="29"/>
  <c r="A75" i="29"/>
  <c r="P74" i="29"/>
  <c r="N74" i="29"/>
  <c r="G74" i="29"/>
  <c r="A74" i="29"/>
  <c r="P73" i="29"/>
  <c r="N73" i="29"/>
  <c r="G73" i="29"/>
  <c r="A73" i="29"/>
  <c r="Q72" i="29"/>
  <c r="P72" i="29"/>
  <c r="T72" i="29" s="1"/>
  <c r="N72" i="29"/>
  <c r="G72" i="29"/>
  <c r="A72" i="29"/>
  <c r="P71" i="29"/>
  <c r="S71" i="29" s="1"/>
  <c r="N71" i="29"/>
  <c r="G71" i="29"/>
  <c r="A71" i="29"/>
  <c r="P70" i="29"/>
  <c r="S70" i="29" s="1"/>
  <c r="N70" i="29"/>
  <c r="G70" i="29"/>
  <c r="A70" i="29"/>
  <c r="P69" i="29"/>
  <c r="S69" i="29" s="1"/>
  <c r="N69" i="29"/>
  <c r="G69" i="29"/>
  <c r="A69" i="29"/>
  <c r="P68" i="29"/>
  <c r="S68" i="29" s="1"/>
  <c r="N68" i="29"/>
  <c r="G68" i="29"/>
  <c r="A68" i="29"/>
  <c r="S67" i="29"/>
  <c r="P67" i="29"/>
  <c r="N67" i="29"/>
  <c r="G67" i="29"/>
  <c r="A67" i="29"/>
  <c r="P66" i="29"/>
  <c r="S66" i="29" s="1"/>
  <c r="N66" i="29"/>
  <c r="G66" i="29"/>
  <c r="A66" i="29"/>
  <c r="Q65" i="29"/>
  <c r="P65" i="29"/>
  <c r="N65" i="29"/>
  <c r="G65" i="29"/>
  <c r="A65" i="29"/>
  <c r="P64" i="29"/>
  <c r="N64" i="29"/>
  <c r="G64" i="29"/>
  <c r="A64" i="29"/>
  <c r="P63" i="29"/>
  <c r="N63" i="29"/>
  <c r="G63" i="29"/>
  <c r="A63" i="29"/>
  <c r="P62" i="29"/>
  <c r="N62" i="29"/>
  <c r="G62" i="29"/>
  <c r="A62" i="29"/>
  <c r="P61" i="29"/>
  <c r="N61" i="29"/>
  <c r="G61" i="29"/>
  <c r="A61" i="29"/>
  <c r="P60" i="29"/>
  <c r="N60" i="29"/>
  <c r="G60" i="29"/>
  <c r="A60" i="29"/>
  <c r="P59" i="29"/>
  <c r="N59" i="29"/>
  <c r="G59" i="29"/>
  <c r="A59" i="29"/>
  <c r="P58" i="29"/>
  <c r="T58" i="29" s="1"/>
  <c r="N58" i="29"/>
  <c r="G58" i="29"/>
  <c r="A58" i="29"/>
  <c r="P57" i="29"/>
  <c r="Q57" i="29" s="1"/>
  <c r="N57" i="29"/>
  <c r="G57" i="29"/>
  <c r="A57" i="29"/>
  <c r="P56" i="29"/>
  <c r="Q56" i="29" s="1"/>
  <c r="N56" i="29"/>
  <c r="G56" i="29"/>
  <c r="A56" i="29"/>
  <c r="P55" i="29"/>
  <c r="Q55" i="29" s="1"/>
  <c r="N55" i="29"/>
  <c r="G55" i="29"/>
  <c r="A55" i="29"/>
  <c r="P54" i="29"/>
  <c r="Q54" i="29" s="1"/>
  <c r="N54" i="29"/>
  <c r="G54" i="29"/>
  <c r="A54" i="29"/>
  <c r="P53" i="29"/>
  <c r="Q53" i="29" s="1"/>
  <c r="N53" i="29"/>
  <c r="G53" i="29"/>
  <c r="A53" i="29"/>
  <c r="P52" i="29"/>
  <c r="Q52" i="29" s="1"/>
  <c r="N52" i="29"/>
  <c r="G52" i="29"/>
  <c r="A52" i="29"/>
  <c r="P51" i="29"/>
  <c r="Q51" i="29" s="1"/>
  <c r="N51" i="29"/>
  <c r="G51" i="29"/>
  <c r="A51" i="29"/>
  <c r="P50" i="29"/>
  <c r="Q50" i="29" s="1"/>
  <c r="N50" i="29"/>
  <c r="G50" i="29"/>
  <c r="A50" i="29"/>
  <c r="P49" i="29"/>
  <c r="Q49" i="29" s="1"/>
  <c r="N49" i="29"/>
  <c r="G49" i="29"/>
  <c r="A49" i="29"/>
  <c r="P48" i="29"/>
  <c r="Q48" i="29" s="1"/>
  <c r="N48" i="29"/>
  <c r="G48" i="29"/>
  <c r="A48" i="29"/>
  <c r="P47" i="29"/>
  <c r="T47" i="29" s="1"/>
  <c r="N47" i="29"/>
  <c r="G47" i="29"/>
  <c r="A47" i="29"/>
  <c r="P46" i="29"/>
  <c r="N46" i="29"/>
  <c r="G46" i="29"/>
  <c r="A46" i="29"/>
  <c r="P45" i="29"/>
  <c r="N45" i="29"/>
  <c r="G45" i="29"/>
  <c r="A45" i="29"/>
  <c r="S44" i="29"/>
  <c r="R44" i="29"/>
  <c r="Q44" i="29"/>
  <c r="O44" i="29"/>
  <c r="P44" i="29" s="1"/>
  <c r="N44" i="29"/>
  <c r="G44" i="29"/>
  <c r="A44" i="29"/>
  <c r="P43" i="29"/>
  <c r="N43" i="29"/>
  <c r="G43" i="29"/>
  <c r="A43" i="29"/>
  <c r="P42" i="29"/>
  <c r="N42" i="29"/>
  <c r="G42" i="29"/>
  <c r="A42" i="29"/>
  <c r="U41" i="29"/>
  <c r="S41" i="29"/>
  <c r="P41" i="29"/>
  <c r="N41" i="29"/>
  <c r="G41" i="29"/>
  <c r="A41" i="29"/>
  <c r="S40" i="29"/>
  <c r="R40" i="29"/>
  <c r="O40" i="29"/>
  <c r="N40" i="29"/>
  <c r="G40" i="29"/>
  <c r="A40" i="29"/>
  <c r="P39" i="29"/>
  <c r="N39" i="29"/>
  <c r="G39" i="29"/>
  <c r="A39" i="29"/>
  <c r="P38" i="29"/>
  <c r="N38" i="29"/>
  <c r="G38" i="29"/>
  <c r="A38" i="29"/>
  <c r="P37" i="29"/>
  <c r="N37" i="29"/>
  <c r="G37" i="29"/>
  <c r="A37" i="29"/>
  <c r="P36" i="29"/>
  <c r="N36" i="29"/>
  <c r="G36" i="29"/>
  <c r="A36" i="29"/>
  <c r="P35" i="29"/>
  <c r="N35" i="29"/>
  <c r="G35" i="29"/>
  <c r="A35" i="29"/>
  <c r="P34" i="29"/>
  <c r="N34" i="29"/>
  <c r="G34" i="29"/>
  <c r="A34" i="29"/>
  <c r="P33" i="29"/>
  <c r="N33" i="29"/>
  <c r="G33" i="29"/>
  <c r="A33" i="29"/>
  <c r="P32" i="29"/>
  <c r="N32" i="29"/>
  <c r="G32" i="29"/>
  <c r="A32" i="29"/>
  <c r="P31" i="29"/>
  <c r="N31" i="29"/>
  <c r="G31" i="29"/>
  <c r="A31" i="29"/>
  <c r="P30" i="29"/>
  <c r="N30" i="29"/>
  <c r="G30" i="29"/>
  <c r="A30" i="29"/>
  <c r="P29" i="29"/>
  <c r="N29" i="29"/>
  <c r="A29" i="29"/>
  <c r="P28" i="29"/>
  <c r="Q28" i="29" s="1"/>
  <c r="N28" i="29"/>
  <c r="G28" i="29"/>
  <c r="A28" i="29"/>
  <c r="Q27" i="29"/>
  <c r="P27" i="29"/>
  <c r="U27" i="29" s="1"/>
  <c r="N27" i="29"/>
  <c r="G27" i="29"/>
  <c r="A27" i="29"/>
  <c r="P26" i="29"/>
  <c r="Q26" i="29" s="1"/>
  <c r="N26" i="29"/>
  <c r="G26" i="29"/>
  <c r="A26" i="29"/>
  <c r="P25" i="29"/>
  <c r="Q25" i="29" s="1"/>
  <c r="N25" i="29"/>
  <c r="G25" i="29"/>
  <c r="A25" i="29"/>
  <c r="P24" i="29"/>
  <c r="Q24" i="29" s="1"/>
  <c r="N24" i="29"/>
  <c r="G24" i="29"/>
  <c r="A24" i="29"/>
  <c r="P23" i="29"/>
  <c r="Q23" i="29" s="1"/>
  <c r="N23" i="29"/>
  <c r="G23" i="29"/>
  <c r="A23" i="29"/>
  <c r="P22" i="29"/>
  <c r="Q22" i="29" s="1"/>
  <c r="N22" i="29"/>
  <c r="G22" i="29"/>
  <c r="A22" i="29"/>
  <c r="P21" i="29"/>
  <c r="Q21" i="29" s="1"/>
  <c r="N21" i="29"/>
  <c r="G21" i="29"/>
  <c r="A21" i="29"/>
  <c r="P20" i="29"/>
  <c r="Q20" i="29" s="1"/>
  <c r="N20" i="29"/>
  <c r="G20" i="29"/>
  <c r="A20" i="29"/>
  <c r="P19" i="29"/>
  <c r="Q19" i="29" s="1"/>
  <c r="N19" i="29"/>
  <c r="G19" i="29"/>
  <c r="A19" i="29"/>
  <c r="P18" i="29"/>
  <c r="Q18" i="29" s="1"/>
  <c r="N18" i="29"/>
  <c r="G18" i="29"/>
  <c r="A18" i="29"/>
  <c r="P17" i="29"/>
  <c r="Q17" i="29" s="1"/>
  <c r="N17" i="29"/>
  <c r="G17" i="29"/>
  <c r="A17" i="29"/>
  <c r="P16" i="29"/>
  <c r="Q16" i="29" s="1"/>
  <c r="N16" i="29"/>
  <c r="G16" i="29"/>
  <c r="A16" i="29"/>
  <c r="P15" i="29"/>
  <c r="Q15" i="29" s="1"/>
  <c r="N15" i="29"/>
  <c r="G15" i="29"/>
  <c r="A15" i="29"/>
  <c r="P14" i="29"/>
  <c r="Q14" i="29" s="1"/>
  <c r="N14" i="29"/>
  <c r="G14" i="29"/>
  <c r="A14" i="29"/>
  <c r="P13" i="29"/>
  <c r="Q13" i="29" s="1"/>
  <c r="N13" i="29"/>
  <c r="G13" i="29"/>
  <c r="A13" i="29"/>
  <c r="P12" i="29"/>
  <c r="Q12" i="29" s="1"/>
  <c r="N12" i="29"/>
  <c r="G12" i="29"/>
  <c r="A12" i="29"/>
  <c r="P11" i="29"/>
  <c r="Q11" i="29" s="1"/>
  <c r="N11" i="29"/>
  <c r="G11" i="29"/>
  <c r="A11" i="29"/>
  <c r="P10" i="29"/>
  <c r="Q10" i="29" s="1"/>
  <c r="N10" i="29"/>
  <c r="G10" i="29"/>
  <c r="A10" i="29"/>
  <c r="P9" i="29"/>
  <c r="Q9" i="29" s="1"/>
  <c r="N9" i="29"/>
  <c r="G9" i="29"/>
  <c r="A9" i="29"/>
  <c r="P8" i="29"/>
  <c r="Q8" i="29" s="1"/>
  <c r="N8" i="29"/>
  <c r="G8" i="29"/>
  <c r="A8" i="29"/>
  <c r="P7" i="29"/>
  <c r="Q7" i="29" s="1"/>
  <c r="N7" i="29"/>
  <c r="G7" i="29"/>
  <c r="A7" i="29"/>
  <c r="P6" i="29"/>
  <c r="T6" i="29" s="1"/>
  <c r="N6" i="29"/>
  <c r="G6" i="29"/>
  <c r="A6" i="29"/>
  <c r="U4" i="29"/>
  <c r="S4" i="29"/>
  <c r="Q4" i="29"/>
  <c r="N3" i="29"/>
  <c r="Q58" i="29" l="1"/>
  <c r="Q6" i="29"/>
  <c r="Q91" i="29"/>
  <c r="N103" i="29"/>
  <c r="S103" i="30"/>
  <c r="Q103" i="30"/>
  <c r="T40" i="30"/>
  <c r="T103" i="30" s="1"/>
  <c r="U103" i="30" s="1"/>
  <c r="U6" i="30"/>
  <c r="U72" i="29"/>
  <c r="U99" i="29"/>
  <c r="T7" i="29"/>
  <c r="U7" i="29" s="1"/>
  <c r="T8" i="29"/>
  <c r="U8" i="29" s="1"/>
  <c r="T9" i="29"/>
  <c r="U9" i="29" s="1"/>
  <c r="T10" i="29"/>
  <c r="U10" i="29" s="1"/>
  <c r="T11" i="29"/>
  <c r="U11" i="29" s="1"/>
  <c r="T12" i="29"/>
  <c r="U12" i="29" s="1"/>
  <c r="T13" i="29"/>
  <c r="U13" i="29" s="1"/>
  <c r="T14" i="29"/>
  <c r="U14" i="29" s="1"/>
  <c r="T15" i="29"/>
  <c r="U15" i="29" s="1"/>
  <c r="T16" i="29"/>
  <c r="U16" i="29" s="1"/>
  <c r="T17" i="29"/>
  <c r="U17" i="29" s="1"/>
  <c r="T18" i="29"/>
  <c r="U18" i="29" s="1"/>
  <c r="T19" i="29"/>
  <c r="U19" i="29" s="1"/>
  <c r="T20" i="29"/>
  <c r="U20" i="29" s="1"/>
  <c r="T21" i="29"/>
  <c r="U21" i="29" s="1"/>
  <c r="T22" i="29"/>
  <c r="U22" i="29" s="1"/>
  <c r="T23" i="29"/>
  <c r="U23" i="29" s="1"/>
  <c r="T24" i="29"/>
  <c r="U24" i="29" s="1"/>
  <c r="T25" i="29"/>
  <c r="U25" i="29" s="1"/>
  <c r="T26" i="29"/>
  <c r="U26" i="29" s="1"/>
  <c r="T27" i="29"/>
  <c r="T28" i="29"/>
  <c r="U28" i="29" s="1"/>
  <c r="T48" i="29"/>
  <c r="U48" i="29" s="1"/>
  <c r="T49" i="29"/>
  <c r="U49" i="29" s="1"/>
  <c r="T50" i="29"/>
  <c r="U50" i="29" s="1"/>
  <c r="T51" i="29"/>
  <c r="U51" i="29" s="1"/>
  <c r="T52" i="29"/>
  <c r="U52" i="29" s="1"/>
  <c r="T53" i="29"/>
  <c r="U53" i="29" s="1"/>
  <c r="T54" i="29"/>
  <c r="U54" i="29" s="1"/>
  <c r="T55" i="29"/>
  <c r="U55" i="29" s="1"/>
  <c r="T56" i="29"/>
  <c r="U56" i="29" s="1"/>
  <c r="T57" i="29"/>
  <c r="U57" i="29" s="1"/>
  <c r="U58" i="29"/>
  <c r="T87" i="29"/>
  <c r="U87" i="29" s="1"/>
  <c r="T88" i="29"/>
  <c r="U88" i="29" s="1"/>
  <c r="T89" i="29"/>
  <c r="U89" i="29" s="1"/>
  <c r="T90" i="29"/>
  <c r="T91" i="29"/>
  <c r="R103" i="29"/>
  <c r="T29" i="29"/>
  <c r="Q29" i="29"/>
  <c r="U29" i="29"/>
  <c r="T30" i="29"/>
  <c r="Q30" i="29"/>
  <c r="U30" i="29"/>
  <c r="T31" i="29"/>
  <c r="Q31" i="29"/>
  <c r="U31" i="29"/>
  <c r="T32" i="29"/>
  <c r="Q32" i="29"/>
  <c r="U32" i="29"/>
  <c r="T33" i="29"/>
  <c r="Q33" i="29"/>
  <c r="U33" i="29"/>
  <c r="T34" i="29"/>
  <c r="Q34" i="29"/>
  <c r="U34" i="29"/>
  <c r="T35" i="29"/>
  <c r="Q35" i="29"/>
  <c r="U35" i="29"/>
  <c r="T36" i="29"/>
  <c r="Q36" i="29"/>
  <c r="U36" i="29"/>
  <c r="T37" i="29"/>
  <c r="Q37" i="29"/>
  <c r="U37" i="29"/>
  <c r="T38" i="29"/>
  <c r="Q38" i="29"/>
  <c r="U38" i="29"/>
  <c r="T39" i="29"/>
  <c r="Q39" i="29"/>
  <c r="U39" i="29"/>
  <c r="O103" i="29"/>
  <c r="P40" i="29"/>
  <c r="T40" i="29" s="1"/>
  <c r="U40" i="29"/>
  <c r="T41" i="29"/>
  <c r="Q41" i="29"/>
  <c r="T42" i="29"/>
  <c r="Q42" i="29"/>
  <c r="U42" i="29"/>
  <c r="T43" i="29"/>
  <c r="Q43" i="29"/>
  <c r="U43" i="29"/>
  <c r="T44" i="29"/>
  <c r="U44" i="29"/>
  <c r="T45" i="29"/>
  <c r="Q45" i="29"/>
  <c r="U45" i="29"/>
  <c r="T46" i="29"/>
  <c r="Q46" i="29"/>
  <c r="U46" i="29"/>
  <c r="T59" i="29"/>
  <c r="U59" i="29" s="1"/>
  <c r="Q59" i="29"/>
  <c r="S59" i="29"/>
  <c r="T61" i="29"/>
  <c r="U61" i="29" s="1"/>
  <c r="Q61" i="29"/>
  <c r="S61" i="29"/>
  <c r="T63" i="29"/>
  <c r="U63" i="29" s="1"/>
  <c r="Q63" i="29"/>
  <c r="S63" i="29"/>
  <c r="T65" i="29"/>
  <c r="U65" i="29"/>
  <c r="S65" i="29"/>
  <c r="T73" i="29"/>
  <c r="U73" i="29" s="1"/>
  <c r="Q73" i="29"/>
  <c r="S73" i="29"/>
  <c r="T75" i="29"/>
  <c r="U75" i="29" s="1"/>
  <c r="Q75" i="29"/>
  <c r="S75" i="29"/>
  <c r="T77" i="29"/>
  <c r="U77" i="29" s="1"/>
  <c r="Q77" i="29"/>
  <c r="S77" i="29"/>
  <c r="S29" i="29"/>
  <c r="S30" i="29"/>
  <c r="S31" i="29"/>
  <c r="S32" i="29"/>
  <c r="S33" i="29"/>
  <c r="S34" i="29"/>
  <c r="S35" i="29"/>
  <c r="S36" i="29"/>
  <c r="S37" i="29"/>
  <c r="S38" i="29"/>
  <c r="S39" i="29"/>
  <c r="Q40" i="29"/>
  <c r="S42" i="29"/>
  <c r="S43" i="29"/>
  <c r="S45" i="29"/>
  <c r="S46" i="29"/>
  <c r="T60" i="29"/>
  <c r="U60" i="29" s="1"/>
  <c r="Q60" i="29"/>
  <c r="S60" i="29"/>
  <c r="T62" i="29"/>
  <c r="U62" i="29" s="1"/>
  <c r="Q62" i="29"/>
  <c r="S62" i="29"/>
  <c r="T64" i="29"/>
  <c r="U64" i="29" s="1"/>
  <c r="Q64" i="29"/>
  <c r="S64" i="29"/>
  <c r="T74" i="29"/>
  <c r="U74" i="29" s="1"/>
  <c r="Q74" i="29"/>
  <c r="S74" i="29"/>
  <c r="T76" i="29"/>
  <c r="U76" i="29" s="1"/>
  <c r="Q76" i="29"/>
  <c r="S76" i="29"/>
  <c r="T78" i="29"/>
  <c r="Q78" i="29"/>
  <c r="U78" i="29"/>
  <c r="T79" i="29"/>
  <c r="Q79" i="29"/>
  <c r="U79" i="29"/>
  <c r="T81" i="29"/>
  <c r="Q81" i="29"/>
  <c r="U81" i="29"/>
  <c r="T82" i="29"/>
  <c r="U82" i="29" s="1"/>
  <c r="Q82" i="29"/>
  <c r="T83" i="29"/>
  <c r="Q83" i="29"/>
  <c r="U83" i="29"/>
  <c r="T84" i="29"/>
  <c r="U84" i="29"/>
  <c r="T85" i="29"/>
  <c r="Q85" i="29"/>
  <c r="U85" i="29"/>
  <c r="T92" i="29"/>
  <c r="U92" i="29" s="1"/>
  <c r="Q92" i="29"/>
  <c r="T93" i="29"/>
  <c r="U93" i="29" s="1"/>
  <c r="Q93" i="29"/>
  <c r="T94" i="29"/>
  <c r="Q94" i="29"/>
  <c r="U94" i="29"/>
  <c r="T95" i="29"/>
  <c r="U95" i="29" s="1"/>
  <c r="Q95" i="29"/>
  <c r="T96" i="29"/>
  <c r="Q96" i="29"/>
  <c r="U96" i="29"/>
  <c r="T97" i="29"/>
  <c r="Q97" i="29"/>
  <c r="U97" i="29"/>
  <c r="S98" i="29"/>
  <c r="S100" i="29"/>
  <c r="G103" i="29"/>
  <c r="S6" i="29"/>
  <c r="U6" i="29"/>
  <c r="S7" i="29"/>
  <c r="S8" i="29"/>
  <c r="S9" i="29"/>
  <c r="S10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S24" i="29"/>
  <c r="S25" i="29"/>
  <c r="S26" i="29"/>
  <c r="S27" i="29"/>
  <c r="S28" i="29"/>
  <c r="S48" i="29"/>
  <c r="S49" i="29"/>
  <c r="S50" i="29"/>
  <c r="S51" i="29"/>
  <c r="S52" i="29"/>
  <c r="S53" i="29"/>
  <c r="S54" i="29"/>
  <c r="S55" i="29"/>
  <c r="S56" i="29"/>
  <c r="S57" i="29"/>
  <c r="S58" i="29"/>
  <c r="T66" i="29"/>
  <c r="U66" i="29" s="1"/>
  <c r="Q66" i="29"/>
  <c r="T67" i="29"/>
  <c r="U67" i="29" s="1"/>
  <c r="Q67" i="29"/>
  <c r="T68" i="29"/>
  <c r="U68" i="29" s="1"/>
  <c r="Q68" i="29"/>
  <c r="T69" i="29"/>
  <c r="U69" i="29" s="1"/>
  <c r="Q69" i="29"/>
  <c r="T70" i="29"/>
  <c r="U70" i="29" s="1"/>
  <c r="Q70" i="29"/>
  <c r="T71" i="29"/>
  <c r="U71" i="29" s="1"/>
  <c r="Q71" i="29"/>
  <c r="S72" i="29"/>
  <c r="S78" i="29"/>
  <c r="S79" i="29"/>
  <c r="S81" i="29"/>
  <c r="S82" i="29"/>
  <c r="S83" i="29"/>
  <c r="S85" i="29"/>
  <c r="S92" i="29"/>
  <c r="S93" i="29"/>
  <c r="S94" i="29"/>
  <c r="S95" i="29"/>
  <c r="S96" i="29"/>
  <c r="S97" i="29"/>
  <c r="U98" i="29"/>
  <c r="S99" i="29"/>
  <c r="U100" i="29"/>
  <c r="T101" i="29"/>
  <c r="U101" i="29" s="1"/>
  <c r="Q101" i="29"/>
  <c r="T102" i="29"/>
  <c r="U102" i="29" s="1"/>
  <c r="Q102" i="29"/>
  <c r="S87" i="29"/>
  <c r="S88" i="29"/>
  <c r="S89" i="29"/>
  <c r="S90" i="29"/>
  <c r="P103" i="29" l="1"/>
  <c r="Q103" i="29" s="1"/>
  <c r="T103" i="29"/>
  <c r="S103" i="29"/>
  <c r="M103" i="28"/>
  <c r="L103" i="28"/>
  <c r="K103" i="28"/>
  <c r="J103" i="28"/>
  <c r="I103" i="28"/>
  <c r="H103" i="28"/>
  <c r="P102" i="28"/>
  <c r="Q102" i="28" s="1"/>
  <c r="N102" i="28"/>
  <c r="G102" i="28"/>
  <c r="A102" i="28"/>
  <c r="P101" i="28"/>
  <c r="Q101" i="28" s="1"/>
  <c r="N101" i="28"/>
  <c r="G101" i="28"/>
  <c r="A101" i="28"/>
  <c r="Q100" i="28"/>
  <c r="P100" i="28"/>
  <c r="U100" i="28" s="1"/>
  <c r="N100" i="28"/>
  <c r="G100" i="28"/>
  <c r="A100" i="28"/>
  <c r="Q99" i="28"/>
  <c r="P99" i="28"/>
  <c r="U99" i="28" s="1"/>
  <c r="N99" i="28"/>
  <c r="G99" i="28"/>
  <c r="A99" i="28"/>
  <c r="Q98" i="28"/>
  <c r="P98" i="28"/>
  <c r="U98" i="28" s="1"/>
  <c r="N98" i="28"/>
  <c r="G98" i="28"/>
  <c r="A98" i="28"/>
  <c r="P97" i="28"/>
  <c r="Q97" i="28" s="1"/>
  <c r="N97" i="28"/>
  <c r="G97" i="28"/>
  <c r="A97" i="28"/>
  <c r="P96" i="28"/>
  <c r="Q96" i="28" s="1"/>
  <c r="N96" i="28"/>
  <c r="G96" i="28"/>
  <c r="A96" i="28"/>
  <c r="P95" i="28"/>
  <c r="Q95" i="28" s="1"/>
  <c r="N95" i="28"/>
  <c r="G95" i="28"/>
  <c r="A95" i="28"/>
  <c r="P94" i="28"/>
  <c r="Q94" i="28" s="1"/>
  <c r="N94" i="28"/>
  <c r="G94" i="28"/>
  <c r="A94" i="28"/>
  <c r="P93" i="28"/>
  <c r="Q93" i="28" s="1"/>
  <c r="N93" i="28"/>
  <c r="G93" i="28"/>
  <c r="A93" i="28"/>
  <c r="P92" i="28"/>
  <c r="Q92" i="28" s="1"/>
  <c r="N92" i="28"/>
  <c r="G92" i="28"/>
  <c r="A92" i="28"/>
  <c r="P91" i="28"/>
  <c r="S91" i="28" s="1"/>
  <c r="N91" i="28"/>
  <c r="G91" i="28"/>
  <c r="A91" i="28"/>
  <c r="Q90" i="28"/>
  <c r="P90" i="28"/>
  <c r="T90" i="28" s="1"/>
  <c r="N90" i="28"/>
  <c r="G90" i="28"/>
  <c r="A90" i="28"/>
  <c r="P89" i="28"/>
  <c r="S89" i="28" s="1"/>
  <c r="N89" i="28"/>
  <c r="G89" i="28"/>
  <c r="A89" i="28"/>
  <c r="P88" i="28"/>
  <c r="S88" i="28" s="1"/>
  <c r="N88" i="28"/>
  <c r="G88" i="28"/>
  <c r="A88" i="28"/>
  <c r="P87" i="28"/>
  <c r="S87" i="28" s="1"/>
  <c r="N87" i="28"/>
  <c r="G87" i="28"/>
  <c r="A87" i="28"/>
  <c r="S86" i="28"/>
  <c r="R86" i="28"/>
  <c r="Q86" i="28"/>
  <c r="P86" i="28"/>
  <c r="O86" i="28"/>
  <c r="U86" i="28" s="1"/>
  <c r="N86" i="28"/>
  <c r="T86" i="28" s="1"/>
  <c r="A86" i="28"/>
  <c r="P85" i="28"/>
  <c r="Q85" i="28" s="1"/>
  <c r="N85" i="28"/>
  <c r="G85" i="28"/>
  <c r="A85" i="28"/>
  <c r="R84" i="28"/>
  <c r="Q84" i="28"/>
  <c r="O84" i="28"/>
  <c r="U84" i="28" s="1"/>
  <c r="N84" i="28"/>
  <c r="A84" i="28"/>
  <c r="P83" i="28"/>
  <c r="N83" i="28"/>
  <c r="G83" i="28"/>
  <c r="A83" i="28"/>
  <c r="P82" i="28"/>
  <c r="N82" i="28"/>
  <c r="G82" i="28"/>
  <c r="A82" i="28"/>
  <c r="P81" i="28"/>
  <c r="N81" i="28"/>
  <c r="G81" i="28"/>
  <c r="A81" i="28"/>
  <c r="T80" i="28"/>
  <c r="U80" i="28" s="1"/>
  <c r="S80" i="28"/>
  <c r="Q80" i="28"/>
  <c r="N80" i="28"/>
  <c r="A80" i="28"/>
  <c r="P79" i="28"/>
  <c r="Q79" i="28" s="1"/>
  <c r="N79" i="28"/>
  <c r="G79" i="28"/>
  <c r="A79" i="28"/>
  <c r="P78" i="28"/>
  <c r="Q78" i="28" s="1"/>
  <c r="N78" i="28"/>
  <c r="G78" i="28"/>
  <c r="A78" i="28"/>
  <c r="P77" i="28"/>
  <c r="Q77" i="28" s="1"/>
  <c r="N77" i="28"/>
  <c r="G77" i="28"/>
  <c r="A77" i="28"/>
  <c r="P76" i="28"/>
  <c r="Q76" i="28" s="1"/>
  <c r="N76" i="28"/>
  <c r="G76" i="28"/>
  <c r="A76" i="28"/>
  <c r="P75" i="28"/>
  <c r="Q75" i="28" s="1"/>
  <c r="N75" i="28"/>
  <c r="G75" i="28"/>
  <c r="A75" i="28"/>
  <c r="P74" i="28"/>
  <c r="Q74" i="28" s="1"/>
  <c r="N74" i="28"/>
  <c r="G74" i="28"/>
  <c r="A74" i="28"/>
  <c r="P73" i="28"/>
  <c r="Q73" i="28" s="1"/>
  <c r="N73" i="28"/>
  <c r="G73" i="28"/>
  <c r="A73" i="28"/>
  <c r="Q72" i="28"/>
  <c r="P72" i="28"/>
  <c r="U72" i="28" s="1"/>
  <c r="N72" i="28"/>
  <c r="G72" i="28"/>
  <c r="A72" i="28"/>
  <c r="P71" i="28"/>
  <c r="Q71" i="28" s="1"/>
  <c r="N71" i="28"/>
  <c r="G71" i="28"/>
  <c r="A71" i="28"/>
  <c r="P70" i="28"/>
  <c r="Q70" i="28" s="1"/>
  <c r="N70" i="28"/>
  <c r="G70" i="28"/>
  <c r="A70" i="28"/>
  <c r="P69" i="28"/>
  <c r="Q69" i="28" s="1"/>
  <c r="N69" i="28"/>
  <c r="G69" i="28"/>
  <c r="A69" i="28"/>
  <c r="P68" i="28"/>
  <c r="Q68" i="28" s="1"/>
  <c r="N68" i="28"/>
  <c r="G68" i="28"/>
  <c r="A68" i="28"/>
  <c r="S67" i="28"/>
  <c r="P67" i="28"/>
  <c r="T67" i="28" s="1"/>
  <c r="N67" i="28"/>
  <c r="G67" i="28"/>
  <c r="A67" i="28"/>
  <c r="P66" i="28"/>
  <c r="N66" i="28"/>
  <c r="G66" i="28"/>
  <c r="A66" i="28"/>
  <c r="Q65" i="28"/>
  <c r="P65" i="28"/>
  <c r="U65" i="28" s="1"/>
  <c r="N65" i="28"/>
  <c r="G65" i="28"/>
  <c r="A65" i="28"/>
  <c r="P64" i="28"/>
  <c r="N64" i="28"/>
  <c r="G64" i="28"/>
  <c r="A64" i="28"/>
  <c r="P63" i="28"/>
  <c r="N63" i="28"/>
  <c r="G63" i="28"/>
  <c r="A63" i="28"/>
  <c r="P62" i="28"/>
  <c r="N62" i="28"/>
  <c r="G62" i="28"/>
  <c r="A62" i="28"/>
  <c r="P61" i="28"/>
  <c r="N61" i="28"/>
  <c r="G61" i="28"/>
  <c r="A61" i="28"/>
  <c r="P60" i="28"/>
  <c r="T60" i="28" s="1"/>
  <c r="N60" i="28"/>
  <c r="G60" i="28"/>
  <c r="A60" i="28"/>
  <c r="P59" i="28"/>
  <c r="N59" i="28"/>
  <c r="G59" i="28"/>
  <c r="A59" i="28"/>
  <c r="P58" i="28"/>
  <c r="N58" i="28"/>
  <c r="G58" i="28"/>
  <c r="A58" i="28"/>
  <c r="P57" i="28"/>
  <c r="N57" i="28"/>
  <c r="G57" i="28"/>
  <c r="A57" i="28"/>
  <c r="P56" i="28"/>
  <c r="N56" i="28"/>
  <c r="G56" i="28"/>
  <c r="A56" i="28"/>
  <c r="P55" i="28"/>
  <c r="N55" i="28"/>
  <c r="G55" i="28"/>
  <c r="A55" i="28"/>
  <c r="P54" i="28"/>
  <c r="N54" i="28"/>
  <c r="G54" i="28"/>
  <c r="A54" i="28"/>
  <c r="P53" i="28"/>
  <c r="N53" i="28"/>
  <c r="G53" i="28"/>
  <c r="A53" i="28"/>
  <c r="P52" i="28"/>
  <c r="N52" i="28"/>
  <c r="G52" i="28"/>
  <c r="A52" i="28"/>
  <c r="P51" i="28"/>
  <c r="N51" i="28"/>
  <c r="G51" i="28"/>
  <c r="A51" i="28"/>
  <c r="P50" i="28"/>
  <c r="N50" i="28"/>
  <c r="G50" i="28"/>
  <c r="A50" i="28"/>
  <c r="P49" i="28"/>
  <c r="Q49" i="28" s="1"/>
  <c r="N49" i="28"/>
  <c r="G49" i="28"/>
  <c r="A49" i="28"/>
  <c r="P48" i="28"/>
  <c r="N48" i="28"/>
  <c r="G48" i="28"/>
  <c r="A48" i="28"/>
  <c r="P47" i="28"/>
  <c r="T47" i="28" s="1"/>
  <c r="N47" i="28"/>
  <c r="G47" i="28"/>
  <c r="A47" i="28"/>
  <c r="P46" i="28"/>
  <c r="T46" i="28" s="1"/>
  <c r="N46" i="28"/>
  <c r="G46" i="28"/>
  <c r="A46" i="28"/>
  <c r="P45" i="28"/>
  <c r="N45" i="28"/>
  <c r="G45" i="28"/>
  <c r="A45" i="28"/>
  <c r="S44" i="28"/>
  <c r="R44" i="28"/>
  <c r="Q44" i="28"/>
  <c r="O44" i="28"/>
  <c r="U44" i="28" s="1"/>
  <c r="N44" i="28"/>
  <c r="G44" i="28"/>
  <c r="A44" i="28"/>
  <c r="P43" i="28"/>
  <c r="Q43" i="28" s="1"/>
  <c r="N43" i="28"/>
  <c r="G43" i="28"/>
  <c r="A43" i="28"/>
  <c r="P42" i="28"/>
  <c r="N42" i="28"/>
  <c r="G42" i="28"/>
  <c r="A42" i="28"/>
  <c r="U41" i="28"/>
  <c r="S41" i="28"/>
  <c r="P41" i="28"/>
  <c r="T41" i="28" s="1"/>
  <c r="N41" i="28"/>
  <c r="G41" i="28"/>
  <c r="A41" i="28"/>
  <c r="S40" i="28"/>
  <c r="R40" i="28"/>
  <c r="O40" i="28"/>
  <c r="P40" i="28" s="1"/>
  <c r="N40" i="28"/>
  <c r="G40" i="28"/>
  <c r="A40" i="28"/>
  <c r="P39" i="28"/>
  <c r="Q39" i="28" s="1"/>
  <c r="N39" i="28"/>
  <c r="G39" i="28"/>
  <c r="A39" i="28"/>
  <c r="P38" i="28"/>
  <c r="Q38" i="28" s="1"/>
  <c r="N38" i="28"/>
  <c r="G38" i="28"/>
  <c r="A38" i="28"/>
  <c r="P37" i="28"/>
  <c r="Q37" i="28" s="1"/>
  <c r="N37" i="28"/>
  <c r="G37" i="28"/>
  <c r="A37" i="28"/>
  <c r="P36" i="28"/>
  <c r="Q36" i="28" s="1"/>
  <c r="N36" i="28"/>
  <c r="G36" i="28"/>
  <c r="A36" i="28"/>
  <c r="P35" i="28"/>
  <c r="Q35" i="28" s="1"/>
  <c r="N35" i="28"/>
  <c r="G35" i="28"/>
  <c r="A35" i="28"/>
  <c r="P34" i="28"/>
  <c r="Q34" i="28" s="1"/>
  <c r="N34" i="28"/>
  <c r="G34" i="28"/>
  <c r="A34" i="28"/>
  <c r="P33" i="28"/>
  <c r="Q33" i="28" s="1"/>
  <c r="N33" i="28"/>
  <c r="G33" i="28"/>
  <c r="A33" i="28"/>
  <c r="P32" i="28"/>
  <c r="Q32" i="28" s="1"/>
  <c r="N32" i="28"/>
  <c r="G32" i="28"/>
  <c r="A32" i="28"/>
  <c r="P31" i="28"/>
  <c r="Q31" i="28" s="1"/>
  <c r="N31" i="28"/>
  <c r="G31" i="28"/>
  <c r="A31" i="28"/>
  <c r="P30" i="28"/>
  <c r="Q30" i="28" s="1"/>
  <c r="N30" i="28"/>
  <c r="G30" i="28"/>
  <c r="A30" i="28"/>
  <c r="P29" i="28"/>
  <c r="Q29" i="28" s="1"/>
  <c r="N29" i="28"/>
  <c r="A29" i="28"/>
  <c r="P28" i="28"/>
  <c r="N28" i="28"/>
  <c r="G28" i="28"/>
  <c r="A28" i="28"/>
  <c r="Q27" i="28"/>
  <c r="P27" i="28"/>
  <c r="U27" i="28" s="1"/>
  <c r="N27" i="28"/>
  <c r="G27" i="28"/>
  <c r="A27" i="28"/>
  <c r="P26" i="28"/>
  <c r="N26" i="28"/>
  <c r="G26" i="28"/>
  <c r="A26" i="28"/>
  <c r="P25" i="28"/>
  <c r="N25" i="28"/>
  <c r="G25" i="28"/>
  <c r="A25" i="28"/>
  <c r="P24" i="28"/>
  <c r="N24" i="28"/>
  <c r="G24" i="28"/>
  <c r="A24" i="28"/>
  <c r="P23" i="28"/>
  <c r="N23" i="28"/>
  <c r="G23" i="28"/>
  <c r="A23" i="28"/>
  <c r="P22" i="28"/>
  <c r="N22" i="28"/>
  <c r="G22" i="28"/>
  <c r="A22" i="28"/>
  <c r="P21" i="28"/>
  <c r="N21" i="28"/>
  <c r="G21" i="28"/>
  <c r="A21" i="28"/>
  <c r="P20" i="28"/>
  <c r="N20" i="28"/>
  <c r="G20" i="28"/>
  <c r="A20" i="28"/>
  <c r="P19" i="28"/>
  <c r="N19" i="28"/>
  <c r="G19" i="28"/>
  <c r="A19" i="28"/>
  <c r="P18" i="28"/>
  <c r="N18" i="28"/>
  <c r="G18" i="28"/>
  <c r="A18" i="28"/>
  <c r="P17" i="28"/>
  <c r="N17" i="28"/>
  <c r="G17" i="28"/>
  <c r="A17" i="28"/>
  <c r="P16" i="28"/>
  <c r="N16" i="28"/>
  <c r="G16" i="28"/>
  <c r="A16" i="28"/>
  <c r="P15" i="28"/>
  <c r="N15" i="28"/>
  <c r="G15" i="28"/>
  <c r="A15" i="28"/>
  <c r="P14" i="28"/>
  <c r="N14" i="28"/>
  <c r="G14" i="28"/>
  <c r="A14" i="28"/>
  <c r="P13" i="28"/>
  <c r="Q13" i="28" s="1"/>
  <c r="N13" i="28"/>
  <c r="G13" i="28"/>
  <c r="A13" i="28"/>
  <c r="P12" i="28"/>
  <c r="N12" i="28"/>
  <c r="G12" i="28"/>
  <c r="A12" i="28"/>
  <c r="P11" i="28"/>
  <c r="N11" i="28"/>
  <c r="G11" i="28"/>
  <c r="A11" i="28"/>
  <c r="P10" i="28"/>
  <c r="N10" i="28"/>
  <c r="G10" i="28"/>
  <c r="A10" i="28"/>
  <c r="P9" i="28"/>
  <c r="N9" i="28"/>
  <c r="G9" i="28"/>
  <c r="A9" i="28"/>
  <c r="P8" i="28"/>
  <c r="N8" i="28"/>
  <c r="G8" i="28"/>
  <c r="A8" i="28"/>
  <c r="P7" i="28"/>
  <c r="N7" i="28"/>
  <c r="G7" i="28"/>
  <c r="A7" i="28"/>
  <c r="P6" i="28"/>
  <c r="N6" i="28"/>
  <c r="G6" i="28"/>
  <c r="A6" i="28"/>
  <c r="U4" i="28"/>
  <c r="S4" i="28"/>
  <c r="Q4" i="28"/>
  <c r="N3" i="28"/>
  <c r="U103" i="29" l="1"/>
  <c r="G84" i="28"/>
  <c r="G103" i="28" s="1"/>
  <c r="R103" i="28"/>
  <c r="T6" i="28"/>
  <c r="U6" i="28" s="1"/>
  <c r="T7" i="28"/>
  <c r="U7" i="28" s="1"/>
  <c r="T8" i="28"/>
  <c r="U8" i="28" s="1"/>
  <c r="T9" i="28"/>
  <c r="U9" i="28" s="1"/>
  <c r="T10" i="28"/>
  <c r="U10" i="28" s="1"/>
  <c r="T11" i="28"/>
  <c r="U11" i="28" s="1"/>
  <c r="T12" i="28"/>
  <c r="U12" i="28" s="1"/>
  <c r="T42" i="28"/>
  <c r="U42" i="28" s="1"/>
  <c r="T45" i="28"/>
  <c r="U45" i="28" s="1"/>
  <c r="T48" i="28"/>
  <c r="U48" i="28" s="1"/>
  <c r="T61" i="28"/>
  <c r="U61" i="28" s="1"/>
  <c r="T62" i="28"/>
  <c r="U62" i="28" s="1"/>
  <c r="T63" i="28"/>
  <c r="U63" i="28" s="1"/>
  <c r="T64" i="28"/>
  <c r="U64" i="28" s="1"/>
  <c r="T65" i="28"/>
  <c r="T66" i="28"/>
  <c r="U66" i="28" s="1"/>
  <c r="T81" i="28"/>
  <c r="U81" i="28" s="1"/>
  <c r="T82" i="28"/>
  <c r="U82" i="28" s="1"/>
  <c r="T83" i="28"/>
  <c r="U83" i="28" s="1"/>
  <c r="Q6" i="28"/>
  <c r="Q7" i="28"/>
  <c r="Q8" i="28"/>
  <c r="Q9" i="28"/>
  <c r="Q10" i="28"/>
  <c r="Q11" i="28"/>
  <c r="Q12" i="28"/>
  <c r="T29" i="28"/>
  <c r="U29" i="28" s="1"/>
  <c r="T30" i="28"/>
  <c r="U30" i="28" s="1"/>
  <c r="T31" i="28"/>
  <c r="U31" i="28" s="1"/>
  <c r="T32" i="28"/>
  <c r="U32" i="28" s="1"/>
  <c r="T33" i="28"/>
  <c r="U33" i="28" s="1"/>
  <c r="T34" i="28"/>
  <c r="U34" i="28" s="1"/>
  <c r="T35" i="28"/>
  <c r="U35" i="28" s="1"/>
  <c r="T36" i="28"/>
  <c r="U36" i="28" s="1"/>
  <c r="T37" i="28"/>
  <c r="U37" i="28" s="1"/>
  <c r="T38" i="28"/>
  <c r="U38" i="28" s="1"/>
  <c r="T39" i="28"/>
  <c r="U39" i="28" s="1"/>
  <c r="O103" i="28"/>
  <c r="Q41" i="28"/>
  <c r="Q42" i="28"/>
  <c r="P44" i="28"/>
  <c r="Q45" i="28"/>
  <c r="Q48" i="28"/>
  <c r="Q61" i="28"/>
  <c r="Q62" i="28"/>
  <c r="Q63" i="28"/>
  <c r="Q64" i="28"/>
  <c r="Q66" i="28"/>
  <c r="Q67" i="28"/>
  <c r="T68" i="28"/>
  <c r="U68" i="28" s="1"/>
  <c r="T69" i="28"/>
  <c r="U69" i="28" s="1"/>
  <c r="T70" i="28"/>
  <c r="U70" i="28" s="1"/>
  <c r="T71" i="28"/>
  <c r="U71" i="28" s="1"/>
  <c r="T72" i="28"/>
  <c r="T73" i="28"/>
  <c r="U73" i="28" s="1"/>
  <c r="T74" i="28"/>
  <c r="U74" i="28" s="1"/>
  <c r="T75" i="28"/>
  <c r="U75" i="28" s="1"/>
  <c r="T76" i="28"/>
  <c r="U76" i="28" s="1"/>
  <c r="T77" i="28"/>
  <c r="U77" i="28" s="1"/>
  <c r="T78" i="28"/>
  <c r="U78" i="28" s="1"/>
  <c r="T79" i="28"/>
  <c r="U79" i="28" s="1"/>
  <c r="Q81" i="28"/>
  <c r="Q82" i="28"/>
  <c r="Q83" i="28"/>
  <c r="P84" i="28"/>
  <c r="S84" i="28" s="1"/>
  <c r="T85" i="28"/>
  <c r="U85" i="28" s="1"/>
  <c r="U90" i="28"/>
  <c r="T92" i="28"/>
  <c r="U92" i="28" s="1"/>
  <c r="T93" i="28"/>
  <c r="U93" i="28" s="1"/>
  <c r="T94" i="28"/>
  <c r="U94" i="28" s="1"/>
  <c r="T95" i="28"/>
  <c r="U95" i="28" s="1"/>
  <c r="T96" i="28"/>
  <c r="U96" i="28" s="1"/>
  <c r="T97" i="28"/>
  <c r="U97" i="28" s="1"/>
  <c r="T98" i="28"/>
  <c r="T99" i="28"/>
  <c r="T100" i="28"/>
  <c r="T101" i="28"/>
  <c r="U101" i="28" s="1"/>
  <c r="T102" i="28"/>
  <c r="U102" i="28" s="1"/>
  <c r="T43" i="28"/>
  <c r="U43" i="28" s="1"/>
  <c r="T13" i="28"/>
  <c r="U13" i="28" s="1"/>
  <c r="Q14" i="28"/>
  <c r="T14" i="28"/>
  <c r="U14" i="28" s="1"/>
  <c r="Q15" i="28"/>
  <c r="T15" i="28"/>
  <c r="Q16" i="28"/>
  <c r="T16" i="28"/>
  <c r="U16" i="28" s="1"/>
  <c r="Q17" i="28"/>
  <c r="T17" i="28"/>
  <c r="U17" i="28" s="1"/>
  <c r="Q18" i="28"/>
  <c r="T18" i="28"/>
  <c r="U18" i="28" s="1"/>
  <c r="Q19" i="28"/>
  <c r="T19" i="28"/>
  <c r="U19" i="28" s="1"/>
  <c r="Q20" i="28"/>
  <c r="T20" i="28"/>
  <c r="U20" i="28" s="1"/>
  <c r="Q21" i="28"/>
  <c r="T21" i="28"/>
  <c r="U21" i="28" s="1"/>
  <c r="Q22" i="28"/>
  <c r="T22" i="28"/>
  <c r="U22" i="28" s="1"/>
  <c r="Q23" i="28"/>
  <c r="T23" i="28"/>
  <c r="U23" i="28" s="1"/>
  <c r="Q24" i="28"/>
  <c r="T24" i="28"/>
  <c r="U24" i="28" s="1"/>
  <c r="Q25" i="28"/>
  <c r="T25" i="28"/>
  <c r="U25" i="28" s="1"/>
  <c r="Q26" i="28"/>
  <c r="T26" i="28"/>
  <c r="U26" i="28" s="1"/>
  <c r="T27" i="28"/>
  <c r="Q28" i="28"/>
  <c r="T28" i="28"/>
  <c r="U28" i="28" s="1"/>
  <c r="S29" i="28"/>
  <c r="S30" i="28"/>
  <c r="S31" i="28"/>
  <c r="S32" i="28"/>
  <c r="S33" i="28"/>
  <c r="S34" i="28"/>
  <c r="S35" i="28"/>
  <c r="S36" i="28"/>
  <c r="S37" i="28"/>
  <c r="S38" i="28"/>
  <c r="S39" i="28"/>
  <c r="Q40" i="28"/>
  <c r="U40" i="28"/>
  <c r="S42" i="28"/>
  <c r="S43" i="28"/>
  <c r="S45" i="28"/>
  <c r="S46" i="28"/>
  <c r="U46" i="28"/>
  <c r="T49" i="28"/>
  <c r="U49" i="28" s="1"/>
  <c r="Q50" i="28"/>
  <c r="T50" i="28"/>
  <c r="U50" i="28" s="1"/>
  <c r="Q51" i="28"/>
  <c r="T51" i="28"/>
  <c r="U51" i="28" s="1"/>
  <c r="Q52" i="28"/>
  <c r="T52" i="28"/>
  <c r="U52" i="28" s="1"/>
  <c r="Q53" i="28"/>
  <c r="T53" i="28"/>
  <c r="U53" i="28" s="1"/>
  <c r="Q54" i="28"/>
  <c r="T54" i="28"/>
  <c r="U54" i="28" s="1"/>
  <c r="Q55" i="28"/>
  <c r="T55" i="28"/>
  <c r="U55" i="28" s="1"/>
  <c r="Q56" i="28"/>
  <c r="T56" i="28"/>
  <c r="U56" i="28" s="1"/>
  <c r="Q57" i="28"/>
  <c r="T57" i="28"/>
  <c r="U57" i="28" s="1"/>
  <c r="Q58" i="28"/>
  <c r="T58" i="28"/>
  <c r="U58" i="28" s="1"/>
  <c r="Q59" i="28"/>
  <c r="T59" i="28"/>
  <c r="U59" i="28" s="1"/>
  <c r="Q60" i="28"/>
  <c r="U67" i="28"/>
  <c r="T87" i="28"/>
  <c r="Q87" i="28"/>
  <c r="U87" i="28"/>
  <c r="T88" i="28"/>
  <c r="Q88" i="28"/>
  <c r="U88" i="28"/>
  <c r="T89" i="28"/>
  <c r="Q89" i="28"/>
  <c r="U89" i="28"/>
  <c r="S90" i="28"/>
  <c r="N103" i="28"/>
  <c r="S6" i="28"/>
  <c r="S7" i="28"/>
  <c r="S8" i="28"/>
  <c r="S9" i="28"/>
  <c r="S10" i="28"/>
  <c r="S11" i="28"/>
  <c r="S12" i="28"/>
  <c r="S13" i="28"/>
  <c r="S14" i="28"/>
  <c r="S15" i="28"/>
  <c r="S16" i="28"/>
  <c r="S17" i="28"/>
  <c r="S18" i="28"/>
  <c r="S19" i="28"/>
  <c r="S20" i="28"/>
  <c r="S21" i="28"/>
  <c r="S22" i="28"/>
  <c r="S23" i="28"/>
  <c r="S24" i="28"/>
  <c r="S25" i="28"/>
  <c r="S26" i="28"/>
  <c r="S27" i="28"/>
  <c r="S28" i="28"/>
  <c r="T40" i="28"/>
  <c r="Q46" i="28"/>
  <c r="S48" i="28"/>
  <c r="S49" i="28"/>
  <c r="S50" i="28"/>
  <c r="S51" i="28"/>
  <c r="S52" i="28"/>
  <c r="S53" i="28"/>
  <c r="S54" i="28"/>
  <c r="S55" i="28"/>
  <c r="S56" i="28"/>
  <c r="S57" i="28"/>
  <c r="S58" i="28"/>
  <c r="S59" i="28"/>
  <c r="U60" i="28"/>
  <c r="S60" i="28"/>
  <c r="T91" i="28"/>
  <c r="Q91" i="28"/>
  <c r="S61" i="28"/>
  <c r="S62" i="28"/>
  <c r="S63" i="28"/>
  <c r="S64" i="28"/>
  <c r="S65" i="28"/>
  <c r="S66" i="28"/>
  <c r="S68" i="28"/>
  <c r="S69" i="28"/>
  <c r="S70" i="28"/>
  <c r="S71" i="28"/>
  <c r="S72" i="28"/>
  <c r="S73" i="28"/>
  <c r="S74" i="28"/>
  <c r="S75" i="28"/>
  <c r="S76" i="28"/>
  <c r="S77" i="28"/>
  <c r="S78" i="28"/>
  <c r="S79" i="28"/>
  <c r="S81" i="28"/>
  <c r="S82" i="28"/>
  <c r="S83" i="28"/>
  <c r="S85" i="28"/>
  <c r="S92" i="28"/>
  <c r="S93" i="28"/>
  <c r="S94" i="28"/>
  <c r="S95" i="28"/>
  <c r="S96" i="28"/>
  <c r="S97" i="28"/>
  <c r="S98" i="28"/>
  <c r="S99" i="28"/>
  <c r="S100" i="28"/>
  <c r="S101" i="28"/>
  <c r="S102" i="28"/>
  <c r="M103" i="27"/>
  <c r="L103" i="27"/>
  <c r="K103" i="27"/>
  <c r="J103" i="27"/>
  <c r="I103" i="27"/>
  <c r="H103" i="27"/>
  <c r="P102" i="27"/>
  <c r="Q102" i="27" s="1"/>
  <c r="N102" i="27"/>
  <c r="G102" i="27"/>
  <c r="A102" i="27"/>
  <c r="P101" i="27"/>
  <c r="Q101" i="27" s="1"/>
  <c r="N101" i="27"/>
  <c r="G101" i="27"/>
  <c r="A101" i="27"/>
  <c r="Q100" i="27"/>
  <c r="P100" i="27"/>
  <c r="U100" i="27" s="1"/>
  <c r="N100" i="27"/>
  <c r="G100" i="27"/>
  <c r="A100" i="27"/>
  <c r="Q99" i="27"/>
  <c r="P99" i="27"/>
  <c r="U99" i="27" s="1"/>
  <c r="N99" i="27"/>
  <c r="G99" i="27"/>
  <c r="A99" i="27"/>
  <c r="Q98" i="27"/>
  <c r="P98" i="27"/>
  <c r="U98" i="27" s="1"/>
  <c r="N98" i="27"/>
  <c r="G98" i="27"/>
  <c r="A98" i="27"/>
  <c r="P97" i="27"/>
  <c r="Q97" i="27" s="1"/>
  <c r="N97" i="27"/>
  <c r="G97" i="27"/>
  <c r="A97" i="27"/>
  <c r="P96" i="27"/>
  <c r="Q96" i="27" s="1"/>
  <c r="N96" i="27"/>
  <c r="G96" i="27"/>
  <c r="A96" i="27"/>
  <c r="P95" i="27"/>
  <c r="Q95" i="27" s="1"/>
  <c r="N95" i="27"/>
  <c r="G95" i="27"/>
  <c r="A95" i="27"/>
  <c r="P94" i="27"/>
  <c r="Q94" i="27" s="1"/>
  <c r="N94" i="27"/>
  <c r="G94" i="27"/>
  <c r="A94" i="27"/>
  <c r="P93" i="27"/>
  <c r="Q93" i="27" s="1"/>
  <c r="N93" i="27"/>
  <c r="G93" i="27"/>
  <c r="A93" i="27"/>
  <c r="P92" i="27"/>
  <c r="Q92" i="27" s="1"/>
  <c r="N92" i="27"/>
  <c r="G92" i="27"/>
  <c r="A92" i="27"/>
  <c r="P91" i="27"/>
  <c r="S91" i="27" s="1"/>
  <c r="N91" i="27"/>
  <c r="G91" i="27"/>
  <c r="A91" i="27"/>
  <c r="Q90" i="27"/>
  <c r="P90" i="27"/>
  <c r="U90" i="27" s="1"/>
  <c r="N90" i="27"/>
  <c r="G90" i="27"/>
  <c r="A90" i="27"/>
  <c r="P89" i="27"/>
  <c r="N89" i="27"/>
  <c r="G89" i="27"/>
  <c r="A89" i="27"/>
  <c r="P88" i="27"/>
  <c r="N88" i="27"/>
  <c r="G88" i="27"/>
  <c r="A88" i="27"/>
  <c r="P87" i="27"/>
  <c r="N87" i="27"/>
  <c r="G87" i="27"/>
  <c r="A87" i="27"/>
  <c r="S86" i="27"/>
  <c r="R86" i="27"/>
  <c r="Q86" i="27"/>
  <c r="P86" i="27"/>
  <c r="O86" i="27"/>
  <c r="U86" i="27" s="1"/>
  <c r="N86" i="27"/>
  <c r="T86" i="27" s="1"/>
  <c r="A86" i="27"/>
  <c r="P85" i="27"/>
  <c r="Q85" i="27" s="1"/>
  <c r="N85" i="27"/>
  <c r="G85" i="27"/>
  <c r="A85" i="27"/>
  <c r="R84" i="27"/>
  <c r="Q84" i="27"/>
  <c r="O84" i="27"/>
  <c r="U84" i="27" s="1"/>
  <c r="N84" i="27"/>
  <c r="G84" i="27"/>
  <c r="A84" i="27"/>
  <c r="P83" i="27"/>
  <c r="N83" i="27"/>
  <c r="G83" i="27"/>
  <c r="A83" i="27"/>
  <c r="P82" i="27"/>
  <c r="N82" i="27"/>
  <c r="G82" i="27"/>
  <c r="A82" i="27"/>
  <c r="P81" i="27"/>
  <c r="N81" i="27"/>
  <c r="G81" i="27"/>
  <c r="A81" i="27"/>
  <c r="T80" i="27"/>
  <c r="U80" i="27" s="1"/>
  <c r="S80" i="27"/>
  <c r="Q80" i="27"/>
  <c r="N80" i="27"/>
  <c r="A80" i="27"/>
  <c r="P79" i="27"/>
  <c r="Q79" i="27" s="1"/>
  <c r="N79" i="27"/>
  <c r="G79" i="27"/>
  <c r="A79" i="27"/>
  <c r="P78" i="27"/>
  <c r="Q78" i="27" s="1"/>
  <c r="N78" i="27"/>
  <c r="G78" i="27"/>
  <c r="A78" i="27"/>
  <c r="P77" i="27"/>
  <c r="Q77" i="27" s="1"/>
  <c r="N77" i="27"/>
  <c r="G77" i="27"/>
  <c r="A77" i="27"/>
  <c r="P76" i="27"/>
  <c r="Q76" i="27" s="1"/>
  <c r="N76" i="27"/>
  <c r="G76" i="27"/>
  <c r="A76" i="27"/>
  <c r="P75" i="27"/>
  <c r="Q75" i="27" s="1"/>
  <c r="N75" i="27"/>
  <c r="G75" i="27"/>
  <c r="A75" i="27"/>
  <c r="P74" i="27"/>
  <c r="Q74" i="27" s="1"/>
  <c r="N74" i="27"/>
  <c r="G74" i="27"/>
  <c r="A74" i="27"/>
  <c r="P73" i="27"/>
  <c r="Q73" i="27" s="1"/>
  <c r="N73" i="27"/>
  <c r="G73" i="27"/>
  <c r="A73" i="27"/>
  <c r="Q72" i="27"/>
  <c r="P72" i="27"/>
  <c r="U72" i="27" s="1"/>
  <c r="N72" i="27"/>
  <c r="G72" i="27"/>
  <c r="A72" i="27"/>
  <c r="P71" i="27"/>
  <c r="Q71" i="27" s="1"/>
  <c r="N71" i="27"/>
  <c r="G71" i="27"/>
  <c r="A71" i="27"/>
  <c r="P70" i="27"/>
  <c r="Q70" i="27" s="1"/>
  <c r="N70" i="27"/>
  <c r="G70" i="27"/>
  <c r="A70" i="27"/>
  <c r="P69" i="27"/>
  <c r="Q69" i="27" s="1"/>
  <c r="N69" i="27"/>
  <c r="G69" i="27"/>
  <c r="A69" i="27"/>
  <c r="P68" i="27"/>
  <c r="Q68" i="27" s="1"/>
  <c r="N68" i="27"/>
  <c r="G68" i="27"/>
  <c r="A68" i="27"/>
  <c r="S67" i="27"/>
  <c r="P67" i="27"/>
  <c r="T67" i="27" s="1"/>
  <c r="N67" i="27"/>
  <c r="G67" i="27"/>
  <c r="A67" i="27"/>
  <c r="P66" i="27"/>
  <c r="N66" i="27"/>
  <c r="G66" i="27"/>
  <c r="A66" i="27"/>
  <c r="Q65" i="27"/>
  <c r="P65" i="27"/>
  <c r="U65" i="27" s="1"/>
  <c r="N65" i="27"/>
  <c r="G65" i="27"/>
  <c r="A65" i="27"/>
  <c r="P64" i="27"/>
  <c r="N64" i="27"/>
  <c r="G64" i="27"/>
  <c r="A64" i="27"/>
  <c r="P63" i="27"/>
  <c r="N63" i="27"/>
  <c r="G63" i="27"/>
  <c r="A63" i="27"/>
  <c r="P62" i="27"/>
  <c r="N62" i="27"/>
  <c r="G62" i="27"/>
  <c r="A62" i="27"/>
  <c r="P61" i="27"/>
  <c r="N61" i="27"/>
  <c r="G61" i="27"/>
  <c r="A61" i="27"/>
  <c r="P60" i="27"/>
  <c r="T60" i="27" s="1"/>
  <c r="N60" i="27"/>
  <c r="G60" i="27"/>
  <c r="A60" i="27"/>
  <c r="P59" i="27"/>
  <c r="N59" i="27"/>
  <c r="G59" i="27"/>
  <c r="A59" i="27"/>
  <c r="P58" i="27"/>
  <c r="N58" i="27"/>
  <c r="G58" i="27"/>
  <c r="A58" i="27"/>
  <c r="P57" i="27"/>
  <c r="N57" i="27"/>
  <c r="G57" i="27"/>
  <c r="A57" i="27"/>
  <c r="P56" i="27"/>
  <c r="Q56" i="27" s="1"/>
  <c r="N56" i="27"/>
  <c r="G56" i="27"/>
  <c r="A56" i="27"/>
  <c r="P55" i="27"/>
  <c r="Q55" i="27" s="1"/>
  <c r="N55" i="27"/>
  <c r="G55" i="27"/>
  <c r="A55" i="27"/>
  <c r="P54" i="27"/>
  <c r="Q54" i="27" s="1"/>
  <c r="N54" i="27"/>
  <c r="G54" i="27"/>
  <c r="A54" i="27"/>
  <c r="P53" i="27"/>
  <c r="Q53" i="27" s="1"/>
  <c r="N53" i="27"/>
  <c r="G53" i="27"/>
  <c r="A53" i="27"/>
  <c r="P52" i="27"/>
  <c r="Q52" i="27" s="1"/>
  <c r="N52" i="27"/>
  <c r="G52" i="27"/>
  <c r="A52" i="27"/>
  <c r="P51" i="27"/>
  <c r="Q51" i="27" s="1"/>
  <c r="N51" i="27"/>
  <c r="G51" i="27"/>
  <c r="A51" i="27"/>
  <c r="P50" i="27"/>
  <c r="Q50" i="27" s="1"/>
  <c r="N50" i="27"/>
  <c r="G50" i="27"/>
  <c r="A50" i="27"/>
  <c r="P49" i="27"/>
  <c r="Q49" i="27" s="1"/>
  <c r="N49" i="27"/>
  <c r="G49" i="27"/>
  <c r="A49" i="27"/>
  <c r="P48" i="27"/>
  <c r="Q48" i="27" s="1"/>
  <c r="N48" i="27"/>
  <c r="G48" i="27"/>
  <c r="A48" i="27"/>
  <c r="P47" i="27"/>
  <c r="T47" i="27" s="1"/>
  <c r="N47" i="27"/>
  <c r="G47" i="27"/>
  <c r="A47" i="27"/>
  <c r="P46" i="27"/>
  <c r="T46" i="27" s="1"/>
  <c r="N46" i="27"/>
  <c r="G46" i="27"/>
  <c r="A46" i="27"/>
  <c r="P45" i="27"/>
  <c r="T45" i="27" s="1"/>
  <c r="N45" i="27"/>
  <c r="G45" i="27"/>
  <c r="A45" i="27"/>
  <c r="S44" i="27"/>
  <c r="R44" i="27"/>
  <c r="Q44" i="27"/>
  <c r="O44" i="27"/>
  <c r="P44" i="27" s="1"/>
  <c r="N44" i="27"/>
  <c r="A44" i="27"/>
  <c r="P43" i="27"/>
  <c r="T43" i="27" s="1"/>
  <c r="N43" i="27"/>
  <c r="G43" i="27"/>
  <c r="A43" i="27"/>
  <c r="P42" i="27"/>
  <c r="T42" i="27" s="1"/>
  <c r="N42" i="27"/>
  <c r="G42" i="27"/>
  <c r="A42" i="27"/>
  <c r="U41" i="27"/>
  <c r="S41" i="27"/>
  <c r="P41" i="27"/>
  <c r="T41" i="27" s="1"/>
  <c r="N41" i="27"/>
  <c r="G41" i="27"/>
  <c r="A41" i="27"/>
  <c r="S40" i="27"/>
  <c r="R40" i="27"/>
  <c r="O40" i="27"/>
  <c r="N40" i="27"/>
  <c r="G40" i="27"/>
  <c r="A40" i="27"/>
  <c r="P39" i="27"/>
  <c r="T39" i="27" s="1"/>
  <c r="N39" i="27"/>
  <c r="G39" i="27"/>
  <c r="A39" i="27"/>
  <c r="P38" i="27"/>
  <c r="T38" i="27" s="1"/>
  <c r="N38" i="27"/>
  <c r="G38" i="27"/>
  <c r="A38" i="27"/>
  <c r="P37" i="27"/>
  <c r="T37" i="27" s="1"/>
  <c r="N37" i="27"/>
  <c r="G37" i="27"/>
  <c r="A37" i="27"/>
  <c r="P36" i="27"/>
  <c r="T36" i="27" s="1"/>
  <c r="N36" i="27"/>
  <c r="G36" i="27"/>
  <c r="A36" i="27"/>
  <c r="P35" i="27"/>
  <c r="Q35" i="27" s="1"/>
  <c r="N35" i="27"/>
  <c r="G35" i="27"/>
  <c r="A35" i="27"/>
  <c r="P34" i="27"/>
  <c r="Q34" i="27" s="1"/>
  <c r="N34" i="27"/>
  <c r="G34" i="27"/>
  <c r="A34" i="27"/>
  <c r="P33" i="27"/>
  <c r="Q33" i="27" s="1"/>
  <c r="N33" i="27"/>
  <c r="G33" i="27"/>
  <c r="A33" i="27"/>
  <c r="P32" i="27"/>
  <c r="Q32" i="27" s="1"/>
  <c r="N32" i="27"/>
  <c r="G32" i="27"/>
  <c r="A32" i="27"/>
  <c r="P31" i="27"/>
  <c r="Q31" i="27" s="1"/>
  <c r="N31" i="27"/>
  <c r="G31" i="27"/>
  <c r="A31" i="27"/>
  <c r="P30" i="27"/>
  <c r="T30" i="27" s="1"/>
  <c r="N30" i="27"/>
  <c r="G30" i="27"/>
  <c r="A30" i="27"/>
  <c r="P29" i="27"/>
  <c r="N29" i="27"/>
  <c r="A29" i="27"/>
  <c r="P28" i="27"/>
  <c r="N28" i="27"/>
  <c r="G28" i="27"/>
  <c r="A28" i="27"/>
  <c r="Q27" i="27"/>
  <c r="P27" i="27"/>
  <c r="U27" i="27" s="1"/>
  <c r="N27" i="27"/>
  <c r="G27" i="27"/>
  <c r="A27" i="27"/>
  <c r="P26" i="27"/>
  <c r="N26" i="27"/>
  <c r="G26" i="27"/>
  <c r="A26" i="27"/>
  <c r="P25" i="27"/>
  <c r="N25" i="27"/>
  <c r="G25" i="27"/>
  <c r="A25" i="27"/>
  <c r="P24" i="27"/>
  <c r="N24" i="27"/>
  <c r="G24" i="27"/>
  <c r="A24" i="27"/>
  <c r="P23" i="27"/>
  <c r="N23" i="27"/>
  <c r="G23" i="27"/>
  <c r="A23" i="27"/>
  <c r="P22" i="27"/>
  <c r="N22" i="27"/>
  <c r="G22" i="27"/>
  <c r="A22" i="27"/>
  <c r="P21" i="27"/>
  <c r="N21" i="27"/>
  <c r="G21" i="27"/>
  <c r="A21" i="27"/>
  <c r="P20" i="27"/>
  <c r="Q20" i="27" s="1"/>
  <c r="N20" i="27"/>
  <c r="G20" i="27"/>
  <c r="A20" i="27"/>
  <c r="P19" i="27"/>
  <c r="Q19" i="27" s="1"/>
  <c r="N19" i="27"/>
  <c r="G19" i="27"/>
  <c r="A19" i="27"/>
  <c r="P18" i="27"/>
  <c r="Q18" i="27" s="1"/>
  <c r="N18" i="27"/>
  <c r="G18" i="27"/>
  <c r="A18" i="27"/>
  <c r="P17" i="27"/>
  <c r="T17" i="27" s="1"/>
  <c r="N17" i="27"/>
  <c r="G17" i="27"/>
  <c r="A17" i="27"/>
  <c r="P16" i="27"/>
  <c r="T16" i="27" s="1"/>
  <c r="N16" i="27"/>
  <c r="G16" i="27"/>
  <c r="A16" i="27"/>
  <c r="P15" i="27"/>
  <c r="Q15" i="27" s="1"/>
  <c r="N15" i="27"/>
  <c r="G15" i="27"/>
  <c r="A15" i="27"/>
  <c r="P14" i="27"/>
  <c r="Q14" i="27" s="1"/>
  <c r="N14" i="27"/>
  <c r="G14" i="27"/>
  <c r="A14" i="27"/>
  <c r="P13" i="27"/>
  <c r="Q13" i="27" s="1"/>
  <c r="N13" i="27"/>
  <c r="G13" i="27"/>
  <c r="A13" i="27"/>
  <c r="P12" i="27"/>
  <c r="T12" i="27" s="1"/>
  <c r="N12" i="27"/>
  <c r="G12" i="27"/>
  <c r="A12" i="27"/>
  <c r="P11" i="27"/>
  <c r="T11" i="27" s="1"/>
  <c r="N11" i="27"/>
  <c r="G11" i="27"/>
  <c r="A11" i="27"/>
  <c r="P10" i="27"/>
  <c r="T10" i="27" s="1"/>
  <c r="N10" i="27"/>
  <c r="G10" i="27"/>
  <c r="A10" i="27"/>
  <c r="P9" i="27"/>
  <c r="N9" i="27"/>
  <c r="G9" i="27"/>
  <c r="A9" i="27"/>
  <c r="P8" i="27"/>
  <c r="N8" i="27"/>
  <c r="G8" i="27"/>
  <c r="A8" i="27"/>
  <c r="P7" i="27"/>
  <c r="N7" i="27"/>
  <c r="G7" i="27"/>
  <c r="A7" i="27"/>
  <c r="P6" i="27"/>
  <c r="T6" i="27" s="1"/>
  <c r="N6" i="27"/>
  <c r="G6" i="27"/>
  <c r="A6" i="27"/>
  <c r="U4" i="27"/>
  <c r="S4" i="27"/>
  <c r="Q4" i="27"/>
  <c r="N3" i="27"/>
  <c r="Q16" i="27" l="1"/>
  <c r="P103" i="28"/>
  <c r="Q103" i="28" s="1"/>
  <c r="Q17" i="27"/>
  <c r="T29" i="27"/>
  <c r="U29" i="27" s="1"/>
  <c r="U30" i="27"/>
  <c r="Q36" i="27"/>
  <c r="O103" i="27"/>
  <c r="T62" i="27"/>
  <c r="U62" i="27" s="1"/>
  <c r="G44" i="27"/>
  <c r="G103" i="27" s="1"/>
  <c r="U11" i="27"/>
  <c r="T61" i="27"/>
  <c r="U61" i="27" s="1"/>
  <c r="T63" i="27"/>
  <c r="U63" i="27" s="1"/>
  <c r="T64" i="27"/>
  <c r="U64" i="27" s="1"/>
  <c r="T65" i="27"/>
  <c r="T66" i="27"/>
  <c r="U66" i="27" s="1"/>
  <c r="T82" i="27"/>
  <c r="U82" i="27" s="1"/>
  <c r="T83" i="27"/>
  <c r="U83" i="27" s="1"/>
  <c r="Q11" i="27"/>
  <c r="T13" i="27"/>
  <c r="U13" i="27" s="1"/>
  <c r="T14" i="27"/>
  <c r="U14" i="27" s="1"/>
  <c r="T15" i="27"/>
  <c r="U15" i="27" s="1"/>
  <c r="T18" i="27"/>
  <c r="U18" i="27" s="1"/>
  <c r="T19" i="27"/>
  <c r="U19" i="27" s="1"/>
  <c r="Q29" i="27"/>
  <c r="Q30" i="27"/>
  <c r="T32" i="27"/>
  <c r="U32" i="27" s="1"/>
  <c r="T33" i="27"/>
  <c r="U33" i="27" s="1"/>
  <c r="T34" i="27"/>
  <c r="U34" i="27" s="1"/>
  <c r="T35" i="27"/>
  <c r="U35" i="27" s="1"/>
  <c r="R103" i="27"/>
  <c r="T48" i="27"/>
  <c r="U48" i="27" s="1"/>
  <c r="T49" i="27"/>
  <c r="U49" i="27" s="1"/>
  <c r="T50" i="27"/>
  <c r="U50" i="27" s="1"/>
  <c r="T52" i="27"/>
  <c r="U52" i="27" s="1"/>
  <c r="T54" i="27"/>
  <c r="U54" i="27" s="1"/>
  <c r="T55" i="27"/>
  <c r="U55" i="27" s="1"/>
  <c r="Q61" i="27"/>
  <c r="Q62" i="27"/>
  <c r="Q63" i="27"/>
  <c r="Q64" i="27"/>
  <c r="Q66" i="27"/>
  <c r="Q67" i="27"/>
  <c r="T68" i="27"/>
  <c r="U68" i="27" s="1"/>
  <c r="T70" i="27"/>
  <c r="U70" i="27" s="1"/>
  <c r="T71" i="27"/>
  <c r="U71" i="27" s="1"/>
  <c r="T72" i="27"/>
  <c r="T73" i="27"/>
  <c r="U73" i="27" s="1"/>
  <c r="T74" i="27"/>
  <c r="U74" i="27" s="1"/>
  <c r="T75" i="27"/>
  <c r="U75" i="27" s="1"/>
  <c r="T76" i="27"/>
  <c r="U76" i="27" s="1"/>
  <c r="T77" i="27"/>
  <c r="U77" i="27" s="1"/>
  <c r="T78" i="27"/>
  <c r="U78" i="27" s="1"/>
  <c r="T79" i="27"/>
  <c r="U79" i="27" s="1"/>
  <c r="Q82" i="27"/>
  <c r="Q83" i="27"/>
  <c r="P84" i="27"/>
  <c r="S84" i="27" s="1"/>
  <c r="T85" i="27"/>
  <c r="U85" i="27" s="1"/>
  <c r="T92" i="27"/>
  <c r="U92" i="27" s="1"/>
  <c r="T93" i="27"/>
  <c r="U93" i="27" s="1"/>
  <c r="T94" i="27"/>
  <c r="U94" i="27" s="1"/>
  <c r="T95" i="27"/>
  <c r="U95" i="27" s="1"/>
  <c r="T96" i="27"/>
  <c r="U96" i="27" s="1"/>
  <c r="T97" i="27"/>
  <c r="U97" i="27" s="1"/>
  <c r="T98" i="27"/>
  <c r="T99" i="27"/>
  <c r="T100" i="27"/>
  <c r="T102" i="27"/>
  <c r="U102" i="27" s="1"/>
  <c r="T84" i="28"/>
  <c r="T44" i="28"/>
  <c r="U15" i="28"/>
  <c r="U17" i="27"/>
  <c r="U16" i="27"/>
  <c r="T31" i="27"/>
  <c r="U31" i="27" s="1"/>
  <c r="T81" i="27"/>
  <c r="U81" i="27" s="1"/>
  <c r="Q81" i="27"/>
  <c r="U12" i="27"/>
  <c r="Q12" i="27"/>
  <c r="T53" i="27"/>
  <c r="U53" i="27" s="1"/>
  <c r="T69" i="27"/>
  <c r="U69" i="27" s="1"/>
  <c r="T101" i="27"/>
  <c r="U101" i="27" s="1"/>
  <c r="T51" i="27"/>
  <c r="U51" i="27" s="1"/>
  <c r="N103" i="27"/>
  <c r="Q6" i="27"/>
  <c r="Q7" i="27"/>
  <c r="T7" i="27"/>
  <c r="U7" i="27" s="1"/>
  <c r="Q8" i="27"/>
  <c r="T8" i="27"/>
  <c r="U8" i="27" s="1"/>
  <c r="Q9" i="27"/>
  <c r="T9" i="27"/>
  <c r="U9" i="27" s="1"/>
  <c r="Q10" i="27"/>
  <c r="T44" i="27"/>
  <c r="S6" i="27"/>
  <c r="U6" i="27"/>
  <c r="S7" i="27"/>
  <c r="S8" i="27"/>
  <c r="S9" i="27"/>
  <c r="U10" i="27"/>
  <c r="S10" i="27"/>
  <c r="T20" i="27"/>
  <c r="U20" i="27" s="1"/>
  <c r="Q21" i="27"/>
  <c r="T21" i="27"/>
  <c r="U21" i="27" s="1"/>
  <c r="Q22" i="27"/>
  <c r="T22" i="27"/>
  <c r="U22" i="27" s="1"/>
  <c r="Q23" i="27"/>
  <c r="T23" i="27"/>
  <c r="U23" i="27" s="1"/>
  <c r="Q24" i="27"/>
  <c r="T24" i="27"/>
  <c r="U24" i="27" s="1"/>
  <c r="Q25" i="27"/>
  <c r="T25" i="27"/>
  <c r="U25" i="27" s="1"/>
  <c r="Q26" i="27"/>
  <c r="T26" i="27"/>
  <c r="U26" i="27" s="1"/>
  <c r="T27" i="27"/>
  <c r="Q28" i="27"/>
  <c r="T28" i="27"/>
  <c r="U28" i="27" s="1"/>
  <c r="S29" i="27"/>
  <c r="S30" i="27"/>
  <c r="S31" i="27"/>
  <c r="S32" i="27"/>
  <c r="S33" i="27"/>
  <c r="S34" i="27"/>
  <c r="S35" i="27"/>
  <c r="S36" i="27"/>
  <c r="U36" i="27"/>
  <c r="S37" i="27"/>
  <c r="U37" i="27"/>
  <c r="S38" i="27"/>
  <c r="U38" i="27"/>
  <c r="S39" i="27"/>
  <c r="U39" i="27"/>
  <c r="Q40" i="27"/>
  <c r="U40" i="27"/>
  <c r="S42" i="27"/>
  <c r="U42" i="27"/>
  <c r="S43" i="27"/>
  <c r="U43" i="27"/>
  <c r="U44" i="27"/>
  <c r="S45" i="27"/>
  <c r="U45" i="27"/>
  <c r="S46" i="27"/>
  <c r="U46" i="27"/>
  <c r="T56" i="27"/>
  <c r="U56" i="27" s="1"/>
  <c r="Q57" i="27"/>
  <c r="T57" i="27"/>
  <c r="U57" i="27" s="1"/>
  <c r="Q58" i="27"/>
  <c r="T58" i="27"/>
  <c r="U58" i="27" s="1"/>
  <c r="Q59" i="27"/>
  <c r="T59" i="27"/>
  <c r="U59" i="27" s="1"/>
  <c r="Q60" i="27"/>
  <c r="U67" i="27"/>
  <c r="S11" i="27"/>
  <c r="S12" i="27"/>
  <c r="S13" i="27"/>
  <c r="S14" i="27"/>
  <c r="S15" i="27"/>
  <c r="S16" i="27"/>
  <c r="S17" i="27"/>
  <c r="S18" i="27"/>
  <c r="S19" i="27"/>
  <c r="S20" i="27"/>
  <c r="S21" i="27"/>
  <c r="S22" i="27"/>
  <c r="S23" i="27"/>
  <c r="S24" i="27"/>
  <c r="S25" i="27"/>
  <c r="S26" i="27"/>
  <c r="S27" i="27"/>
  <c r="S28" i="27"/>
  <c r="Q37" i="27"/>
  <c r="Q38" i="27"/>
  <c r="Q39" i="27"/>
  <c r="P40" i="27"/>
  <c r="Q41" i="27"/>
  <c r="Q42" i="27"/>
  <c r="Q43" i="27"/>
  <c r="Q45" i="27"/>
  <c r="Q46" i="27"/>
  <c r="S48" i="27"/>
  <c r="S49" i="27"/>
  <c r="S50" i="27"/>
  <c r="S51" i="27"/>
  <c r="S52" i="27"/>
  <c r="S53" i="27"/>
  <c r="S54" i="27"/>
  <c r="S55" i="27"/>
  <c r="S56" i="27"/>
  <c r="S57" i="27"/>
  <c r="S58" i="27"/>
  <c r="S59" i="27"/>
  <c r="U60" i="27"/>
  <c r="S60" i="27"/>
  <c r="S61" i="27"/>
  <c r="S62" i="27"/>
  <c r="S63" i="27"/>
  <c r="S64" i="27"/>
  <c r="S65" i="27"/>
  <c r="S66" i="27"/>
  <c r="S68" i="27"/>
  <c r="S69" i="27"/>
  <c r="S70" i="27"/>
  <c r="S71" i="27"/>
  <c r="S72" i="27"/>
  <c r="S73" i="27"/>
  <c r="S74" i="27"/>
  <c r="S75" i="27"/>
  <c r="S76" i="27"/>
  <c r="S77" i="27"/>
  <c r="S78" i="27"/>
  <c r="S79" i="27"/>
  <c r="S81" i="27"/>
  <c r="S82" i="27"/>
  <c r="S83" i="27"/>
  <c r="S85" i="27"/>
  <c r="Q87" i="27"/>
  <c r="T87" i="27"/>
  <c r="U87" i="27" s="1"/>
  <c r="Q88" i="27"/>
  <c r="T88" i="27"/>
  <c r="U88" i="27" s="1"/>
  <c r="Q89" i="27"/>
  <c r="T89" i="27"/>
  <c r="U89" i="27" s="1"/>
  <c r="T90" i="27"/>
  <c r="Q91" i="27"/>
  <c r="T91" i="27"/>
  <c r="S92" i="27"/>
  <c r="S93" i="27"/>
  <c r="S94" i="27"/>
  <c r="S95" i="27"/>
  <c r="S96" i="27"/>
  <c r="S97" i="27"/>
  <c r="S98" i="27"/>
  <c r="S99" i="27"/>
  <c r="S100" i="27"/>
  <c r="S101" i="27"/>
  <c r="S102" i="27"/>
  <c r="S87" i="27"/>
  <c r="S88" i="27"/>
  <c r="S89" i="27"/>
  <c r="S90" i="27"/>
  <c r="N29" i="26"/>
  <c r="P29" i="26"/>
  <c r="Q29" i="26" s="1"/>
  <c r="P103" i="27" l="1"/>
  <c r="S103" i="27" s="1"/>
  <c r="S103" i="28"/>
  <c r="T103" i="28"/>
  <c r="U103" i="28" s="1"/>
  <c r="S29" i="26"/>
  <c r="T29" i="26"/>
  <c r="U29" i="26" s="1"/>
  <c r="T40" i="27"/>
  <c r="T84" i="27"/>
  <c r="Q80" i="26"/>
  <c r="S80" i="26"/>
  <c r="T80" i="26"/>
  <c r="U80" i="26" s="1"/>
  <c r="N80" i="26"/>
  <c r="Q103" i="27" l="1"/>
  <c r="T103" i="27"/>
  <c r="U103" i="27" s="1"/>
  <c r="M103" i="26"/>
  <c r="L103" i="26"/>
  <c r="K103" i="26"/>
  <c r="J103" i="26"/>
  <c r="I103" i="26"/>
  <c r="H103" i="26"/>
  <c r="P102" i="26"/>
  <c r="S102" i="26" s="1"/>
  <c r="N102" i="26"/>
  <c r="G102" i="26"/>
  <c r="A102" i="26"/>
  <c r="P101" i="26"/>
  <c r="S101" i="26" s="1"/>
  <c r="N101" i="26"/>
  <c r="G101" i="26"/>
  <c r="A101" i="26"/>
  <c r="Q100" i="26"/>
  <c r="P100" i="26"/>
  <c r="T100" i="26" s="1"/>
  <c r="N100" i="26"/>
  <c r="G100" i="26"/>
  <c r="A100" i="26"/>
  <c r="Q99" i="26"/>
  <c r="P99" i="26"/>
  <c r="T99" i="26" s="1"/>
  <c r="N99" i="26"/>
  <c r="G99" i="26"/>
  <c r="A99" i="26"/>
  <c r="Q98" i="26"/>
  <c r="P98" i="26"/>
  <c r="T98" i="26" s="1"/>
  <c r="N98" i="26"/>
  <c r="G98" i="26"/>
  <c r="A98" i="26"/>
  <c r="P97" i="26"/>
  <c r="N97" i="26"/>
  <c r="G97" i="26"/>
  <c r="A97" i="26"/>
  <c r="P96" i="26"/>
  <c r="N96" i="26"/>
  <c r="G96" i="26"/>
  <c r="A96" i="26"/>
  <c r="P95" i="26"/>
  <c r="N95" i="26"/>
  <c r="G95" i="26"/>
  <c r="A95" i="26"/>
  <c r="P94" i="26"/>
  <c r="N94" i="26"/>
  <c r="G94" i="26"/>
  <c r="A94" i="26"/>
  <c r="P93" i="26"/>
  <c r="N93" i="26"/>
  <c r="G93" i="26"/>
  <c r="A93" i="26"/>
  <c r="P92" i="26"/>
  <c r="N92" i="26"/>
  <c r="G92" i="26"/>
  <c r="A92" i="26"/>
  <c r="P91" i="26"/>
  <c r="S91" i="26" s="1"/>
  <c r="N91" i="26"/>
  <c r="G91" i="26"/>
  <c r="A91" i="26"/>
  <c r="Q90" i="26"/>
  <c r="P90" i="26"/>
  <c r="U90" i="26" s="1"/>
  <c r="N90" i="26"/>
  <c r="G90" i="26"/>
  <c r="A90" i="26"/>
  <c r="P89" i="26"/>
  <c r="Q89" i="26" s="1"/>
  <c r="N89" i="26"/>
  <c r="G89" i="26"/>
  <c r="A89" i="26"/>
  <c r="P88" i="26"/>
  <c r="Q88" i="26" s="1"/>
  <c r="N88" i="26"/>
  <c r="G88" i="26"/>
  <c r="A88" i="26"/>
  <c r="P87" i="26"/>
  <c r="Q87" i="26" s="1"/>
  <c r="N87" i="26"/>
  <c r="G87" i="26"/>
  <c r="A87" i="26"/>
  <c r="S86" i="26"/>
  <c r="R86" i="26"/>
  <c r="Q86" i="26"/>
  <c r="P86" i="26"/>
  <c r="O86" i="26"/>
  <c r="U86" i="26" s="1"/>
  <c r="N86" i="26"/>
  <c r="T86" i="26" s="1"/>
  <c r="A86" i="26"/>
  <c r="P85" i="26"/>
  <c r="N85" i="26"/>
  <c r="G85" i="26"/>
  <c r="A85" i="26"/>
  <c r="R84" i="26"/>
  <c r="Q84" i="26"/>
  <c r="O84" i="26"/>
  <c r="P84" i="26" s="1"/>
  <c r="S84" i="26" s="1"/>
  <c r="N84" i="26"/>
  <c r="G84" i="26"/>
  <c r="A84" i="26"/>
  <c r="P83" i="26"/>
  <c r="N83" i="26"/>
  <c r="G83" i="26"/>
  <c r="A83" i="26"/>
  <c r="P82" i="26"/>
  <c r="N82" i="26"/>
  <c r="G82" i="26"/>
  <c r="A82" i="26"/>
  <c r="P81" i="26"/>
  <c r="N81" i="26"/>
  <c r="G81" i="26"/>
  <c r="A81" i="26"/>
  <c r="A80" i="26"/>
  <c r="P79" i="26"/>
  <c r="Q79" i="26" s="1"/>
  <c r="N79" i="26"/>
  <c r="G79" i="26"/>
  <c r="A79" i="26"/>
  <c r="P78" i="26"/>
  <c r="Q78" i="26" s="1"/>
  <c r="N78" i="26"/>
  <c r="G78" i="26"/>
  <c r="A78" i="26"/>
  <c r="P77" i="26"/>
  <c r="Q77" i="26" s="1"/>
  <c r="N77" i="26"/>
  <c r="G77" i="26"/>
  <c r="A77" i="26"/>
  <c r="P76" i="26"/>
  <c r="Q76" i="26" s="1"/>
  <c r="N76" i="26"/>
  <c r="G76" i="26"/>
  <c r="A76" i="26"/>
  <c r="P75" i="26"/>
  <c r="Q75" i="26" s="1"/>
  <c r="N75" i="26"/>
  <c r="G75" i="26"/>
  <c r="A75" i="26"/>
  <c r="P74" i="26"/>
  <c r="Q74" i="26" s="1"/>
  <c r="N74" i="26"/>
  <c r="G74" i="26"/>
  <c r="A74" i="26"/>
  <c r="P73" i="26"/>
  <c r="Q73" i="26" s="1"/>
  <c r="N73" i="26"/>
  <c r="G73" i="26"/>
  <c r="A73" i="26"/>
  <c r="Q72" i="26"/>
  <c r="P72" i="26"/>
  <c r="U72" i="26" s="1"/>
  <c r="N72" i="26"/>
  <c r="G72" i="26"/>
  <c r="A72" i="26"/>
  <c r="P71" i="26"/>
  <c r="Q71" i="26" s="1"/>
  <c r="N71" i="26"/>
  <c r="G71" i="26"/>
  <c r="A71" i="26"/>
  <c r="P70" i="26"/>
  <c r="Q70" i="26" s="1"/>
  <c r="N70" i="26"/>
  <c r="G70" i="26"/>
  <c r="A70" i="26"/>
  <c r="P69" i="26"/>
  <c r="Q69" i="26" s="1"/>
  <c r="N69" i="26"/>
  <c r="G69" i="26"/>
  <c r="A69" i="26"/>
  <c r="P68" i="26"/>
  <c r="Q68" i="26" s="1"/>
  <c r="N68" i="26"/>
  <c r="G68" i="26"/>
  <c r="A68" i="26"/>
  <c r="S67" i="26"/>
  <c r="P67" i="26"/>
  <c r="T67" i="26" s="1"/>
  <c r="N67" i="26"/>
  <c r="G67" i="26"/>
  <c r="A67" i="26"/>
  <c r="P66" i="26"/>
  <c r="Q66" i="26" s="1"/>
  <c r="N66" i="26"/>
  <c r="G66" i="26"/>
  <c r="A66" i="26"/>
  <c r="Q65" i="26"/>
  <c r="P65" i="26"/>
  <c r="U65" i="26" s="1"/>
  <c r="N65" i="26"/>
  <c r="G65" i="26"/>
  <c r="A65" i="26"/>
  <c r="P64" i="26"/>
  <c r="Q64" i="26" s="1"/>
  <c r="N64" i="26"/>
  <c r="G64" i="26"/>
  <c r="A64" i="26"/>
  <c r="P63" i="26"/>
  <c r="Q63" i="26" s="1"/>
  <c r="N63" i="26"/>
  <c r="G63" i="26"/>
  <c r="A63" i="26"/>
  <c r="P62" i="26"/>
  <c r="N62" i="26"/>
  <c r="G62" i="26"/>
  <c r="A62" i="26"/>
  <c r="P61" i="26"/>
  <c r="Q61" i="26" s="1"/>
  <c r="N61" i="26"/>
  <c r="G61" i="26"/>
  <c r="A61" i="26"/>
  <c r="P60" i="26"/>
  <c r="Q60" i="26" s="1"/>
  <c r="N60" i="26"/>
  <c r="G60" i="26"/>
  <c r="A60" i="26"/>
  <c r="P59" i="26"/>
  <c r="N59" i="26"/>
  <c r="G59" i="26"/>
  <c r="A59" i="26"/>
  <c r="P58" i="26"/>
  <c r="T58" i="26" s="1"/>
  <c r="N58" i="26"/>
  <c r="G58" i="26"/>
  <c r="A58" i="26"/>
  <c r="P57" i="26"/>
  <c r="T57" i="26" s="1"/>
  <c r="N57" i="26"/>
  <c r="G57" i="26"/>
  <c r="A57" i="26"/>
  <c r="P56" i="26"/>
  <c r="T56" i="26" s="1"/>
  <c r="N56" i="26"/>
  <c r="G56" i="26"/>
  <c r="A56" i="26"/>
  <c r="P55" i="26"/>
  <c r="T55" i="26" s="1"/>
  <c r="N55" i="26"/>
  <c r="G55" i="26"/>
  <c r="A55" i="26"/>
  <c r="P54" i="26"/>
  <c r="T54" i="26" s="1"/>
  <c r="N54" i="26"/>
  <c r="G54" i="26"/>
  <c r="A54" i="26"/>
  <c r="P53" i="26"/>
  <c r="T53" i="26" s="1"/>
  <c r="N53" i="26"/>
  <c r="G53" i="26"/>
  <c r="A53" i="26"/>
  <c r="P52" i="26"/>
  <c r="T52" i="26" s="1"/>
  <c r="N52" i="26"/>
  <c r="G52" i="26"/>
  <c r="A52" i="26"/>
  <c r="P51" i="26"/>
  <c r="T51" i="26" s="1"/>
  <c r="N51" i="26"/>
  <c r="G51" i="26"/>
  <c r="A51" i="26"/>
  <c r="P50" i="26"/>
  <c r="T50" i="26" s="1"/>
  <c r="N50" i="26"/>
  <c r="G50" i="26"/>
  <c r="A50" i="26"/>
  <c r="P49" i="26"/>
  <c r="T49" i="26" s="1"/>
  <c r="N49" i="26"/>
  <c r="G49" i="26"/>
  <c r="A49" i="26"/>
  <c r="P48" i="26"/>
  <c r="T48" i="26" s="1"/>
  <c r="N48" i="26"/>
  <c r="G48" i="26"/>
  <c r="A48" i="26"/>
  <c r="P47" i="26"/>
  <c r="T47" i="26" s="1"/>
  <c r="N47" i="26"/>
  <c r="G47" i="26"/>
  <c r="A47" i="26"/>
  <c r="P46" i="26"/>
  <c r="Q46" i="26" s="1"/>
  <c r="N46" i="26"/>
  <c r="G46" i="26"/>
  <c r="A46" i="26"/>
  <c r="P45" i="26"/>
  <c r="Q45" i="26" s="1"/>
  <c r="N45" i="26"/>
  <c r="G45" i="26"/>
  <c r="A45" i="26"/>
  <c r="S44" i="26"/>
  <c r="R44" i="26"/>
  <c r="Q44" i="26"/>
  <c r="O44" i="26"/>
  <c r="U44" i="26" s="1"/>
  <c r="N44" i="26"/>
  <c r="A44" i="26"/>
  <c r="P43" i="26"/>
  <c r="Q43" i="26" s="1"/>
  <c r="N43" i="26"/>
  <c r="G43" i="26"/>
  <c r="A43" i="26"/>
  <c r="P42" i="26"/>
  <c r="Q42" i="26" s="1"/>
  <c r="N42" i="26"/>
  <c r="G42" i="26"/>
  <c r="A42" i="26"/>
  <c r="U41" i="26"/>
  <c r="S41" i="26"/>
  <c r="P41" i="26"/>
  <c r="T41" i="26" s="1"/>
  <c r="N41" i="26"/>
  <c r="G41" i="26"/>
  <c r="A41" i="26"/>
  <c r="S40" i="26"/>
  <c r="R40" i="26"/>
  <c r="O40" i="26"/>
  <c r="P40" i="26" s="1"/>
  <c r="N40" i="26"/>
  <c r="G40" i="26"/>
  <c r="A40" i="26"/>
  <c r="P39" i="26"/>
  <c r="Q39" i="26" s="1"/>
  <c r="N39" i="26"/>
  <c r="G39" i="26"/>
  <c r="A39" i="26"/>
  <c r="P38" i="26"/>
  <c r="Q38" i="26" s="1"/>
  <c r="N38" i="26"/>
  <c r="G38" i="26"/>
  <c r="A38" i="26"/>
  <c r="P37" i="26"/>
  <c r="Q37" i="26" s="1"/>
  <c r="N37" i="26"/>
  <c r="G37" i="26"/>
  <c r="A37" i="26"/>
  <c r="P36" i="26"/>
  <c r="Q36" i="26" s="1"/>
  <c r="N36" i="26"/>
  <c r="G36" i="26"/>
  <c r="A36" i="26"/>
  <c r="P35" i="26"/>
  <c r="Q35" i="26" s="1"/>
  <c r="N35" i="26"/>
  <c r="G35" i="26"/>
  <c r="A35" i="26"/>
  <c r="P34" i="26"/>
  <c r="Q34" i="26" s="1"/>
  <c r="N34" i="26"/>
  <c r="G34" i="26"/>
  <c r="A34" i="26"/>
  <c r="P33" i="26"/>
  <c r="Q33" i="26" s="1"/>
  <c r="N33" i="26"/>
  <c r="G33" i="26"/>
  <c r="A33" i="26"/>
  <c r="P32" i="26"/>
  <c r="Q32" i="26" s="1"/>
  <c r="N32" i="26"/>
  <c r="G32" i="26"/>
  <c r="A32" i="26"/>
  <c r="P31" i="26"/>
  <c r="Q31" i="26" s="1"/>
  <c r="N31" i="26"/>
  <c r="G31" i="26"/>
  <c r="A31" i="26"/>
  <c r="P30" i="26"/>
  <c r="Q30" i="26" s="1"/>
  <c r="N30" i="26"/>
  <c r="G30" i="26"/>
  <c r="A30" i="26"/>
  <c r="A29" i="26"/>
  <c r="P28" i="26"/>
  <c r="T28" i="26" s="1"/>
  <c r="N28" i="26"/>
  <c r="G28" i="26"/>
  <c r="A28" i="26"/>
  <c r="Q27" i="26"/>
  <c r="P27" i="26"/>
  <c r="T27" i="26" s="1"/>
  <c r="N27" i="26"/>
  <c r="G27" i="26"/>
  <c r="A27" i="26"/>
  <c r="P26" i="26"/>
  <c r="N26" i="26"/>
  <c r="G26" i="26"/>
  <c r="A26" i="26"/>
  <c r="P25" i="26"/>
  <c r="N25" i="26"/>
  <c r="G25" i="26"/>
  <c r="A25" i="26"/>
  <c r="P24" i="26"/>
  <c r="N24" i="26"/>
  <c r="G24" i="26"/>
  <c r="A24" i="26"/>
  <c r="P23" i="26"/>
  <c r="N23" i="26"/>
  <c r="G23" i="26"/>
  <c r="A23" i="26"/>
  <c r="P22" i="26"/>
  <c r="N22" i="26"/>
  <c r="G22" i="26"/>
  <c r="A22" i="26"/>
  <c r="P21" i="26"/>
  <c r="N21" i="26"/>
  <c r="G21" i="26"/>
  <c r="A21" i="26"/>
  <c r="P20" i="26"/>
  <c r="N20" i="26"/>
  <c r="G20" i="26"/>
  <c r="A20" i="26"/>
  <c r="P19" i="26"/>
  <c r="N19" i="26"/>
  <c r="G19" i="26"/>
  <c r="A19" i="26"/>
  <c r="P18" i="26"/>
  <c r="N18" i="26"/>
  <c r="G18" i="26"/>
  <c r="A18" i="26"/>
  <c r="P17" i="26"/>
  <c r="N17" i="26"/>
  <c r="G17" i="26"/>
  <c r="A17" i="26"/>
  <c r="P16" i="26"/>
  <c r="N16" i="26"/>
  <c r="G16" i="26"/>
  <c r="A16" i="26"/>
  <c r="P15" i="26"/>
  <c r="N15" i="26"/>
  <c r="G15" i="26"/>
  <c r="A15" i="26"/>
  <c r="P14" i="26"/>
  <c r="N14" i="26"/>
  <c r="G14" i="26"/>
  <c r="A14" i="26"/>
  <c r="P13" i="26"/>
  <c r="N13" i="26"/>
  <c r="G13" i="26"/>
  <c r="A13" i="26"/>
  <c r="P12" i="26"/>
  <c r="N12" i="26"/>
  <c r="G12" i="26"/>
  <c r="A12" i="26"/>
  <c r="P11" i="26"/>
  <c r="N11" i="26"/>
  <c r="G11" i="26"/>
  <c r="A11" i="26"/>
  <c r="P10" i="26"/>
  <c r="N10" i="26"/>
  <c r="G10" i="26"/>
  <c r="A10" i="26"/>
  <c r="P9" i="26"/>
  <c r="N9" i="26"/>
  <c r="G9" i="26"/>
  <c r="A9" i="26"/>
  <c r="P8" i="26"/>
  <c r="N8" i="26"/>
  <c r="G8" i="26"/>
  <c r="A8" i="26"/>
  <c r="P7" i="26"/>
  <c r="N7" i="26"/>
  <c r="G7" i="26"/>
  <c r="A7" i="26"/>
  <c r="P6" i="26"/>
  <c r="N6" i="26"/>
  <c r="G6" i="26"/>
  <c r="A6" i="26"/>
  <c r="U4" i="26"/>
  <c r="S4" i="26"/>
  <c r="Q4" i="26"/>
  <c r="N3" i="26"/>
  <c r="R103" i="26" l="1"/>
  <c r="Q41" i="26"/>
  <c r="G44" i="26"/>
  <c r="P44" i="26"/>
  <c r="T44" i="26" s="1"/>
  <c r="Q91" i="26"/>
  <c r="Q67" i="26"/>
  <c r="T60" i="26"/>
  <c r="U60" i="26" s="1"/>
  <c r="T61" i="26"/>
  <c r="U61" i="26" s="1"/>
  <c r="T63" i="26"/>
  <c r="U63" i="26" s="1"/>
  <c r="T64" i="26"/>
  <c r="U64" i="26" s="1"/>
  <c r="T65" i="26"/>
  <c r="T66" i="26"/>
  <c r="U66" i="26" s="1"/>
  <c r="U99" i="26"/>
  <c r="T31" i="26"/>
  <c r="U31" i="26" s="1"/>
  <c r="T33" i="26"/>
  <c r="U33" i="26" s="1"/>
  <c r="T35" i="26"/>
  <c r="U35" i="26" s="1"/>
  <c r="T36" i="26"/>
  <c r="U36" i="26" s="1"/>
  <c r="T37" i="26"/>
  <c r="U37" i="26" s="1"/>
  <c r="T38" i="26"/>
  <c r="U38" i="26" s="1"/>
  <c r="T42" i="26"/>
  <c r="U42" i="26" s="1"/>
  <c r="T43" i="26"/>
  <c r="U43" i="26" s="1"/>
  <c r="T45" i="26"/>
  <c r="U45" i="26" s="1"/>
  <c r="T46" i="26"/>
  <c r="U46" i="26" s="1"/>
  <c r="T68" i="26"/>
  <c r="U68" i="26" s="1"/>
  <c r="T69" i="26"/>
  <c r="U69" i="26" s="1"/>
  <c r="T70" i="26"/>
  <c r="U70" i="26" s="1"/>
  <c r="T71" i="26"/>
  <c r="U71" i="26" s="1"/>
  <c r="T72" i="26"/>
  <c r="T73" i="26"/>
  <c r="U73" i="26" s="1"/>
  <c r="T74" i="26"/>
  <c r="U74" i="26" s="1"/>
  <c r="T75" i="26"/>
  <c r="U75" i="26" s="1"/>
  <c r="T78" i="26"/>
  <c r="U78" i="26" s="1"/>
  <c r="T79" i="26"/>
  <c r="U79" i="26" s="1"/>
  <c r="T87" i="26"/>
  <c r="U87" i="26" s="1"/>
  <c r="T89" i="26"/>
  <c r="U89" i="26" s="1"/>
  <c r="T90" i="26"/>
  <c r="T91" i="26"/>
  <c r="T34" i="26"/>
  <c r="U34" i="26" s="1"/>
  <c r="T30" i="26"/>
  <c r="U30" i="26" s="1"/>
  <c r="T39" i="26"/>
  <c r="U39" i="26" s="1"/>
  <c r="T77" i="26"/>
  <c r="U77" i="26" s="1"/>
  <c r="T88" i="26"/>
  <c r="U88" i="26" s="1"/>
  <c r="T32" i="26"/>
  <c r="U32" i="26" s="1"/>
  <c r="T62" i="26"/>
  <c r="U62" i="26" s="1"/>
  <c r="Q62" i="26"/>
  <c r="T76" i="26"/>
  <c r="U76" i="26" s="1"/>
  <c r="U67" i="26"/>
  <c r="G103" i="26"/>
  <c r="N103" i="26"/>
  <c r="P103" i="26"/>
  <c r="T6" i="26"/>
  <c r="Q6" i="26"/>
  <c r="U6" i="26"/>
  <c r="T7" i="26"/>
  <c r="Q7" i="26"/>
  <c r="U7" i="26"/>
  <c r="T8" i="26"/>
  <c r="Q8" i="26"/>
  <c r="U8" i="26"/>
  <c r="T9" i="26"/>
  <c r="Q9" i="26"/>
  <c r="U9" i="26"/>
  <c r="T10" i="26"/>
  <c r="Q10" i="26"/>
  <c r="U10" i="26"/>
  <c r="T11" i="26"/>
  <c r="Q11" i="26"/>
  <c r="U11" i="26"/>
  <c r="T12" i="26"/>
  <c r="Q12" i="26"/>
  <c r="U12" i="26"/>
  <c r="T13" i="26"/>
  <c r="Q13" i="26"/>
  <c r="U13" i="26"/>
  <c r="T14" i="26"/>
  <c r="Q14" i="26"/>
  <c r="U14" i="26"/>
  <c r="T15" i="26"/>
  <c r="Q15" i="26"/>
  <c r="U15" i="26"/>
  <c r="T16" i="26"/>
  <c r="Q16" i="26"/>
  <c r="U16" i="26"/>
  <c r="T17" i="26"/>
  <c r="Q17" i="26"/>
  <c r="U17" i="26"/>
  <c r="T18" i="26"/>
  <c r="Q18" i="26"/>
  <c r="U18" i="26"/>
  <c r="T19" i="26"/>
  <c r="Q19" i="26"/>
  <c r="U19" i="26"/>
  <c r="T20" i="26"/>
  <c r="Q20" i="26"/>
  <c r="U20" i="26"/>
  <c r="T21" i="26"/>
  <c r="Q21" i="26"/>
  <c r="U21" i="26"/>
  <c r="T22" i="26"/>
  <c r="Q22" i="26"/>
  <c r="U22" i="26"/>
  <c r="T23" i="26"/>
  <c r="Q23" i="26"/>
  <c r="U23" i="26"/>
  <c r="T24" i="26"/>
  <c r="Q24" i="26"/>
  <c r="U24" i="26"/>
  <c r="T25" i="26"/>
  <c r="Q25" i="26"/>
  <c r="U25" i="26"/>
  <c r="T26" i="26"/>
  <c r="Q26" i="26"/>
  <c r="U26" i="26"/>
  <c r="S26" i="26"/>
  <c r="S6" i="26"/>
  <c r="S7" i="26"/>
  <c r="S8" i="26"/>
  <c r="S9" i="26"/>
  <c r="S10" i="26"/>
  <c r="S11" i="26"/>
  <c r="S12" i="26"/>
  <c r="S13" i="26"/>
  <c r="S14" i="26"/>
  <c r="S15" i="26"/>
  <c r="S16" i="26"/>
  <c r="S17" i="26"/>
  <c r="S18" i="26"/>
  <c r="S19" i="26"/>
  <c r="S20" i="26"/>
  <c r="S21" i="26"/>
  <c r="S22" i="26"/>
  <c r="S23" i="26"/>
  <c r="S24" i="26"/>
  <c r="S25" i="26"/>
  <c r="S27" i="26"/>
  <c r="U27" i="26"/>
  <c r="S28" i="26"/>
  <c r="U28" i="26"/>
  <c r="T40" i="26"/>
  <c r="S48" i="26"/>
  <c r="U48" i="26"/>
  <c r="S49" i="26"/>
  <c r="U49" i="26"/>
  <c r="S50" i="26"/>
  <c r="U50" i="26"/>
  <c r="S51" i="26"/>
  <c r="U51" i="26"/>
  <c r="S52" i="26"/>
  <c r="U52" i="26"/>
  <c r="S53" i="26"/>
  <c r="U53" i="26"/>
  <c r="S54" i="26"/>
  <c r="U54" i="26"/>
  <c r="S55" i="26"/>
  <c r="U55" i="26"/>
  <c r="S56" i="26"/>
  <c r="U56" i="26"/>
  <c r="S57" i="26"/>
  <c r="U57" i="26"/>
  <c r="S58" i="26"/>
  <c r="U58" i="26"/>
  <c r="S59" i="26"/>
  <c r="T59" i="26"/>
  <c r="U59" i="26" s="1"/>
  <c r="T81" i="26"/>
  <c r="Q81" i="26"/>
  <c r="U81" i="26"/>
  <c r="T82" i="26"/>
  <c r="Q82" i="26"/>
  <c r="U82" i="26"/>
  <c r="T83" i="26"/>
  <c r="Q83" i="26"/>
  <c r="U83" i="26"/>
  <c r="T84" i="26"/>
  <c r="U84" i="26"/>
  <c r="T85" i="26"/>
  <c r="Q85" i="26"/>
  <c r="U85" i="26"/>
  <c r="T92" i="26"/>
  <c r="Q92" i="26"/>
  <c r="U92" i="26"/>
  <c r="T93" i="26"/>
  <c r="Q93" i="26"/>
  <c r="U93" i="26"/>
  <c r="T94" i="26"/>
  <c r="Q94" i="26"/>
  <c r="U94" i="26"/>
  <c r="T95" i="26"/>
  <c r="Q95" i="26"/>
  <c r="U95" i="26"/>
  <c r="T96" i="26"/>
  <c r="Q96" i="26"/>
  <c r="U96" i="26"/>
  <c r="T97" i="26"/>
  <c r="Q97" i="26"/>
  <c r="U97" i="26"/>
  <c r="S98" i="26"/>
  <c r="S100" i="26"/>
  <c r="Q28" i="26"/>
  <c r="S30" i="26"/>
  <c r="S31" i="26"/>
  <c r="S32" i="26"/>
  <c r="S33" i="26"/>
  <c r="S34" i="26"/>
  <c r="S35" i="26"/>
  <c r="S36" i="26"/>
  <c r="S37" i="26"/>
  <c r="S38" i="26"/>
  <c r="S39" i="26"/>
  <c r="O103" i="26"/>
  <c r="Q40" i="26"/>
  <c r="U40" i="26"/>
  <c r="S42" i="26"/>
  <c r="S43" i="26"/>
  <c r="S45" i="26"/>
  <c r="S46" i="26"/>
  <c r="Q48" i="26"/>
  <c r="Q49" i="26"/>
  <c r="Q50" i="26"/>
  <c r="Q51" i="26"/>
  <c r="Q52" i="26"/>
  <c r="Q53" i="26"/>
  <c r="Q54" i="26"/>
  <c r="Q55" i="26"/>
  <c r="Q56" i="26"/>
  <c r="Q57" i="26"/>
  <c r="Q58" i="26"/>
  <c r="Q59" i="26"/>
  <c r="S81" i="26"/>
  <c r="S82" i="26"/>
  <c r="S83" i="26"/>
  <c r="S85" i="26"/>
  <c r="S92" i="26"/>
  <c r="S93" i="26"/>
  <c r="S94" i="26"/>
  <c r="S95" i="26"/>
  <c r="S96" i="26"/>
  <c r="S97" i="26"/>
  <c r="U98" i="26"/>
  <c r="S99" i="26"/>
  <c r="U100" i="26"/>
  <c r="T101" i="26"/>
  <c r="Q101" i="26"/>
  <c r="U101" i="26"/>
  <c r="T102" i="26"/>
  <c r="Q102" i="26"/>
  <c r="U102" i="26"/>
  <c r="S60" i="26"/>
  <c r="S61" i="26"/>
  <c r="S62" i="26"/>
  <c r="S63" i="26"/>
  <c r="S64" i="26"/>
  <c r="S65" i="26"/>
  <c r="S66" i="26"/>
  <c r="S68" i="26"/>
  <c r="S69" i="26"/>
  <c r="S70" i="26"/>
  <c r="S71" i="26"/>
  <c r="S72" i="26"/>
  <c r="S73" i="26"/>
  <c r="S74" i="26"/>
  <c r="S75" i="26"/>
  <c r="S76" i="26"/>
  <c r="S77" i="26"/>
  <c r="S78" i="26"/>
  <c r="S79" i="26"/>
  <c r="S87" i="26"/>
  <c r="S88" i="26"/>
  <c r="S89" i="26"/>
  <c r="S90" i="26"/>
  <c r="M103" i="25"/>
  <c r="L103" i="25"/>
  <c r="K103" i="25"/>
  <c r="J103" i="25"/>
  <c r="I103" i="25"/>
  <c r="H103" i="25"/>
  <c r="P102" i="25"/>
  <c r="S102" i="25" s="1"/>
  <c r="N102" i="25"/>
  <c r="G102" i="25"/>
  <c r="A102" i="25"/>
  <c r="P101" i="25"/>
  <c r="S101" i="25" s="1"/>
  <c r="N101" i="25"/>
  <c r="G101" i="25"/>
  <c r="A101" i="25"/>
  <c r="Q100" i="25"/>
  <c r="P100" i="25"/>
  <c r="T100" i="25" s="1"/>
  <c r="N100" i="25"/>
  <c r="G100" i="25"/>
  <c r="A100" i="25"/>
  <c r="Q99" i="25"/>
  <c r="P99" i="25"/>
  <c r="T99" i="25" s="1"/>
  <c r="N99" i="25"/>
  <c r="G99" i="25"/>
  <c r="A99" i="25"/>
  <c r="Q98" i="25"/>
  <c r="P98" i="25"/>
  <c r="T98" i="25" s="1"/>
  <c r="N98" i="25"/>
  <c r="G98" i="25"/>
  <c r="A98" i="25"/>
  <c r="P97" i="25"/>
  <c r="N97" i="25"/>
  <c r="G97" i="25"/>
  <c r="A97" i="25"/>
  <c r="P96" i="25"/>
  <c r="N96" i="25"/>
  <c r="G96" i="25"/>
  <c r="A96" i="25"/>
  <c r="P95" i="25"/>
  <c r="N95" i="25"/>
  <c r="G95" i="25"/>
  <c r="A95" i="25"/>
  <c r="P94" i="25"/>
  <c r="N94" i="25"/>
  <c r="G94" i="25"/>
  <c r="A94" i="25"/>
  <c r="P93" i="25"/>
  <c r="N93" i="25"/>
  <c r="G93" i="25"/>
  <c r="A93" i="25"/>
  <c r="P92" i="25"/>
  <c r="N92" i="25"/>
  <c r="G92" i="25"/>
  <c r="A92" i="25"/>
  <c r="P91" i="25"/>
  <c r="S91" i="25" s="1"/>
  <c r="N91" i="25"/>
  <c r="G91" i="25"/>
  <c r="A91" i="25"/>
  <c r="Q90" i="25"/>
  <c r="P90" i="25"/>
  <c r="U90" i="25" s="1"/>
  <c r="N90" i="25"/>
  <c r="G90" i="25"/>
  <c r="A90" i="25"/>
  <c r="P89" i="25"/>
  <c r="Q89" i="25" s="1"/>
  <c r="N89" i="25"/>
  <c r="G89" i="25"/>
  <c r="A89" i="25"/>
  <c r="P88" i="25"/>
  <c r="Q88" i="25" s="1"/>
  <c r="N88" i="25"/>
  <c r="G88" i="25"/>
  <c r="A88" i="25"/>
  <c r="P87" i="25"/>
  <c r="Q87" i="25" s="1"/>
  <c r="N87" i="25"/>
  <c r="G87" i="25"/>
  <c r="A87" i="25"/>
  <c r="S86" i="25"/>
  <c r="R86" i="25"/>
  <c r="Q86" i="25"/>
  <c r="P86" i="25"/>
  <c r="O86" i="25"/>
  <c r="U86" i="25" s="1"/>
  <c r="N86" i="25"/>
  <c r="T86" i="25" s="1"/>
  <c r="A86" i="25"/>
  <c r="P85" i="25"/>
  <c r="N85" i="25"/>
  <c r="G85" i="25"/>
  <c r="A85" i="25"/>
  <c r="R84" i="25"/>
  <c r="Q84" i="25"/>
  <c r="O84" i="25"/>
  <c r="P84" i="25" s="1"/>
  <c r="S84" i="25" s="1"/>
  <c r="N84" i="25"/>
  <c r="G84" i="25"/>
  <c r="A84" i="25"/>
  <c r="P83" i="25"/>
  <c r="N83" i="25"/>
  <c r="G83" i="25"/>
  <c r="A83" i="25"/>
  <c r="P82" i="25"/>
  <c r="N82" i="25"/>
  <c r="G82" i="25"/>
  <c r="A82" i="25"/>
  <c r="P81" i="25"/>
  <c r="N81" i="25"/>
  <c r="G81" i="25"/>
  <c r="A81" i="25"/>
  <c r="A80" i="25"/>
  <c r="P79" i="25"/>
  <c r="Q79" i="25" s="1"/>
  <c r="N79" i="25"/>
  <c r="G79" i="25"/>
  <c r="A79" i="25"/>
  <c r="P78" i="25"/>
  <c r="Q78" i="25" s="1"/>
  <c r="N78" i="25"/>
  <c r="G78" i="25"/>
  <c r="A78" i="25"/>
  <c r="P77" i="25"/>
  <c r="Q77" i="25" s="1"/>
  <c r="N77" i="25"/>
  <c r="G77" i="25"/>
  <c r="A77" i="25"/>
  <c r="P76" i="25"/>
  <c r="Q76" i="25" s="1"/>
  <c r="N76" i="25"/>
  <c r="G76" i="25"/>
  <c r="A76" i="25"/>
  <c r="P75" i="25"/>
  <c r="Q75" i="25" s="1"/>
  <c r="N75" i="25"/>
  <c r="G75" i="25"/>
  <c r="A75" i="25"/>
  <c r="P74" i="25"/>
  <c r="Q74" i="25" s="1"/>
  <c r="N74" i="25"/>
  <c r="G74" i="25"/>
  <c r="A74" i="25"/>
  <c r="P73" i="25"/>
  <c r="N73" i="25"/>
  <c r="G73" i="25"/>
  <c r="A73" i="25"/>
  <c r="Q72" i="25"/>
  <c r="P72" i="25"/>
  <c r="U72" i="25" s="1"/>
  <c r="N72" i="25"/>
  <c r="G72" i="25"/>
  <c r="A72" i="25"/>
  <c r="P71" i="25"/>
  <c r="N71" i="25"/>
  <c r="G71" i="25"/>
  <c r="A71" i="25"/>
  <c r="P70" i="25"/>
  <c r="N70" i="25"/>
  <c r="G70" i="25"/>
  <c r="A70" i="25"/>
  <c r="P69" i="25"/>
  <c r="N69" i="25"/>
  <c r="G69" i="25"/>
  <c r="A69" i="25"/>
  <c r="P68" i="25"/>
  <c r="N68" i="25"/>
  <c r="G68" i="25"/>
  <c r="A68" i="25"/>
  <c r="S67" i="25"/>
  <c r="P67" i="25"/>
  <c r="T67" i="25" s="1"/>
  <c r="N67" i="25"/>
  <c r="G67" i="25"/>
  <c r="A67" i="25"/>
  <c r="P66" i="25"/>
  <c r="Q66" i="25" s="1"/>
  <c r="N66" i="25"/>
  <c r="G66" i="25"/>
  <c r="A66" i="25"/>
  <c r="Q65" i="25"/>
  <c r="P65" i="25"/>
  <c r="U65" i="25" s="1"/>
  <c r="N65" i="25"/>
  <c r="G65" i="25"/>
  <c r="A65" i="25"/>
  <c r="P64" i="25"/>
  <c r="Q64" i="25" s="1"/>
  <c r="N64" i="25"/>
  <c r="G64" i="25"/>
  <c r="A64" i="25"/>
  <c r="P63" i="25"/>
  <c r="Q63" i="25" s="1"/>
  <c r="N63" i="25"/>
  <c r="G63" i="25"/>
  <c r="A63" i="25"/>
  <c r="P62" i="25"/>
  <c r="Q62" i="25" s="1"/>
  <c r="N62" i="25"/>
  <c r="G62" i="25"/>
  <c r="A62" i="25"/>
  <c r="P61" i="25"/>
  <c r="Q61" i="25" s="1"/>
  <c r="N61" i="25"/>
  <c r="G61" i="25"/>
  <c r="A61" i="25"/>
  <c r="P60" i="25"/>
  <c r="Q60" i="25" s="1"/>
  <c r="N60" i="25"/>
  <c r="G60" i="25"/>
  <c r="A60" i="25"/>
  <c r="P59" i="25"/>
  <c r="N59" i="25"/>
  <c r="G59" i="25"/>
  <c r="A59" i="25"/>
  <c r="P58" i="25"/>
  <c r="T58" i="25" s="1"/>
  <c r="N58" i="25"/>
  <c r="G58" i="25"/>
  <c r="A58" i="25"/>
  <c r="P57" i="25"/>
  <c r="T57" i="25" s="1"/>
  <c r="N57" i="25"/>
  <c r="G57" i="25"/>
  <c r="A57" i="25"/>
  <c r="P56" i="25"/>
  <c r="T56" i="25" s="1"/>
  <c r="N56" i="25"/>
  <c r="G56" i="25"/>
  <c r="A56" i="25"/>
  <c r="P55" i="25"/>
  <c r="T55" i="25" s="1"/>
  <c r="N55" i="25"/>
  <c r="G55" i="25"/>
  <c r="A55" i="25"/>
  <c r="P54" i="25"/>
  <c r="T54" i="25" s="1"/>
  <c r="N54" i="25"/>
  <c r="G54" i="25"/>
  <c r="A54" i="25"/>
  <c r="P53" i="25"/>
  <c r="T53" i="25" s="1"/>
  <c r="N53" i="25"/>
  <c r="G53" i="25"/>
  <c r="A53" i="25"/>
  <c r="P52" i="25"/>
  <c r="T52" i="25" s="1"/>
  <c r="N52" i="25"/>
  <c r="G52" i="25"/>
  <c r="A52" i="25"/>
  <c r="P51" i="25"/>
  <c r="T51" i="25" s="1"/>
  <c r="N51" i="25"/>
  <c r="G51" i="25"/>
  <c r="A51" i="25"/>
  <c r="P50" i="25"/>
  <c r="T50" i="25" s="1"/>
  <c r="N50" i="25"/>
  <c r="G50" i="25"/>
  <c r="A50" i="25"/>
  <c r="P49" i="25"/>
  <c r="T49" i="25" s="1"/>
  <c r="N49" i="25"/>
  <c r="G49" i="25"/>
  <c r="A49" i="25"/>
  <c r="P48" i="25"/>
  <c r="T48" i="25" s="1"/>
  <c r="N48" i="25"/>
  <c r="G48" i="25"/>
  <c r="A48" i="25"/>
  <c r="P47" i="25"/>
  <c r="T47" i="25" s="1"/>
  <c r="N47" i="25"/>
  <c r="G47" i="25"/>
  <c r="A47" i="25"/>
  <c r="P46" i="25"/>
  <c r="Q46" i="25" s="1"/>
  <c r="N46" i="25"/>
  <c r="G46" i="25"/>
  <c r="A46" i="25"/>
  <c r="P45" i="25"/>
  <c r="Q45" i="25" s="1"/>
  <c r="N45" i="25"/>
  <c r="G45" i="25"/>
  <c r="A45" i="25"/>
  <c r="S44" i="25"/>
  <c r="R44" i="25"/>
  <c r="Q44" i="25"/>
  <c r="O44" i="25"/>
  <c r="U44" i="25" s="1"/>
  <c r="N44" i="25"/>
  <c r="G44" i="25"/>
  <c r="A44" i="25"/>
  <c r="P43" i="25"/>
  <c r="Q43" i="25" s="1"/>
  <c r="N43" i="25"/>
  <c r="G43" i="25"/>
  <c r="A43" i="25"/>
  <c r="P42" i="25"/>
  <c r="N42" i="25"/>
  <c r="G42" i="25"/>
  <c r="A42" i="25"/>
  <c r="U41" i="25"/>
  <c r="S41" i="25"/>
  <c r="P41" i="25"/>
  <c r="T41" i="25" s="1"/>
  <c r="N41" i="25"/>
  <c r="G41" i="25"/>
  <c r="A41" i="25"/>
  <c r="S40" i="25"/>
  <c r="R40" i="25"/>
  <c r="O40" i="25"/>
  <c r="P40" i="25" s="1"/>
  <c r="N40" i="25"/>
  <c r="G40" i="25"/>
  <c r="A40" i="25"/>
  <c r="P39" i="25"/>
  <c r="Q39" i="25" s="1"/>
  <c r="N39" i="25"/>
  <c r="G39" i="25"/>
  <c r="A39" i="25"/>
  <c r="P38" i="25"/>
  <c r="Q38" i="25" s="1"/>
  <c r="N38" i="25"/>
  <c r="G38" i="25"/>
  <c r="A38" i="25"/>
  <c r="P37" i="25"/>
  <c r="Q37" i="25" s="1"/>
  <c r="N37" i="25"/>
  <c r="G37" i="25"/>
  <c r="A37" i="25"/>
  <c r="P36" i="25"/>
  <c r="Q36" i="25" s="1"/>
  <c r="N36" i="25"/>
  <c r="G36" i="25"/>
  <c r="A36" i="25"/>
  <c r="P35" i="25"/>
  <c r="Q35" i="25" s="1"/>
  <c r="N35" i="25"/>
  <c r="G35" i="25"/>
  <c r="A35" i="25"/>
  <c r="P34" i="25"/>
  <c r="Q34" i="25" s="1"/>
  <c r="N34" i="25"/>
  <c r="G34" i="25"/>
  <c r="A34" i="25"/>
  <c r="P33" i="25"/>
  <c r="Q33" i="25" s="1"/>
  <c r="N33" i="25"/>
  <c r="G33" i="25"/>
  <c r="A33" i="25"/>
  <c r="P32" i="25"/>
  <c r="Q32" i="25" s="1"/>
  <c r="N32" i="25"/>
  <c r="G32" i="25"/>
  <c r="A32" i="25"/>
  <c r="P31" i="25"/>
  <c r="Q31" i="25" s="1"/>
  <c r="N31" i="25"/>
  <c r="G31" i="25"/>
  <c r="A31" i="25"/>
  <c r="P30" i="25"/>
  <c r="Q30" i="25" s="1"/>
  <c r="N30" i="25"/>
  <c r="G30" i="25"/>
  <c r="A30" i="25"/>
  <c r="A29" i="25"/>
  <c r="P28" i="25"/>
  <c r="T28" i="25" s="1"/>
  <c r="N28" i="25"/>
  <c r="G28" i="25"/>
  <c r="A28" i="25"/>
  <c r="Q27" i="25"/>
  <c r="P27" i="25"/>
  <c r="T27" i="25" s="1"/>
  <c r="N27" i="25"/>
  <c r="G27" i="25"/>
  <c r="A27" i="25"/>
  <c r="P26" i="25"/>
  <c r="N26" i="25"/>
  <c r="G26" i="25"/>
  <c r="A26" i="25"/>
  <c r="P25" i="25"/>
  <c r="N25" i="25"/>
  <c r="G25" i="25"/>
  <c r="A25" i="25"/>
  <c r="P24" i="25"/>
  <c r="N24" i="25"/>
  <c r="G24" i="25"/>
  <c r="A24" i="25"/>
  <c r="P23" i="25"/>
  <c r="N23" i="25"/>
  <c r="G23" i="25"/>
  <c r="A23" i="25"/>
  <c r="P22" i="25"/>
  <c r="N22" i="25"/>
  <c r="G22" i="25"/>
  <c r="A22" i="25"/>
  <c r="P21" i="25"/>
  <c r="N21" i="25"/>
  <c r="G21" i="25"/>
  <c r="A21" i="25"/>
  <c r="P20" i="25"/>
  <c r="N20" i="25"/>
  <c r="G20" i="25"/>
  <c r="A20" i="25"/>
  <c r="P19" i="25"/>
  <c r="N19" i="25"/>
  <c r="G19" i="25"/>
  <c r="A19" i="25"/>
  <c r="P18" i="25"/>
  <c r="N18" i="25"/>
  <c r="G18" i="25"/>
  <c r="A18" i="25"/>
  <c r="P17" i="25"/>
  <c r="N17" i="25"/>
  <c r="G17" i="25"/>
  <c r="A17" i="25"/>
  <c r="P16" i="25"/>
  <c r="N16" i="25"/>
  <c r="G16" i="25"/>
  <c r="A16" i="25"/>
  <c r="P15" i="25"/>
  <c r="N15" i="25"/>
  <c r="G15" i="25"/>
  <c r="A15" i="25"/>
  <c r="P14" i="25"/>
  <c r="N14" i="25"/>
  <c r="G14" i="25"/>
  <c r="A14" i="25"/>
  <c r="P13" i="25"/>
  <c r="N13" i="25"/>
  <c r="G13" i="25"/>
  <c r="A13" i="25"/>
  <c r="P12" i="25"/>
  <c r="N12" i="25"/>
  <c r="G12" i="25"/>
  <c r="A12" i="25"/>
  <c r="P11" i="25"/>
  <c r="N11" i="25"/>
  <c r="G11" i="25"/>
  <c r="A11" i="25"/>
  <c r="P10" i="25"/>
  <c r="N10" i="25"/>
  <c r="G10" i="25"/>
  <c r="A10" i="25"/>
  <c r="P9" i="25"/>
  <c r="N9" i="25"/>
  <c r="G9" i="25"/>
  <c r="A9" i="25"/>
  <c r="P8" i="25"/>
  <c r="N8" i="25"/>
  <c r="G8" i="25"/>
  <c r="A8" i="25"/>
  <c r="P7" i="25"/>
  <c r="N7" i="25"/>
  <c r="G7" i="25"/>
  <c r="A7" i="25"/>
  <c r="P6" i="25"/>
  <c r="N6" i="25"/>
  <c r="G6" i="25"/>
  <c r="A6" i="25"/>
  <c r="U4" i="25"/>
  <c r="S4" i="25"/>
  <c r="Q4" i="25"/>
  <c r="N3" i="25"/>
  <c r="R103" i="25" l="1"/>
  <c r="N103" i="25"/>
  <c r="G103" i="25"/>
  <c r="P44" i="25"/>
  <c r="T44" i="25" s="1"/>
  <c r="Q67" i="25"/>
  <c r="Q91" i="25"/>
  <c r="T42" i="25"/>
  <c r="U42" i="25" s="1"/>
  <c r="T43" i="25"/>
  <c r="U43" i="25" s="1"/>
  <c r="T45" i="25"/>
  <c r="U45" i="25" s="1"/>
  <c r="T46" i="25"/>
  <c r="U46" i="25" s="1"/>
  <c r="T68" i="25"/>
  <c r="U68" i="25" s="1"/>
  <c r="T69" i="25"/>
  <c r="U69" i="25" s="1"/>
  <c r="T70" i="25"/>
  <c r="U70" i="25" s="1"/>
  <c r="T71" i="25"/>
  <c r="U71" i="25" s="1"/>
  <c r="T72" i="25"/>
  <c r="T73" i="25"/>
  <c r="U73" i="25" s="1"/>
  <c r="T74" i="25"/>
  <c r="U74" i="25" s="1"/>
  <c r="T75" i="25"/>
  <c r="U75" i="25" s="1"/>
  <c r="T76" i="25"/>
  <c r="U76" i="25" s="1"/>
  <c r="T77" i="25"/>
  <c r="U77" i="25" s="1"/>
  <c r="T78" i="25"/>
  <c r="U78" i="25" s="1"/>
  <c r="T79" i="25"/>
  <c r="U79" i="25" s="1"/>
  <c r="T87" i="25"/>
  <c r="U87" i="25" s="1"/>
  <c r="T88" i="25"/>
  <c r="U88" i="25" s="1"/>
  <c r="T89" i="25"/>
  <c r="U89" i="25" s="1"/>
  <c r="T90" i="25"/>
  <c r="T91" i="25"/>
  <c r="T30" i="25"/>
  <c r="U30" i="25" s="1"/>
  <c r="T31" i="25"/>
  <c r="U31" i="25" s="1"/>
  <c r="T32" i="25"/>
  <c r="U32" i="25" s="1"/>
  <c r="T33" i="25"/>
  <c r="U33" i="25" s="1"/>
  <c r="T34" i="25"/>
  <c r="U34" i="25" s="1"/>
  <c r="T35" i="25"/>
  <c r="U35" i="25" s="1"/>
  <c r="T36" i="25"/>
  <c r="U36" i="25" s="1"/>
  <c r="T37" i="25"/>
  <c r="U37" i="25" s="1"/>
  <c r="T38" i="25"/>
  <c r="U38" i="25" s="1"/>
  <c r="T39" i="25"/>
  <c r="U39" i="25" s="1"/>
  <c r="Q41" i="25"/>
  <c r="Q42" i="25"/>
  <c r="T60" i="25"/>
  <c r="U60" i="25" s="1"/>
  <c r="T61" i="25"/>
  <c r="U61" i="25" s="1"/>
  <c r="T62" i="25"/>
  <c r="U62" i="25" s="1"/>
  <c r="T63" i="25"/>
  <c r="U63" i="25" s="1"/>
  <c r="T64" i="25"/>
  <c r="U64" i="25" s="1"/>
  <c r="T65" i="25"/>
  <c r="T66" i="25"/>
  <c r="U66" i="25" s="1"/>
  <c r="U67" i="25"/>
  <c r="Q68" i="25"/>
  <c r="Q69" i="25"/>
  <c r="Q70" i="25"/>
  <c r="Q71" i="25"/>
  <c r="Q73" i="25"/>
  <c r="U99" i="25"/>
  <c r="Q103" i="26"/>
  <c r="T103" i="26"/>
  <c r="U103" i="26" s="1"/>
  <c r="S103" i="26"/>
  <c r="T6" i="25"/>
  <c r="Q6" i="25"/>
  <c r="U6" i="25"/>
  <c r="T7" i="25"/>
  <c r="Q7" i="25"/>
  <c r="U7" i="25"/>
  <c r="T8" i="25"/>
  <c r="Q8" i="25"/>
  <c r="U8" i="25"/>
  <c r="T9" i="25"/>
  <c r="Q9" i="25"/>
  <c r="U9" i="25"/>
  <c r="T10" i="25"/>
  <c r="Q10" i="25"/>
  <c r="U10" i="25"/>
  <c r="T11" i="25"/>
  <c r="Q11" i="25"/>
  <c r="U11" i="25"/>
  <c r="T12" i="25"/>
  <c r="Q12" i="25"/>
  <c r="U12" i="25"/>
  <c r="T13" i="25"/>
  <c r="Q13" i="25"/>
  <c r="U13" i="25"/>
  <c r="T14" i="25"/>
  <c r="Q14" i="25"/>
  <c r="U14" i="25"/>
  <c r="T15" i="25"/>
  <c r="Q15" i="25"/>
  <c r="U15" i="25"/>
  <c r="T16" i="25"/>
  <c r="Q16" i="25"/>
  <c r="U16" i="25"/>
  <c r="T17" i="25"/>
  <c r="Q17" i="25"/>
  <c r="U17" i="25"/>
  <c r="T18" i="25"/>
  <c r="Q18" i="25"/>
  <c r="U18" i="25"/>
  <c r="T19" i="25"/>
  <c r="Q19" i="25"/>
  <c r="U19" i="25"/>
  <c r="T20" i="25"/>
  <c r="Q20" i="25"/>
  <c r="U20" i="25"/>
  <c r="T21" i="25"/>
  <c r="Q21" i="25"/>
  <c r="U21" i="25"/>
  <c r="T22" i="25"/>
  <c r="Q22" i="25"/>
  <c r="U22" i="25"/>
  <c r="T23" i="25"/>
  <c r="Q23" i="25"/>
  <c r="U23" i="25"/>
  <c r="T24" i="25"/>
  <c r="U24" i="25" s="1"/>
  <c r="Q24" i="25"/>
  <c r="T25" i="25"/>
  <c r="Q25" i="25"/>
  <c r="U25" i="25"/>
  <c r="T26" i="25"/>
  <c r="U26" i="25" s="1"/>
  <c r="Q26" i="25"/>
  <c r="S26" i="25"/>
  <c r="S6" i="25"/>
  <c r="S7" i="25"/>
  <c r="S8" i="25"/>
  <c r="S9" i="25"/>
  <c r="S10" i="25"/>
  <c r="S11" i="25"/>
  <c r="S12" i="25"/>
  <c r="S13" i="25"/>
  <c r="S14" i="25"/>
  <c r="S15" i="25"/>
  <c r="S16" i="25"/>
  <c r="S17" i="25"/>
  <c r="S18" i="25"/>
  <c r="S19" i="25"/>
  <c r="S20" i="25"/>
  <c r="S21" i="25"/>
  <c r="S22" i="25"/>
  <c r="S23" i="25"/>
  <c r="S24" i="25"/>
  <c r="S25" i="25"/>
  <c r="S27" i="25"/>
  <c r="U27" i="25"/>
  <c r="S28" i="25"/>
  <c r="U28" i="25"/>
  <c r="T40" i="25"/>
  <c r="S48" i="25"/>
  <c r="U48" i="25"/>
  <c r="S49" i="25"/>
  <c r="U49" i="25"/>
  <c r="S50" i="25"/>
  <c r="U50" i="25"/>
  <c r="S51" i="25"/>
  <c r="U51" i="25"/>
  <c r="S52" i="25"/>
  <c r="U52" i="25"/>
  <c r="S53" i="25"/>
  <c r="U53" i="25"/>
  <c r="S54" i="25"/>
  <c r="U54" i="25"/>
  <c r="S55" i="25"/>
  <c r="U55" i="25"/>
  <c r="S56" i="25"/>
  <c r="U56" i="25"/>
  <c r="S57" i="25"/>
  <c r="U57" i="25"/>
  <c r="S58" i="25"/>
  <c r="U58" i="25"/>
  <c r="S59" i="25"/>
  <c r="T59" i="25"/>
  <c r="U59" i="25" s="1"/>
  <c r="T81" i="25"/>
  <c r="Q81" i="25"/>
  <c r="U81" i="25"/>
  <c r="T82" i="25"/>
  <c r="U82" i="25" s="1"/>
  <c r="Q82" i="25"/>
  <c r="T83" i="25"/>
  <c r="Q83" i="25"/>
  <c r="U83" i="25"/>
  <c r="T84" i="25"/>
  <c r="U84" i="25"/>
  <c r="T85" i="25"/>
  <c r="Q85" i="25"/>
  <c r="U85" i="25"/>
  <c r="T92" i="25"/>
  <c r="U92" i="25" s="1"/>
  <c r="Q92" i="25"/>
  <c r="T93" i="25"/>
  <c r="Q93" i="25"/>
  <c r="U93" i="25"/>
  <c r="T94" i="25"/>
  <c r="U94" i="25" s="1"/>
  <c r="Q94" i="25"/>
  <c r="T95" i="25"/>
  <c r="U95" i="25" s="1"/>
  <c r="Q95" i="25"/>
  <c r="T96" i="25"/>
  <c r="Q96" i="25"/>
  <c r="U96" i="25"/>
  <c r="T97" i="25"/>
  <c r="Q97" i="25"/>
  <c r="U97" i="25"/>
  <c r="S98" i="25"/>
  <c r="S100" i="25"/>
  <c r="Q28" i="25"/>
  <c r="S30" i="25"/>
  <c r="S31" i="25"/>
  <c r="S32" i="25"/>
  <c r="S33" i="25"/>
  <c r="S34" i="25"/>
  <c r="S35" i="25"/>
  <c r="S36" i="25"/>
  <c r="S37" i="25"/>
  <c r="S38" i="25"/>
  <c r="S39" i="25"/>
  <c r="O103" i="25"/>
  <c r="Q40" i="25"/>
  <c r="U40" i="25"/>
  <c r="S42" i="25"/>
  <c r="S43" i="25"/>
  <c r="S45" i="25"/>
  <c r="S46" i="25"/>
  <c r="Q48" i="25"/>
  <c r="Q49" i="25"/>
  <c r="Q50" i="25"/>
  <c r="Q51" i="25"/>
  <c r="Q52" i="25"/>
  <c r="Q53" i="25"/>
  <c r="Q54" i="25"/>
  <c r="Q55" i="25"/>
  <c r="Q56" i="25"/>
  <c r="Q57" i="25"/>
  <c r="Q58" i="25"/>
  <c r="Q59" i="25"/>
  <c r="S81" i="25"/>
  <c r="S82" i="25"/>
  <c r="S83" i="25"/>
  <c r="S85" i="25"/>
  <c r="S92" i="25"/>
  <c r="S93" i="25"/>
  <c r="S94" i="25"/>
  <c r="S95" i="25"/>
  <c r="S96" i="25"/>
  <c r="S97" i="25"/>
  <c r="U98" i="25"/>
  <c r="S99" i="25"/>
  <c r="U100" i="25"/>
  <c r="T101" i="25"/>
  <c r="U101" i="25" s="1"/>
  <c r="Q101" i="25"/>
  <c r="T102" i="25"/>
  <c r="Q102" i="25"/>
  <c r="U102" i="25"/>
  <c r="S60" i="25"/>
  <c r="S61" i="25"/>
  <c r="S62" i="25"/>
  <c r="S63" i="25"/>
  <c r="S64" i="25"/>
  <c r="S65" i="25"/>
  <c r="S66" i="25"/>
  <c r="S68" i="25"/>
  <c r="S69" i="25"/>
  <c r="S70" i="25"/>
  <c r="S71" i="25"/>
  <c r="S72" i="25"/>
  <c r="S73" i="25"/>
  <c r="S74" i="25"/>
  <c r="S75" i="25"/>
  <c r="S76" i="25"/>
  <c r="S77" i="25"/>
  <c r="S78" i="25"/>
  <c r="S79" i="25"/>
  <c r="S87" i="25"/>
  <c r="S88" i="25"/>
  <c r="S89" i="25"/>
  <c r="S90" i="25"/>
  <c r="P98" i="24"/>
  <c r="P103" i="25" l="1"/>
  <c r="Q103" i="25" s="1"/>
  <c r="T103" i="25"/>
  <c r="S103" i="25"/>
  <c r="M103" i="24"/>
  <c r="L103" i="24"/>
  <c r="K103" i="24"/>
  <c r="J103" i="24"/>
  <c r="I103" i="24"/>
  <c r="H103" i="24"/>
  <c r="P102" i="24"/>
  <c r="S102" i="24" s="1"/>
  <c r="N102" i="24"/>
  <c r="G102" i="24"/>
  <c r="A102" i="24"/>
  <c r="P101" i="24"/>
  <c r="S101" i="24" s="1"/>
  <c r="N101" i="24"/>
  <c r="G101" i="24"/>
  <c r="A101" i="24"/>
  <c r="Q100" i="24"/>
  <c r="P100" i="24"/>
  <c r="T100" i="24" s="1"/>
  <c r="N100" i="24"/>
  <c r="G100" i="24"/>
  <c r="A100" i="24"/>
  <c r="Q99" i="24"/>
  <c r="P99" i="24"/>
  <c r="T99" i="24" s="1"/>
  <c r="N99" i="24"/>
  <c r="G99" i="24"/>
  <c r="A99" i="24"/>
  <c r="T98" i="24"/>
  <c r="N98" i="24"/>
  <c r="G98" i="24"/>
  <c r="A98" i="24"/>
  <c r="P97" i="24"/>
  <c r="N97" i="24"/>
  <c r="G97" i="24"/>
  <c r="A97" i="24"/>
  <c r="P96" i="24"/>
  <c r="N96" i="24"/>
  <c r="G96" i="24"/>
  <c r="A96" i="24"/>
  <c r="P95" i="24"/>
  <c r="N95" i="24"/>
  <c r="G95" i="24"/>
  <c r="A95" i="24"/>
  <c r="P94" i="24"/>
  <c r="N94" i="24"/>
  <c r="G94" i="24"/>
  <c r="A94" i="24"/>
  <c r="P93" i="24"/>
  <c r="N93" i="24"/>
  <c r="G93" i="24"/>
  <c r="A93" i="24"/>
  <c r="P92" i="24"/>
  <c r="N92" i="24"/>
  <c r="G92" i="24"/>
  <c r="A92" i="24"/>
  <c r="P91" i="24"/>
  <c r="S91" i="24" s="1"/>
  <c r="N91" i="24"/>
  <c r="G91" i="24"/>
  <c r="A91" i="24"/>
  <c r="Q90" i="24"/>
  <c r="P90" i="24"/>
  <c r="U90" i="24" s="1"/>
  <c r="N90" i="24"/>
  <c r="G90" i="24"/>
  <c r="A90" i="24"/>
  <c r="P89" i="24"/>
  <c r="Q89" i="24" s="1"/>
  <c r="N89" i="24"/>
  <c r="G89" i="24"/>
  <c r="A89" i="24"/>
  <c r="P88" i="24"/>
  <c r="Q88" i="24" s="1"/>
  <c r="N88" i="24"/>
  <c r="G88" i="24"/>
  <c r="A88" i="24"/>
  <c r="P87" i="24"/>
  <c r="Q87" i="24" s="1"/>
  <c r="N87" i="24"/>
  <c r="G87" i="24"/>
  <c r="A87" i="24"/>
  <c r="S86" i="24"/>
  <c r="R86" i="24"/>
  <c r="Q86" i="24"/>
  <c r="P86" i="24"/>
  <c r="O86" i="24"/>
  <c r="U86" i="24" s="1"/>
  <c r="N86" i="24"/>
  <c r="T86" i="24" s="1"/>
  <c r="A86" i="24"/>
  <c r="P85" i="24"/>
  <c r="N85" i="24"/>
  <c r="G85" i="24"/>
  <c r="A85" i="24"/>
  <c r="R84" i="24"/>
  <c r="Q84" i="24"/>
  <c r="O84" i="24"/>
  <c r="P84" i="24" s="1"/>
  <c r="S84" i="24" s="1"/>
  <c r="N84" i="24"/>
  <c r="G84" i="24"/>
  <c r="A84" i="24"/>
  <c r="P83" i="24"/>
  <c r="N83" i="24"/>
  <c r="G83" i="24"/>
  <c r="A83" i="24"/>
  <c r="P82" i="24"/>
  <c r="N82" i="24"/>
  <c r="G82" i="24"/>
  <c r="A82" i="24"/>
  <c r="P81" i="24"/>
  <c r="N81" i="24"/>
  <c r="G81" i="24"/>
  <c r="A81" i="24"/>
  <c r="A80" i="24"/>
  <c r="P79" i="24"/>
  <c r="Q79" i="24" s="1"/>
  <c r="N79" i="24"/>
  <c r="G79" i="24"/>
  <c r="A79" i="24"/>
  <c r="P78" i="24"/>
  <c r="Q78" i="24" s="1"/>
  <c r="N78" i="24"/>
  <c r="G78" i="24"/>
  <c r="A78" i="24"/>
  <c r="P77" i="24"/>
  <c r="N77" i="24"/>
  <c r="G77" i="24"/>
  <c r="A77" i="24"/>
  <c r="P76" i="24"/>
  <c r="N76" i="24"/>
  <c r="G76" i="24"/>
  <c r="A76" i="24"/>
  <c r="P75" i="24"/>
  <c r="N75" i="24"/>
  <c r="G75" i="24"/>
  <c r="A75" i="24"/>
  <c r="P74" i="24"/>
  <c r="N74" i="24"/>
  <c r="G74" i="24"/>
  <c r="A74" i="24"/>
  <c r="P73" i="24"/>
  <c r="N73" i="24"/>
  <c r="G73" i="24"/>
  <c r="A73" i="24"/>
  <c r="Q72" i="24"/>
  <c r="P72" i="24"/>
  <c r="U72" i="24" s="1"/>
  <c r="N72" i="24"/>
  <c r="G72" i="24"/>
  <c r="A72" i="24"/>
  <c r="P71" i="24"/>
  <c r="N71" i="24"/>
  <c r="G71" i="24"/>
  <c r="A71" i="24"/>
  <c r="P70" i="24"/>
  <c r="Q70" i="24" s="1"/>
  <c r="N70" i="24"/>
  <c r="G70" i="24"/>
  <c r="A70" i="24"/>
  <c r="P69" i="24"/>
  <c r="Q69" i="24" s="1"/>
  <c r="N69" i="24"/>
  <c r="G69" i="24"/>
  <c r="A69" i="24"/>
  <c r="P68" i="24"/>
  <c r="N68" i="24"/>
  <c r="G68" i="24"/>
  <c r="A68" i="24"/>
  <c r="S67" i="24"/>
  <c r="P67" i="24"/>
  <c r="T67" i="24" s="1"/>
  <c r="N67" i="24"/>
  <c r="G67" i="24"/>
  <c r="A67" i="24"/>
  <c r="P66" i="24"/>
  <c r="Q66" i="24" s="1"/>
  <c r="N66" i="24"/>
  <c r="G66" i="24"/>
  <c r="A66" i="24"/>
  <c r="Q65" i="24"/>
  <c r="P65" i="24"/>
  <c r="U65" i="24" s="1"/>
  <c r="N65" i="24"/>
  <c r="G65" i="24"/>
  <c r="A65" i="24"/>
  <c r="P64" i="24"/>
  <c r="N64" i="24"/>
  <c r="G64" i="24"/>
  <c r="A64" i="24"/>
  <c r="P63" i="24"/>
  <c r="N63" i="24"/>
  <c r="G63" i="24"/>
  <c r="A63" i="24"/>
  <c r="P62" i="24"/>
  <c r="Q62" i="24" s="1"/>
  <c r="N62" i="24"/>
  <c r="G62" i="24"/>
  <c r="A62" i="24"/>
  <c r="P61" i="24"/>
  <c r="Q61" i="24" s="1"/>
  <c r="N61" i="24"/>
  <c r="G61" i="24"/>
  <c r="A61" i="24"/>
  <c r="P60" i="24"/>
  <c r="Q60" i="24" s="1"/>
  <c r="N60" i="24"/>
  <c r="G60" i="24"/>
  <c r="A60" i="24"/>
  <c r="P59" i="24"/>
  <c r="N59" i="24"/>
  <c r="G59" i="24"/>
  <c r="A59" i="24"/>
  <c r="P58" i="24"/>
  <c r="T58" i="24" s="1"/>
  <c r="N58" i="24"/>
  <c r="G58" i="24"/>
  <c r="A58" i="24"/>
  <c r="P57" i="24"/>
  <c r="T57" i="24" s="1"/>
  <c r="N57" i="24"/>
  <c r="G57" i="24"/>
  <c r="A57" i="24"/>
  <c r="P56" i="24"/>
  <c r="T56" i="24" s="1"/>
  <c r="N56" i="24"/>
  <c r="G56" i="24"/>
  <c r="A56" i="24"/>
  <c r="P55" i="24"/>
  <c r="T55" i="24" s="1"/>
  <c r="N55" i="24"/>
  <c r="G55" i="24"/>
  <c r="A55" i="24"/>
  <c r="P54" i="24"/>
  <c r="T54" i="24" s="1"/>
  <c r="N54" i="24"/>
  <c r="G54" i="24"/>
  <c r="A54" i="24"/>
  <c r="P53" i="24"/>
  <c r="T53" i="24" s="1"/>
  <c r="N53" i="24"/>
  <c r="G53" i="24"/>
  <c r="A53" i="24"/>
  <c r="P52" i="24"/>
  <c r="T52" i="24" s="1"/>
  <c r="N52" i="24"/>
  <c r="G52" i="24"/>
  <c r="A52" i="24"/>
  <c r="P51" i="24"/>
  <c r="N51" i="24"/>
  <c r="G51" i="24"/>
  <c r="A51" i="24"/>
  <c r="P50" i="24"/>
  <c r="T50" i="24" s="1"/>
  <c r="N50" i="24"/>
  <c r="G50" i="24"/>
  <c r="A50" i="24"/>
  <c r="P49" i="24"/>
  <c r="T49" i="24" s="1"/>
  <c r="N49" i="24"/>
  <c r="G49" i="24"/>
  <c r="A49" i="24"/>
  <c r="P48" i="24"/>
  <c r="T48" i="24" s="1"/>
  <c r="N48" i="24"/>
  <c r="G48" i="24"/>
  <c r="A48" i="24"/>
  <c r="P47" i="24"/>
  <c r="T47" i="24" s="1"/>
  <c r="N47" i="24"/>
  <c r="G47" i="24"/>
  <c r="A47" i="24"/>
  <c r="P46" i="24"/>
  <c r="Q46" i="24" s="1"/>
  <c r="N46" i="24"/>
  <c r="G46" i="24"/>
  <c r="A46" i="24"/>
  <c r="P45" i="24"/>
  <c r="N45" i="24"/>
  <c r="G45" i="24"/>
  <c r="A45" i="24"/>
  <c r="S44" i="24"/>
  <c r="R44" i="24"/>
  <c r="Q44" i="24"/>
  <c r="O44" i="24"/>
  <c r="U44" i="24" s="1"/>
  <c r="N44" i="24"/>
  <c r="G44" i="24"/>
  <c r="A44" i="24"/>
  <c r="P43" i="24"/>
  <c r="N43" i="24"/>
  <c r="G43" i="24"/>
  <c r="A43" i="24"/>
  <c r="P42" i="24"/>
  <c r="Q42" i="24" s="1"/>
  <c r="N42" i="24"/>
  <c r="G42" i="24"/>
  <c r="A42" i="24"/>
  <c r="U41" i="24"/>
  <c r="S41" i="24"/>
  <c r="P41" i="24"/>
  <c r="T41" i="24" s="1"/>
  <c r="N41" i="24"/>
  <c r="G41" i="24"/>
  <c r="A41" i="24"/>
  <c r="S40" i="24"/>
  <c r="R40" i="24"/>
  <c r="O40" i="24"/>
  <c r="P40" i="24" s="1"/>
  <c r="N40" i="24"/>
  <c r="G40" i="24"/>
  <c r="A40" i="24"/>
  <c r="P39" i="24"/>
  <c r="N39" i="24"/>
  <c r="G39" i="24"/>
  <c r="A39" i="24"/>
  <c r="P38" i="24"/>
  <c r="Q38" i="24" s="1"/>
  <c r="N38" i="24"/>
  <c r="G38" i="24"/>
  <c r="A38" i="24"/>
  <c r="P37" i="24"/>
  <c r="N37" i="24"/>
  <c r="G37" i="24"/>
  <c r="A37" i="24"/>
  <c r="P36" i="24"/>
  <c r="N36" i="24"/>
  <c r="G36" i="24"/>
  <c r="A36" i="24"/>
  <c r="P35" i="24"/>
  <c r="N35" i="24"/>
  <c r="G35" i="24"/>
  <c r="A35" i="24"/>
  <c r="P34" i="24"/>
  <c r="N34" i="24"/>
  <c r="G34" i="24"/>
  <c r="A34" i="24"/>
  <c r="P33" i="24"/>
  <c r="N33" i="24"/>
  <c r="G33" i="24"/>
  <c r="A33" i="24"/>
  <c r="P32" i="24"/>
  <c r="N32" i="24"/>
  <c r="G32" i="24"/>
  <c r="A32" i="24"/>
  <c r="P31" i="24"/>
  <c r="N31" i="24"/>
  <c r="G31" i="24"/>
  <c r="A31" i="24"/>
  <c r="P30" i="24"/>
  <c r="N30" i="24"/>
  <c r="G30" i="24"/>
  <c r="A30" i="24"/>
  <c r="A29" i="24"/>
  <c r="P28" i="24"/>
  <c r="T28" i="24" s="1"/>
  <c r="N28" i="24"/>
  <c r="G28" i="24"/>
  <c r="A28" i="24"/>
  <c r="Q27" i="24"/>
  <c r="P27" i="24"/>
  <c r="T27" i="24" s="1"/>
  <c r="N27" i="24"/>
  <c r="G27" i="24"/>
  <c r="A27" i="24"/>
  <c r="P26" i="24"/>
  <c r="T26" i="24" s="1"/>
  <c r="N26" i="24"/>
  <c r="G26" i="24"/>
  <c r="A26" i="24"/>
  <c r="P25" i="24"/>
  <c r="N25" i="24"/>
  <c r="G25" i="24"/>
  <c r="A25" i="24"/>
  <c r="P24" i="24"/>
  <c r="S24" i="24" s="1"/>
  <c r="N24" i="24"/>
  <c r="G24" i="24"/>
  <c r="A24" i="24"/>
  <c r="P23" i="24"/>
  <c r="S23" i="24" s="1"/>
  <c r="N23" i="24"/>
  <c r="G23" i="24"/>
  <c r="A23" i="24"/>
  <c r="P22" i="24"/>
  <c r="S22" i="24" s="1"/>
  <c r="N22" i="24"/>
  <c r="G22" i="24"/>
  <c r="A22" i="24"/>
  <c r="P21" i="24"/>
  <c r="S21" i="24" s="1"/>
  <c r="N21" i="24"/>
  <c r="G21" i="24"/>
  <c r="A21" i="24"/>
  <c r="P20" i="24"/>
  <c r="S20" i="24" s="1"/>
  <c r="N20" i="24"/>
  <c r="G20" i="24"/>
  <c r="A20" i="24"/>
  <c r="P19" i="24"/>
  <c r="S19" i="24" s="1"/>
  <c r="N19" i="24"/>
  <c r="G19" i="24"/>
  <c r="A19" i="24"/>
  <c r="P18" i="24"/>
  <c r="S18" i="24" s="1"/>
  <c r="N18" i="24"/>
  <c r="G18" i="24"/>
  <c r="A18" i="24"/>
  <c r="P17" i="24"/>
  <c r="S17" i="24" s="1"/>
  <c r="N17" i="24"/>
  <c r="G17" i="24"/>
  <c r="A17" i="24"/>
  <c r="P16" i="24"/>
  <c r="S16" i="24" s="1"/>
  <c r="N16" i="24"/>
  <c r="G16" i="24"/>
  <c r="A16" i="24"/>
  <c r="P15" i="24"/>
  <c r="S15" i="24" s="1"/>
  <c r="N15" i="24"/>
  <c r="G15" i="24"/>
  <c r="A15" i="24"/>
  <c r="P14" i="24"/>
  <c r="S14" i="24" s="1"/>
  <c r="N14" i="24"/>
  <c r="G14" i="24"/>
  <c r="A14" i="24"/>
  <c r="P13" i="24"/>
  <c r="S13" i="24" s="1"/>
  <c r="N13" i="24"/>
  <c r="G13" i="24"/>
  <c r="A13" i="24"/>
  <c r="P12" i="24"/>
  <c r="S12" i="24" s="1"/>
  <c r="N12" i="24"/>
  <c r="G12" i="24"/>
  <c r="A12" i="24"/>
  <c r="P11" i="24"/>
  <c r="S11" i="24" s="1"/>
  <c r="N11" i="24"/>
  <c r="G11" i="24"/>
  <c r="A11" i="24"/>
  <c r="P10" i="24"/>
  <c r="T10" i="24" s="1"/>
  <c r="N10" i="24"/>
  <c r="G10" i="24"/>
  <c r="A10" i="24"/>
  <c r="P9" i="24"/>
  <c r="N9" i="24"/>
  <c r="G9" i="24"/>
  <c r="A9" i="24"/>
  <c r="P8" i="24"/>
  <c r="N8" i="24"/>
  <c r="G8" i="24"/>
  <c r="A8" i="24"/>
  <c r="P7" i="24"/>
  <c r="N7" i="24"/>
  <c r="G7" i="24"/>
  <c r="A7" i="24"/>
  <c r="P6" i="24"/>
  <c r="N6" i="24"/>
  <c r="G6" i="24"/>
  <c r="A6" i="24"/>
  <c r="U4" i="24"/>
  <c r="S4" i="24"/>
  <c r="Q4" i="24"/>
  <c r="N3" i="24"/>
  <c r="U103" i="25" l="1"/>
  <c r="Q41" i="24"/>
  <c r="Q67" i="24"/>
  <c r="Q91" i="24"/>
  <c r="Q10" i="24"/>
  <c r="T30" i="24"/>
  <c r="U30" i="24" s="1"/>
  <c r="T31" i="24"/>
  <c r="U31" i="24" s="1"/>
  <c r="T32" i="24"/>
  <c r="U32" i="24" s="1"/>
  <c r="T33" i="24"/>
  <c r="U33" i="24" s="1"/>
  <c r="T34" i="24"/>
  <c r="U34" i="24" s="1"/>
  <c r="T36" i="24"/>
  <c r="U36" i="24" s="1"/>
  <c r="T37" i="24"/>
  <c r="U37" i="24" s="1"/>
  <c r="T39" i="24"/>
  <c r="U39" i="24" s="1"/>
  <c r="T43" i="24"/>
  <c r="U43" i="24" s="1"/>
  <c r="T45" i="24"/>
  <c r="U45" i="24" s="1"/>
  <c r="T68" i="24"/>
  <c r="U68" i="24" s="1"/>
  <c r="T71" i="24"/>
  <c r="U71" i="24" s="1"/>
  <c r="T72" i="24"/>
  <c r="T74" i="24"/>
  <c r="U74" i="24" s="1"/>
  <c r="T75" i="24"/>
  <c r="U75" i="24" s="1"/>
  <c r="T76" i="24"/>
  <c r="U76" i="24" s="1"/>
  <c r="T77" i="24"/>
  <c r="U77" i="24" s="1"/>
  <c r="G103" i="24"/>
  <c r="Q30" i="24"/>
  <c r="Q31" i="24"/>
  <c r="Q32" i="24"/>
  <c r="Q33" i="24"/>
  <c r="Q34" i="24"/>
  <c r="Q36" i="24"/>
  <c r="Q37" i="24"/>
  <c r="Q39" i="24"/>
  <c r="Q43" i="24"/>
  <c r="P44" i="24"/>
  <c r="T44" i="24" s="1"/>
  <c r="Q45" i="24"/>
  <c r="S51" i="24"/>
  <c r="Q51" i="24"/>
  <c r="T51" i="24"/>
  <c r="U51" i="24" s="1"/>
  <c r="T61" i="24"/>
  <c r="U61" i="24" s="1"/>
  <c r="T62" i="24"/>
  <c r="U62" i="24" s="1"/>
  <c r="T65" i="24"/>
  <c r="T66" i="24"/>
  <c r="U66" i="24" s="1"/>
  <c r="U67" i="24"/>
  <c r="Q68" i="24"/>
  <c r="Q71" i="24"/>
  <c r="Q74" i="24"/>
  <c r="Q75" i="24"/>
  <c r="Q76" i="24"/>
  <c r="Q77" i="24"/>
  <c r="T79" i="24"/>
  <c r="U79" i="24" s="1"/>
  <c r="T88" i="24"/>
  <c r="U88" i="24" s="1"/>
  <c r="T89" i="24"/>
  <c r="U89" i="24" s="1"/>
  <c r="T90" i="24"/>
  <c r="T91" i="24"/>
  <c r="U99" i="24"/>
  <c r="T70" i="24"/>
  <c r="U70" i="24" s="1"/>
  <c r="T38" i="24"/>
  <c r="U38" i="24" s="1"/>
  <c r="T46" i="24"/>
  <c r="U46" i="24" s="1"/>
  <c r="Q98" i="24"/>
  <c r="T60" i="24"/>
  <c r="U60" i="24" s="1"/>
  <c r="T35" i="24"/>
  <c r="U35" i="24" s="1"/>
  <c r="Q35" i="24"/>
  <c r="T73" i="24"/>
  <c r="U73" i="24" s="1"/>
  <c r="Q73" i="24"/>
  <c r="T42" i="24"/>
  <c r="U42" i="24" s="1"/>
  <c r="T87" i="24"/>
  <c r="U87" i="24" s="1"/>
  <c r="T69" i="24"/>
  <c r="U69" i="24" s="1"/>
  <c r="T78" i="24"/>
  <c r="U78" i="24" s="1"/>
  <c r="T64" i="24"/>
  <c r="U64" i="24" s="1"/>
  <c r="Q64" i="24"/>
  <c r="T63" i="24"/>
  <c r="U63" i="24" s="1"/>
  <c r="Q63" i="24"/>
  <c r="N103" i="24"/>
  <c r="R103" i="24"/>
  <c r="T6" i="24"/>
  <c r="Q6" i="24"/>
  <c r="U6" i="24"/>
  <c r="T7" i="24"/>
  <c r="Q7" i="24"/>
  <c r="U7" i="24"/>
  <c r="T8" i="24"/>
  <c r="Q8" i="24"/>
  <c r="U8" i="24"/>
  <c r="T9" i="24"/>
  <c r="Q9" i="24"/>
  <c r="U9" i="24"/>
  <c r="S10" i="24"/>
  <c r="S6" i="24"/>
  <c r="S7" i="24"/>
  <c r="S8" i="24"/>
  <c r="S9" i="24"/>
  <c r="U10" i="24"/>
  <c r="T11" i="24"/>
  <c r="Q11" i="24"/>
  <c r="U11" i="24"/>
  <c r="T12" i="24"/>
  <c r="Q12" i="24"/>
  <c r="U12" i="24"/>
  <c r="T13" i="24"/>
  <c r="Q13" i="24"/>
  <c r="U13" i="24"/>
  <c r="T14" i="24"/>
  <c r="Q14" i="24"/>
  <c r="U14" i="24"/>
  <c r="T15" i="24"/>
  <c r="Q15" i="24"/>
  <c r="U15" i="24"/>
  <c r="T16" i="24"/>
  <c r="Q16" i="24"/>
  <c r="U16" i="24"/>
  <c r="T17" i="24"/>
  <c r="Q17" i="24"/>
  <c r="U17" i="24"/>
  <c r="T18" i="24"/>
  <c r="Q18" i="24"/>
  <c r="U18" i="24"/>
  <c r="T19" i="24"/>
  <c r="Q19" i="24"/>
  <c r="U19" i="24"/>
  <c r="T20" i="24"/>
  <c r="Q20" i="24"/>
  <c r="U20" i="24"/>
  <c r="T21" i="24"/>
  <c r="Q21" i="24"/>
  <c r="U21" i="24"/>
  <c r="T22" i="24"/>
  <c r="Q22" i="24"/>
  <c r="U22" i="24"/>
  <c r="T23" i="24"/>
  <c r="U23" i="24" s="1"/>
  <c r="Q23" i="24"/>
  <c r="T24" i="24"/>
  <c r="Q24" i="24"/>
  <c r="U24" i="24"/>
  <c r="T25" i="24"/>
  <c r="Q25" i="24"/>
  <c r="U25" i="24"/>
  <c r="S25" i="24"/>
  <c r="S26" i="24"/>
  <c r="U26" i="24"/>
  <c r="S27" i="24"/>
  <c r="U27" i="24"/>
  <c r="S28" i="24"/>
  <c r="U28" i="24"/>
  <c r="T40" i="24"/>
  <c r="S48" i="24"/>
  <c r="U48" i="24"/>
  <c r="S49" i="24"/>
  <c r="U49" i="24"/>
  <c r="S50" i="24"/>
  <c r="U50" i="24"/>
  <c r="S52" i="24"/>
  <c r="U52" i="24"/>
  <c r="S53" i="24"/>
  <c r="U53" i="24"/>
  <c r="S54" i="24"/>
  <c r="U54" i="24"/>
  <c r="S55" i="24"/>
  <c r="U55" i="24"/>
  <c r="S56" i="24"/>
  <c r="U56" i="24"/>
  <c r="S57" i="24"/>
  <c r="U57" i="24"/>
  <c r="S58" i="24"/>
  <c r="U58" i="24"/>
  <c r="S59" i="24"/>
  <c r="T59" i="24"/>
  <c r="U59" i="24" s="1"/>
  <c r="T81" i="24"/>
  <c r="Q81" i="24"/>
  <c r="U81" i="24"/>
  <c r="T82" i="24"/>
  <c r="Q82" i="24"/>
  <c r="U82" i="24"/>
  <c r="T83" i="24"/>
  <c r="Q83" i="24"/>
  <c r="U83" i="24"/>
  <c r="T84" i="24"/>
  <c r="U84" i="24"/>
  <c r="T85" i="24"/>
  <c r="Q85" i="24"/>
  <c r="U85" i="24"/>
  <c r="T92" i="24"/>
  <c r="Q92" i="24"/>
  <c r="U92" i="24"/>
  <c r="T93" i="24"/>
  <c r="Q93" i="24"/>
  <c r="U93" i="24"/>
  <c r="T94" i="24"/>
  <c r="Q94" i="24"/>
  <c r="U94" i="24"/>
  <c r="T95" i="24"/>
  <c r="Q95" i="24"/>
  <c r="U95" i="24"/>
  <c r="T96" i="24"/>
  <c r="Q96" i="24"/>
  <c r="U96" i="24"/>
  <c r="T97" i="24"/>
  <c r="Q97" i="24"/>
  <c r="U97" i="24"/>
  <c r="S98" i="24"/>
  <c r="S100" i="24"/>
  <c r="Q26" i="24"/>
  <c r="Q28" i="24"/>
  <c r="S30" i="24"/>
  <c r="S31" i="24"/>
  <c r="S32" i="24"/>
  <c r="S33" i="24"/>
  <c r="S34" i="24"/>
  <c r="S35" i="24"/>
  <c r="S36" i="24"/>
  <c r="S37" i="24"/>
  <c r="S38" i="24"/>
  <c r="S39" i="24"/>
  <c r="O103" i="24"/>
  <c r="Q40" i="24"/>
  <c r="U40" i="24"/>
  <c r="S42" i="24"/>
  <c r="S43" i="24"/>
  <c r="S45" i="24"/>
  <c r="S46" i="24"/>
  <c r="Q48" i="24"/>
  <c r="Q49" i="24"/>
  <c r="Q50" i="24"/>
  <c r="Q52" i="24"/>
  <c r="Q53" i="24"/>
  <c r="Q54" i="24"/>
  <c r="Q55" i="24"/>
  <c r="Q56" i="24"/>
  <c r="Q57" i="24"/>
  <c r="Q58" i="24"/>
  <c r="Q59" i="24"/>
  <c r="S81" i="24"/>
  <c r="S82" i="24"/>
  <c r="S83" i="24"/>
  <c r="S85" i="24"/>
  <c r="S92" i="24"/>
  <c r="S93" i="24"/>
  <c r="S94" i="24"/>
  <c r="S95" i="24"/>
  <c r="S96" i="24"/>
  <c r="S97" i="24"/>
  <c r="U98" i="24"/>
  <c r="S99" i="24"/>
  <c r="U100" i="24"/>
  <c r="T101" i="24"/>
  <c r="Q101" i="24"/>
  <c r="U101" i="24"/>
  <c r="T102" i="24"/>
  <c r="Q102" i="24"/>
  <c r="U102" i="24"/>
  <c r="S60" i="24"/>
  <c r="S61" i="24"/>
  <c r="S62" i="24"/>
  <c r="S63" i="24"/>
  <c r="S64" i="24"/>
  <c r="S65" i="24"/>
  <c r="S66" i="24"/>
  <c r="S68" i="24"/>
  <c r="S69" i="24"/>
  <c r="S70" i="24"/>
  <c r="S71" i="24"/>
  <c r="S72" i="24"/>
  <c r="S73" i="24"/>
  <c r="S74" i="24"/>
  <c r="S75" i="24"/>
  <c r="S76" i="24"/>
  <c r="S77" i="24"/>
  <c r="S78" i="24"/>
  <c r="S79" i="24"/>
  <c r="S87" i="24"/>
  <c r="S88" i="24"/>
  <c r="S89" i="24"/>
  <c r="S90" i="24"/>
  <c r="M103" i="23"/>
  <c r="L103" i="23"/>
  <c r="K103" i="23"/>
  <c r="J103" i="23"/>
  <c r="I103" i="23"/>
  <c r="H103" i="23"/>
  <c r="P102" i="23"/>
  <c r="N102" i="23"/>
  <c r="G102" i="23"/>
  <c r="A102" i="23"/>
  <c r="P101" i="23"/>
  <c r="N101" i="23"/>
  <c r="G101" i="23"/>
  <c r="A101" i="23"/>
  <c r="Q100" i="23"/>
  <c r="P100" i="23"/>
  <c r="T100" i="23" s="1"/>
  <c r="N100" i="23"/>
  <c r="G100" i="23"/>
  <c r="A100" i="23"/>
  <c r="Q99" i="23"/>
  <c r="P99" i="23"/>
  <c r="N99" i="23"/>
  <c r="G99" i="23"/>
  <c r="A99" i="23"/>
  <c r="Q98" i="23"/>
  <c r="P98" i="23"/>
  <c r="T98" i="23" s="1"/>
  <c r="N98" i="23"/>
  <c r="G98" i="23"/>
  <c r="A98" i="23"/>
  <c r="P97" i="23"/>
  <c r="S97" i="23" s="1"/>
  <c r="N97" i="23"/>
  <c r="G97" i="23"/>
  <c r="A97" i="23"/>
  <c r="P96" i="23"/>
  <c r="S96" i="23" s="1"/>
  <c r="N96" i="23"/>
  <c r="G96" i="23"/>
  <c r="A96" i="23"/>
  <c r="P95" i="23"/>
  <c r="S95" i="23" s="1"/>
  <c r="N95" i="23"/>
  <c r="G95" i="23"/>
  <c r="A95" i="23"/>
  <c r="P94" i="23"/>
  <c r="S94" i="23" s="1"/>
  <c r="N94" i="23"/>
  <c r="G94" i="23"/>
  <c r="A94" i="23"/>
  <c r="P93" i="23"/>
  <c r="S93" i="23" s="1"/>
  <c r="N93" i="23"/>
  <c r="G93" i="23"/>
  <c r="A93" i="23"/>
  <c r="P92" i="23"/>
  <c r="S92" i="23" s="1"/>
  <c r="N92" i="23"/>
  <c r="G92" i="23"/>
  <c r="A92" i="23"/>
  <c r="P91" i="23"/>
  <c r="S91" i="23" s="1"/>
  <c r="N91" i="23"/>
  <c r="G91" i="23"/>
  <c r="A91" i="23"/>
  <c r="Q90" i="23"/>
  <c r="P90" i="23"/>
  <c r="U90" i="23" s="1"/>
  <c r="N90" i="23"/>
  <c r="G90" i="23"/>
  <c r="A90" i="23"/>
  <c r="P89" i="23"/>
  <c r="Q89" i="23" s="1"/>
  <c r="N89" i="23"/>
  <c r="G89" i="23"/>
  <c r="A89" i="23"/>
  <c r="P88" i="23"/>
  <c r="Q88" i="23" s="1"/>
  <c r="N88" i="23"/>
  <c r="G88" i="23"/>
  <c r="A88" i="23"/>
  <c r="P87" i="23"/>
  <c r="Q87" i="23" s="1"/>
  <c r="N87" i="23"/>
  <c r="G87" i="23"/>
  <c r="A87" i="23"/>
  <c r="S86" i="23"/>
  <c r="R86" i="23"/>
  <c r="Q86" i="23"/>
  <c r="P86" i="23"/>
  <c r="O86" i="23"/>
  <c r="U86" i="23" s="1"/>
  <c r="N86" i="23"/>
  <c r="T86" i="23" s="1"/>
  <c r="A86" i="23"/>
  <c r="P85" i="23"/>
  <c r="S85" i="23" s="1"/>
  <c r="N85" i="23"/>
  <c r="G85" i="23"/>
  <c r="A85" i="23"/>
  <c r="R84" i="23"/>
  <c r="Q84" i="23"/>
  <c r="O84" i="23"/>
  <c r="P84" i="23" s="1"/>
  <c r="S84" i="23" s="1"/>
  <c r="N84" i="23"/>
  <c r="G84" i="23"/>
  <c r="A84" i="23"/>
  <c r="P83" i="23"/>
  <c r="S83" i="23" s="1"/>
  <c r="N83" i="23"/>
  <c r="G83" i="23"/>
  <c r="A83" i="23"/>
  <c r="P82" i="23"/>
  <c r="S82" i="23" s="1"/>
  <c r="N82" i="23"/>
  <c r="G82" i="23"/>
  <c r="A82" i="23"/>
  <c r="P81" i="23"/>
  <c r="S81" i="23" s="1"/>
  <c r="N81" i="23"/>
  <c r="G81" i="23"/>
  <c r="A81" i="23"/>
  <c r="A80" i="23"/>
  <c r="P79" i="23"/>
  <c r="N79" i="23"/>
  <c r="G79" i="23"/>
  <c r="A79" i="23"/>
  <c r="P78" i="23"/>
  <c r="T78" i="23" s="1"/>
  <c r="N78" i="23"/>
  <c r="G78" i="23"/>
  <c r="A78" i="23"/>
  <c r="P77" i="23"/>
  <c r="N77" i="23"/>
  <c r="G77" i="23"/>
  <c r="A77" i="23"/>
  <c r="P76" i="23"/>
  <c r="T76" i="23" s="1"/>
  <c r="N76" i="23"/>
  <c r="G76" i="23"/>
  <c r="A76" i="23"/>
  <c r="P75" i="23"/>
  <c r="N75" i="23"/>
  <c r="G75" i="23"/>
  <c r="A75" i="23"/>
  <c r="P74" i="23"/>
  <c r="T74" i="23" s="1"/>
  <c r="N74" i="23"/>
  <c r="G74" i="23"/>
  <c r="A74" i="23"/>
  <c r="P73" i="23"/>
  <c r="N73" i="23"/>
  <c r="G73" i="23"/>
  <c r="A73" i="23"/>
  <c r="Q72" i="23"/>
  <c r="P72" i="23"/>
  <c r="U72" i="23" s="1"/>
  <c r="N72" i="23"/>
  <c r="G72" i="23"/>
  <c r="A72" i="23"/>
  <c r="P71" i="23"/>
  <c r="T71" i="23" s="1"/>
  <c r="N71" i="23"/>
  <c r="G71" i="23"/>
  <c r="A71" i="23"/>
  <c r="P70" i="23"/>
  <c r="N70" i="23"/>
  <c r="G70" i="23"/>
  <c r="A70" i="23"/>
  <c r="P69" i="23"/>
  <c r="T69" i="23" s="1"/>
  <c r="N69" i="23"/>
  <c r="G69" i="23"/>
  <c r="A69" i="23"/>
  <c r="P68" i="23"/>
  <c r="N68" i="23"/>
  <c r="G68" i="23"/>
  <c r="A68" i="23"/>
  <c r="S67" i="23"/>
  <c r="P67" i="23"/>
  <c r="T67" i="23" s="1"/>
  <c r="N67" i="23"/>
  <c r="G67" i="23"/>
  <c r="A67" i="23"/>
  <c r="P66" i="23"/>
  <c r="Q66" i="23" s="1"/>
  <c r="N66" i="23"/>
  <c r="G66" i="23"/>
  <c r="A66" i="23"/>
  <c r="Q65" i="23"/>
  <c r="P65" i="23"/>
  <c r="U65" i="23" s="1"/>
  <c r="N65" i="23"/>
  <c r="G65" i="23"/>
  <c r="A65" i="23"/>
  <c r="Q64" i="23"/>
  <c r="P64" i="23"/>
  <c r="U64" i="23" s="1"/>
  <c r="N64" i="23"/>
  <c r="G64" i="23"/>
  <c r="A64" i="23"/>
  <c r="P63" i="23"/>
  <c r="Q63" i="23" s="1"/>
  <c r="N63" i="23"/>
  <c r="G63" i="23"/>
  <c r="A63" i="23"/>
  <c r="P62" i="23"/>
  <c r="Q62" i="23" s="1"/>
  <c r="N62" i="23"/>
  <c r="G62" i="23"/>
  <c r="A62" i="23"/>
  <c r="P61" i="23"/>
  <c r="Q61" i="23" s="1"/>
  <c r="N61" i="23"/>
  <c r="G61" i="23"/>
  <c r="A61" i="23"/>
  <c r="P60" i="23"/>
  <c r="Q60" i="23" s="1"/>
  <c r="N60" i="23"/>
  <c r="G60" i="23"/>
  <c r="A60" i="23"/>
  <c r="P59" i="23"/>
  <c r="Q59" i="23" s="1"/>
  <c r="N59" i="23"/>
  <c r="G59" i="23"/>
  <c r="A59" i="23"/>
  <c r="P58" i="23"/>
  <c r="T58" i="23" s="1"/>
  <c r="N58" i="23"/>
  <c r="G58" i="23"/>
  <c r="A58" i="23"/>
  <c r="P57" i="23"/>
  <c r="N57" i="23"/>
  <c r="G57" i="23"/>
  <c r="A57" i="23"/>
  <c r="P56" i="23"/>
  <c r="T56" i="23" s="1"/>
  <c r="N56" i="23"/>
  <c r="G56" i="23"/>
  <c r="A56" i="23"/>
  <c r="P55" i="23"/>
  <c r="N55" i="23"/>
  <c r="G55" i="23"/>
  <c r="A55" i="23"/>
  <c r="P54" i="23"/>
  <c r="T54" i="23" s="1"/>
  <c r="N54" i="23"/>
  <c r="G54" i="23"/>
  <c r="A54" i="23"/>
  <c r="P53" i="23"/>
  <c r="N53" i="23"/>
  <c r="G53" i="23"/>
  <c r="A53" i="23"/>
  <c r="P52" i="23"/>
  <c r="T52" i="23" s="1"/>
  <c r="N52" i="23"/>
  <c r="G52" i="23"/>
  <c r="A52" i="23"/>
  <c r="S51" i="23"/>
  <c r="R51" i="23"/>
  <c r="Q51" i="23"/>
  <c r="O51" i="23"/>
  <c r="N51" i="23"/>
  <c r="G51" i="23"/>
  <c r="A51" i="23"/>
  <c r="P50" i="23"/>
  <c r="T50" i="23" s="1"/>
  <c r="N50" i="23"/>
  <c r="G50" i="23"/>
  <c r="A50" i="23"/>
  <c r="P49" i="23"/>
  <c r="N49" i="23"/>
  <c r="G49" i="23"/>
  <c r="A49" i="23"/>
  <c r="P48" i="23"/>
  <c r="T48" i="23" s="1"/>
  <c r="N48" i="23"/>
  <c r="G48" i="23"/>
  <c r="A48" i="23"/>
  <c r="P47" i="23"/>
  <c r="T47" i="23" s="1"/>
  <c r="N47" i="23"/>
  <c r="G47" i="23"/>
  <c r="A47" i="23"/>
  <c r="P46" i="23"/>
  <c r="S46" i="23" s="1"/>
  <c r="N46" i="23"/>
  <c r="G46" i="23"/>
  <c r="A46" i="23"/>
  <c r="P45" i="23"/>
  <c r="S45" i="23" s="1"/>
  <c r="N45" i="23"/>
  <c r="G45" i="23"/>
  <c r="A45" i="23"/>
  <c r="S44" i="23"/>
  <c r="R44" i="23"/>
  <c r="Q44" i="23"/>
  <c r="O44" i="23"/>
  <c r="P44" i="23" s="1"/>
  <c r="N44" i="23"/>
  <c r="G44" i="23"/>
  <c r="A44" i="23"/>
  <c r="P43" i="23"/>
  <c r="S43" i="23" s="1"/>
  <c r="N43" i="23"/>
  <c r="G43" i="23"/>
  <c r="A43" i="23"/>
  <c r="P42" i="23"/>
  <c r="S42" i="23" s="1"/>
  <c r="N42" i="23"/>
  <c r="G42" i="23"/>
  <c r="A42" i="23"/>
  <c r="U41" i="23"/>
  <c r="S41" i="23"/>
  <c r="P41" i="23"/>
  <c r="N41" i="23"/>
  <c r="G41" i="23"/>
  <c r="A41" i="23"/>
  <c r="S40" i="23"/>
  <c r="R40" i="23"/>
  <c r="O40" i="23"/>
  <c r="Q40" i="23" s="1"/>
  <c r="N40" i="23"/>
  <c r="G40" i="23"/>
  <c r="A40" i="23"/>
  <c r="P39" i="23"/>
  <c r="S39" i="23" s="1"/>
  <c r="N39" i="23"/>
  <c r="G39" i="23"/>
  <c r="A39" i="23"/>
  <c r="P38" i="23"/>
  <c r="S38" i="23" s="1"/>
  <c r="N38" i="23"/>
  <c r="G38" i="23"/>
  <c r="A38" i="23"/>
  <c r="P37" i="23"/>
  <c r="S37" i="23" s="1"/>
  <c r="N37" i="23"/>
  <c r="G37" i="23"/>
  <c r="A37" i="23"/>
  <c r="P36" i="23"/>
  <c r="S36" i="23" s="1"/>
  <c r="N36" i="23"/>
  <c r="G36" i="23"/>
  <c r="A36" i="23"/>
  <c r="P35" i="23"/>
  <c r="S35" i="23" s="1"/>
  <c r="N35" i="23"/>
  <c r="G35" i="23"/>
  <c r="A35" i="23"/>
  <c r="P34" i="23"/>
  <c r="S34" i="23" s="1"/>
  <c r="N34" i="23"/>
  <c r="G34" i="23"/>
  <c r="A34" i="23"/>
  <c r="P33" i="23"/>
  <c r="S33" i="23" s="1"/>
  <c r="N33" i="23"/>
  <c r="G33" i="23"/>
  <c r="A33" i="23"/>
  <c r="P32" i="23"/>
  <c r="S32" i="23" s="1"/>
  <c r="N32" i="23"/>
  <c r="G32" i="23"/>
  <c r="A32" i="23"/>
  <c r="P31" i="23"/>
  <c r="S31" i="23" s="1"/>
  <c r="N31" i="23"/>
  <c r="G31" i="23"/>
  <c r="A31" i="23"/>
  <c r="P30" i="23"/>
  <c r="S30" i="23" s="1"/>
  <c r="N30" i="23"/>
  <c r="G30" i="23"/>
  <c r="A30" i="23"/>
  <c r="A29" i="23"/>
  <c r="P28" i="23"/>
  <c r="Q28" i="23" s="1"/>
  <c r="N28" i="23"/>
  <c r="G28" i="23"/>
  <c r="A28" i="23"/>
  <c r="Q27" i="23"/>
  <c r="P27" i="23"/>
  <c r="U27" i="23" s="1"/>
  <c r="N27" i="23"/>
  <c r="G27" i="23"/>
  <c r="A27" i="23"/>
  <c r="P26" i="23"/>
  <c r="Q26" i="23" s="1"/>
  <c r="N26" i="23"/>
  <c r="G26" i="23"/>
  <c r="A26" i="23"/>
  <c r="P25" i="23"/>
  <c r="Q25" i="23" s="1"/>
  <c r="N25" i="23"/>
  <c r="G25" i="23"/>
  <c r="A25" i="23"/>
  <c r="P24" i="23"/>
  <c r="Q24" i="23" s="1"/>
  <c r="N24" i="23"/>
  <c r="G24" i="23"/>
  <c r="A24" i="23"/>
  <c r="P23" i="23"/>
  <c r="Q23" i="23" s="1"/>
  <c r="N23" i="23"/>
  <c r="G23" i="23"/>
  <c r="A23" i="23"/>
  <c r="P22" i="23"/>
  <c r="Q22" i="23" s="1"/>
  <c r="N22" i="23"/>
  <c r="G22" i="23"/>
  <c r="A22" i="23"/>
  <c r="P21" i="23"/>
  <c r="Q21" i="23" s="1"/>
  <c r="N21" i="23"/>
  <c r="G21" i="23"/>
  <c r="A21" i="23"/>
  <c r="P20" i="23"/>
  <c r="Q20" i="23" s="1"/>
  <c r="N20" i="23"/>
  <c r="G20" i="23"/>
  <c r="A20" i="23"/>
  <c r="P19" i="23"/>
  <c r="Q19" i="23" s="1"/>
  <c r="N19" i="23"/>
  <c r="G19" i="23"/>
  <c r="A19" i="23"/>
  <c r="P18" i="23"/>
  <c r="Q18" i="23" s="1"/>
  <c r="N18" i="23"/>
  <c r="G18" i="23"/>
  <c r="A18" i="23"/>
  <c r="P17" i="23"/>
  <c r="Q17" i="23" s="1"/>
  <c r="N17" i="23"/>
  <c r="G17" i="23"/>
  <c r="A17" i="23"/>
  <c r="P16" i="23"/>
  <c r="Q16" i="23" s="1"/>
  <c r="N16" i="23"/>
  <c r="G16" i="23"/>
  <c r="A16" i="23"/>
  <c r="P15" i="23"/>
  <c r="Q15" i="23" s="1"/>
  <c r="N15" i="23"/>
  <c r="G15" i="23"/>
  <c r="A15" i="23"/>
  <c r="P14" i="23"/>
  <c r="Q14" i="23" s="1"/>
  <c r="N14" i="23"/>
  <c r="G14" i="23"/>
  <c r="A14" i="23"/>
  <c r="P13" i="23"/>
  <c r="Q13" i="23" s="1"/>
  <c r="N13" i="23"/>
  <c r="G13" i="23"/>
  <c r="A13" i="23"/>
  <c r="P12" i="23"/>
  <c r="Q12" i="23" s="1"/>
  <c r="N12" i="23"/>
  <c r="G12" i="23"/>
  <c r="A12" i="23"/>
  <c r="P11" i="23"/>
  <c r="Q11" i="23" s="1"/>
  <c r="N11" i="23"/>
  <c r="G11" i="23"/>
  <c r="A11" i="23"/>
  <c r="Q10" i="23"/>
  <c r="P10" i="23"/>
  <c r="U10" i="23" s="1"/>
  <c r="N10" i="23"/>
  <c r="G10" i="23"/>
  <c r="A10" i="23"/>
  <c r="P9" i="23"/>
  <c r="Q9" i="23" s="1"/>
  <c r="N9" i="23"/>
  <c r="G9" i="23"/>
  <c r="A9" i="23"/>
  <c r="P8" i="23"/>
  <c r="Q8" i="23" s="1"/>
  <c r="N8" i="23"/>
  <c r="G8" i="23"/>
  <c r="A8" i="23"/>
  <c r="P7" i="23"/>
  <c r="Q7" i="23" s="1"/>
  <c r="N7" i="23"/>
  <c r="G7" i="23"/>
  <c r="A7" i="23"/>
  <c r="P6" i="23"/>
  <c r="Q6" i="23" s="1"/>
  <c r="N6" i="23"/>
  <c r="G6" i="23"/>
  <c r="A6" i="23"/>
  <c r="U4" i="23"/>
  <c r="S4" i="23"/>
  <c r="Q4" i="23"/>
  <c r="N3" i="23"/>
  <c r="P103" i="24" l="1"/>
  <c r="Q67" i="23"/>
  <c r="Q91" i="23"/>
  <c r="Q49" i="23"/>
  <c r="U51" i="23"/>
  <c r="P51" i="23"/>
  <c r="T51" i="23" s="1"/>
  <c r="Q53" i="23"/>
  <c r="Q55" i="23"/>
  <c r="Q57" i="23"/>
  <c r="Q68" i="23"/>
  <c r="Q70" i="23"/>
  <c r="T72" i="23"/>
  <c r="Q73" i="23"/>
  <c r="Q75" i="23"/>
  <c r="Q77" i="23"/>
  <c r="Q79" i="23"/>
  <c r="U100" i="23"/>
  <c r="T6" i="23"/>
  <c r="U6" i="23" s="1"/>
  <c r="T7" i="23"/>
  <c r="U7" i="23" s="1"/>
  <c r="T8" i="23"/>
  <c r="U8" i="23" s="1"/>
  <c r="T9" i="23"/>
  <c r="U9" i="23" s="1"/>
  <c r="T10" i="23"/>
  <c r="T11" i="23"/>
  <c r="U11" i="23" s="1"/>
  <c r="T12" i="23"/>
  <c r="U12" i="23" s="1"/>
  <c r="T13" i="23"/>
  <c r="U13" i="23" s="1"/>
  <c r="T14" i="23"/>
  <c r="U14" i="23" s="1"/>
  <c r="T15" i="23"/>
  <c r="U15" i="23" s="1"/>
  <c r="T16" i="23"/>
  <c r="U16" i="23" s="1"/>
  <c r="T17" i="23"/>
  <c r="U17" i="23" s="1"/>
  <c r="T18" i="23"/>
  <c r="U18" i="23" s="1"/>
  <c r="T19" i="23"/>
  <c r="U19" i="23" s="1"/>
  <c r="U48" i="23"/>
  <c r="Q48" i="23"/>
  <c r="T49" i="23"/>
  <c r="U49" i="23" s="1"/>
  <c r="U50" i="23"/>
  <c r="Q50" i="23"/>
  <c r="U52" i="23"/>
  <c r="Q52" i="23"/>
  <c r="T53" i="23"/>
  <c r="U53" i="23" s="1"/>
  <c r="U54" i="23"/>
  <c r="Q54" i="23"/>
  <c r="T55" i="23"/>
  <c r="U55" i="23" s="1"/>
  <c r="U56" i="23"/>
  <c r="Q56" i="23"/>
  <c r="T57" i="23"/>
  <c r="U57" i="23" s="1"/>
  <c r="U58" i="23"/>
  <c r="Q58" i="23"/>
  <c r="T68" i="23"/>
  <c r="U68" i="23" s="1"/>
  <c r="U69" i="23"/>
  <c r="Q69" i="23"/>
  <c r="T70" i="23"/>
  <c r="U70" i="23" s="1"/>
  <c r="U71" i="23"/>
  <c r="Q71" i="23"/>
  <c r="T73" i="23"/>
  <c r="U73" i="23" s="1"/>
  <c r="U74" i="23"/>
  <c r="Q74" i="23"/>
  <c r="T75" i="23"/>
  <c r="U75" i="23" s="1"/>
  <c r="U76" i="23"/>
  <c r="Q76" i="23"/>
  <c r="T77" i="23"/>
  <c r="U77" i="23" s="1"/>
  <c r="U78" i="23"/>
  <c r="Q78" i="23"/>
  <c r="T79" i="23"/>
  <c r="U79" i="23" s="1"/>
  <c r="T20" i="23"/>
  <c r="U20" i="23" s="1"/>
  <c r="T21" i="23"/>
  <c r="U21" i="23" s="1"/>
  <c r="T22" i="23"/>
  <c r="U22" i="23" s="1"/>
  <c r="T23" i="23"/>
  <c r="U23" i="23" s="1"/>
  <c r="T24" i="23"/>
  <c r="U24" i="23" s="1"/>
  <c r="T25" i="23"/>
  <c r="U25" i="23" s="1"/>
  <c r="T26" i="23"/>
  <c r="U26" i="23" s="1"/>
  <c r="T27" i="23"/>
  <c r="T28" i="23"/>
  <c r="U28" i="23" s="1"/>
  <c r="T60" i="23"/>
  <c r="U60" i="23" s="1"/>
  <c r="T61" i="23"/>
  <c r="U61" i="23" s="1"/>
  <c r="T62" i="23"/>
  <c r="U62" i="23" s="1"/>
  <c r="T63" i="23"/>
  <c r="U63" i="23" s="1"/>
  <c r="T64" i="23"/>
  <c r="T65" i="23"/>
  <c r="T66" i="23"/>
  <c r="U66" i="23" s="1"/>
  <c r="T87" i="23"/>
  <c r="U87" i="23" s="1"/>
  <c r="T88" i="23"/>
  <c r="U88" i="23" s="1"/>
  <c r="T89" i="23"/>
  <c r="U89" i="23" s="1"/>
  <c r="T90" i="23"/>
  <c r="T91" i="23"/>
  <c r="U98" i="23"/>
  <c r="N103" i="23"/>
  <c r="Q103" i="24"/>
  <c r="T103" i="24"/>
  <c r="U103" i="24" s="1"/>
  <c r="S103" i="24"/>
  <c r="T102" i="23"/>
  <c r="Q102" i="23"/>
  <c r="S102" i="23"/>
  <c r="G103" i="23"/>
  <c r="S6" i="23"/>
  <c r="S7" i="23"/>
  <c r="S8" i="23"/>
  <c r="S9" i="23"/>
  <c r="S10" i="23"/>
  <c r="S11" i="23"/>
  <c r="S12" i="23"/>
  <c r="S13" i="23"/>
  <c r="S14" i="23"/>
  <c r="S15" i="23"/>
  <c r="S16" i="23"/>
  <c r="S17" i="23"/>
  <c r="S18" i="23"/>
  <c r="S19" i="23"/>
  <c r="S20" i="23"/>
  <c r="S21" i="23"/>
  <c r="S22" i="23"/>
  <c r="S23" i="23"/>
  <c r="S24" i="23"/>
  <c r="S25" i="23"/>
  <c r="S26" i="23"/>
  <c r="S27" i="23"/>
  <c r="T30" i="23"/>
  <c r="Q30" i="23"/>
  <c r="U30" i="23"/>
  <c r="T31" i="23"/>
  <c r="Q31" i="23"/>
  <c r="U31" i="23"/>
  <c r="T32" i="23"/>
  <c r="Q32" i="23"/>
  <c r="U32" i="23"/>
  <c r="T33" i="23"/>
  <c r="Q33" i="23"/>
  <c r="U33" i="23"/>
  <c r="T34" i="23"/>
  <c r="Q34" i="23"/>
  <c r="U34" i="23"/>
  <c r="T35" i="23"/>
  <c r="Q35" i="23"/>
  <c r="U35" i="23"/>
  <c r="T36" i="23"/>
  <c r="Q36" i="23"/>
  <c r="U36" i="23"/>
  <c r="T37" i="23"/>
  <c r="Q37" i="23"/>
  <c r="U37" i="23"/>
  <c r="T38" i="23"/>
  <c r="Q38" i="23"/>
  <c r="U38" i="23"/>
  <c r="T39" i="23"/>
  <c r="Q39" i="23"/>
  <c r="U39" i="23"/>
  <c r="O103" i="23"/>
  <c r="P40" i="23"/>
  <c r="R103" i="23"/>
  <c r="U40" i="23"/>
  <c r="T41" i="23"/>
  <c r="Q41" i="23"/>
  <c r="T42" i="23"/>
  <c r="Q42" i="23"/>
  <c r="U42" i="23"/>
  <c r="T43" i="23"/>
  <c r="Q43" i="23"/>
  <c r="U43" i="23"/>
  <c r="T44" i="23"/>
  <c r="U44" i="23"/>
  <c r="T45" i="23"/>
  <c r="Q45" i="23"/>
  <c r="U45" i="23"/>
  <c r="T46" i="23"/>
  <c r="Q46" i="23"/>
  <c r="U46" i="23"/>
  <c r="T99" i="23"/>
  <c r="U99" i="23"/>
  <c r="S99" i="23"/>
  <c r="T101" i="23"/>
  <c r="U101" i="23" s="1"/>
  <c r="Q101" i="23"/>
  <c r="S101" i="23"/>
  <c r="U102" i="23"/>
  <c r="S28" i="23"/>
  <c r="S48" i="23"/>
  <c r="S49" i="23"/>
  <c r="S50" i="23"/>
  <c r="S52" i="23"/>
  <c r="S53" i="23"/>
  <c r="S54" i="23"/>
  <c r="S55" i="23"/>
  <c r="S56" i="23"/>
  <c r="S57" i="23"/>
  <c r="S58" i="23"/>
  <c r="S59" i="23"/>
  <c r="T59" i="23"/>
  <c r="U59" i="23" s="1"/>
  <c r="U67" i="23"/>
  <c r="T81" i="23"/>
  <c r="Q81" i="23"/>
  <c r="U81" i="23"/>
  <c r="T82" i="23"/>
  <c r="Q82" i="23"/>
  <c r="U82" i="23"/>
  <c r="T83" i="23"/>
  <c r="Q83" i="23"/>
  <c r="U83" i="23"/>
  <c r="T84" i="23"/>
  <c r="U84" i="23"/>
  <c r="T85" i="23"/>
  <c r="Q85" i="23"/>
  <c r="U85" i="23"/>
  <c r="T92" i="23"/>
  <c r="Q92" i="23"/>
  <c r="U92" i="23"/>
  <c r="T93" i="23"/>
  <c r="Q93" i="23"/>
  <c r="U93" i="23"/>
  <c r="T94" i="23"/>
  <c r="Q94" i="23"/>
  <c r="U94" i="23"/>
  <c r="T95" i="23"/>
  <c r="Q95" i="23"/>
  <c r="U95" i="23"/>
  <c r="T96" i="23"/>
  <c r="Q96" i="23"/>
  <c r="U96" i="23"/>
  <c r="T97" i="23"/>
  <c r="Q97" i="23"/>
  <c r="U97" i="23"/>
  <c r="S98" i="23"/>
  <c r="S100" i="23"/>
  <c r="S60" i="23"/>
  <c r="S61" i="23"/>
  <c r="S62" i="23"/>
  <c r="S63" i="23"/>
  <c r="S64" i="23"/>
  <c r="S65" i="23"/>
  <c r="S66" i="23"/>
  <c r="S68" i="23"/>
  <c r="S69" i="23"/>
  <c r="S70" i="23"/>
  <c r="S71" i="23"/>
  <c r="S72" i="23"/>
  <c r="S73" i="23"/>
  <c r="S74" i="23"/>
  <c r="S75" i="23"/>
  <c r="S76" i="23"/>
  <c r="S77" i="23"/>
  <c r="S78" i="23"/>
  <c r="S79" i="23"/>
  <c r="S87" i="23"/>
  <c r="S88" i="23"/>
  <c r="S89" i="23"/>
  <c r="S90" i="23"/>
  <c r="M103" i="22"/>
  <c r="L103" i="22"/>
  <c r="K103" i="22"/>
  <c r="J103" i="22"/>
  <c r="I103" i="22"/>
  <c r="H103" i="22"/>
  <c r="P102" i="22"/>
  <c r="S102" i="22" s="1"/>
  <c r="N102" i="22"/>
  <c r="G102" i="22"/>
  <c r="A102" i="22"/>
  <c r="P101" i="22"/>
  <c r="S101" i="22" s="1"/>
  <c r="N101" i="22"/>
  <c r="G101" i="22"/>
  <c r="A101" i="22"/>
  <c r="Q100" i="22"/>
  <c r="P100" i="22"/>
  <c r="T100" i="22" s="1"/>
  <c r="N100" i="22"/>
  <c r="G100" i="22"/>
  <c r="A100" i="22"/>
  <c r="Q99" i="22"/>
  <c r="P99" i="22"/>
  <c r="T99" i="22" s="1"/>
  <c r="N99" i="22"/>
  <c r="G99" i="22"/>
  <c r="A99" i="22"/>
  <c r="Q98" i="22"/>
  <c r="P98" i="22"/>
  <c r="T98" i="22" s="1"/>
  <c r="N98" i="22"/>
  <c r="G98" i="22"/>
  <c r="A98" i="22"/>
  <c r="P97" i="22"/>
  <c r="N97" i="22"/>
  <c r="G97" i="22"/>
  <c r="A97" i="22"/>
  <c r="P96" i="22"/>
  <c r="N96" i="22"/>
  <c r="G96" i="22"/>
  <c r="A96" i="22"/>
  <c r="P95" i="22"/>
  <c r="N95" i="22"/>
  <c r="G95" i="22"/>
  <c r="A95" i="22"/>
  <c r="P94" i="22"/>
  <c r="N94" i="22"/>
  <c r="G94" i="22"/>
  <c r="A94" i="22"/>
  <c r="P93" i="22"/>
  <c r="N93" i="22"/>
  <c r="G93" i="22"/>
  <c r="A93" i="22"/>
  <c r="P92" i="22"/>
  <c r="N92" i="22"/>
  <c r="G92" i="22"/>
  <c r="A92" i="22"/>
  <c r="P91" i="22"/>
  <c r="S91" i="22" s="1"/>
  <c r="N91" i="22"/>
  <c r="G91" i="22"/>
  <c r="A91" i="22"/>
  <c r="Q90" i="22"/>
  <c r="P90" i="22"/>
  <c r="U90" i="22" s="1"/>
  <c r="N90" i="22"/>
  <c r="G90" i="22"/>
  <c r="A90" i="22"/>
  <c r="P89" i="22"/>
  <c r="N89" i="22"/>
  <c r="G89" i="22"/>
  <c r="A89" i="22"/>
  <c r="P88" i="22"/>
  <c r="N88" i="22"/>
  <c r="G88" i="22"/>
  <c r="A88" i="22"/>
  <c r="P87" i="22"/>
  <c r="N87" i="22"/>
  <c r="G87" i="22"/>
  <c r="A87" i="22"/>
  <c r="S86" i="22"/>
  <c r="R86" i="22"/>
  <c r="Q86" i="22"/>
  <c r="P86" i="22"/>
  <c r="O86" i="22"/>
  <c r="U86" i="22" s="1"/>
  <c r="N86" i="22"/>
  <c r="T86" i="22" s="1"/>
  <c r="A86" i="22"/>
  <c r="P85" i="22"/>
  <c r="N85" i="22"/>
  <c r="G85" i="22"/>
  <c r="A85" i="22"/>
  <c r="R84" i="22"/>
  <c r="Q84" i="22"/>
  <c r="O84" i="22"/>
  <c r="P84" i="22" s="1"/>
  <c r="S84" i="22" s="1"/>
  <c r="N84" i="22"/>
  <c r="G84" i="22"/>
  <c r="A84" i="22"/>
  <c r="P83" i="22"/>
  <c r="N83" i="22"/>
  <c r="G83" i="22"/>
  <c r="A83" i="22"/>
  <c r="P82" i="22"/>
  <c r="N82" i="22"/>
  <c r="G82" i="22"/>
  <c r="A82" i="22"/>
  <c r="P81" i="22"/>
  <c r="N81" i="22"/>
  <c r="G81" i="22"/>
  <c r="A81" i="22"/>
  <c r="A80" i="22"/>
  <c r="P79" i="22"/>
  <c r="N79" i="22"/>
  <c r="G79" i="22"/>
  <c r="A79" i="22"/>
  <c r="P78" i="22"/>
  <c r="N78" i="22"/>
  <c r="G78" i="22"/>
  <c r="A78" i="22"/>
  <c r="P77" i="22"/>
  <c r="N77" i="22"/>
  <c r="G77" i="22"/>
  <c r="A77" i="22"/>
  <c r="P76" i="22"/>
  <c r="N76" i="22"/>
  <c r="G76" i="22"/>
  <c r="A76" i="22"/>
  <c r="P75" i="22"/>
  <c r="Q75" i="22" s="1"/>
  <c r="N75" i="22"/>
  <c r="G75" i="22"/>
  <c r="A75" i="22"/>
  <c r="P74" i="22"/>
  <c r="Q74" i="22" s="1"/>
  <c r="N74" i="22"/>
  <c r="G74" i="22"/>
  <c r="A74" i="22"/>
  <c r="P73" i="22"/>
  <c r="N73" i="22"/>
  <c r="G73" i="22"/>
  <c r="A73" i="22"/>
  <c r="Q72" i="22"/>
  <c r="P72" i="22"/>
  <c r="U72" i="22" s="1"/>
  <c r="N72" i="22"/>
  <c r="G72" i="22"/>
  <c r="A72" i="22"/>
  <c r="P71" i="22"/>
  <c r="N71" i="22"/>
  <c r="G71" i="22"/>
  <c r="A71" i="22"/>
  <c r="P70" i="22"/>
  <c r="N70" i="22"/>
  <c r="G70" i="22"/>
  <c r="A70" i="22"/>
  <c r="P69" i="22"/>
  <c r="N69" i="22"/>
  <c r="G69" i="22"/>
  <c r="A69" i="22"/>
  <c r="P68" i="22"/>
  <c r="N68" i="22"/>
  <c r="G68" i="22"/>
  <c r="A68" i="22"/>
  <c r="S67" i="22"/>
  <c r="P67" i="22"/>
  <c r="T67" i="22" s="1"/>
  <c r="N67" i="22"/>
  <c r="G67" i="22"/>
  <c r="A67" i="22"/>
  <c r="P66" i="22"/>
  <c r="Q66" i="22" s="1"/>
  <c r="N66" i="22"/>
  <c r="G66" i="22"/>
  <c r="A66" i="22"/>
  <c r="Q65" i="22"/>
  <c r="P65" i="22"/>
  <c r="U65" i="22" s="1"/>
  <c r="N65" i="22"/>
  <c r="G65" i="22"/>
  <c r="A65" i="22"/>
  <c r="Q64" i="22"/>
  <c r="P64" i="22"/>
  <c r="U64" i="22" s="1"/>
  <c r="N64" i="22"/>
  <c r="G64" i="22"/>
  <c r="A64" i="22"/>
  <c r="P63" i="22"/>
  <c r="Q63" i="22" s="1"/>
  <c r="N63" i="22"/>
  <c r="G63" i="22"/>
  <c r="A63" i="22"/>
  <c r="P62" i="22"/>
  <c r="Q62" i="22" s="1"/>
  <c r="N62" i="22"/>
  <c r="G62" i="22"/>
  <c r="A62" i="22"/>
  <c r="P61" i="22"/>
  <c r="Q61" i="22" s="1"/>
  <c r="N61" i="22"/>
  <c r="G61" i="22"/>
  <c r="A61" i="22"/>
  <c r="P60" i="22"/>
  <c r="Q60" i="22" s="1"/>
  <c r="N60" i="22"/>
  <c r="G60" i="22"/>
  <c r="A60" i="22"/>
  <c r="P59" i="22"/>
  <c r="N59" i="22"/>
  <c r="G59" i="22"/>
  <c r="A59" i="22"/>
  <c r="P58" i="22"/>
  <c r="T58" i="22" s="1"/>
  <c r="N58" i="22"/>
  <c r="G58" i="22"/>
  <c r="A58" i="22"/>
  <c r="P57" i="22"/>
  <c r="T57" i="22" s="1"/>
  <c r="N57" i="22"/>
  <c r="G57" i="22"/>
  <c r="A57" i="22"/>
  <c r="P56" i="22"/>
  <c r="T56" i="22" s="1"/>
  <c r="N56" i="22"/>
  <c r="G56" i="22"/>
  <c r="A56" i="22"/>
  <c r="P55" i="22"/>
  <c r="T55" i="22" s="1"/>
  <c r="N55" i="22"/>
  <c r="G55" i="22"/>
  <c r="A55" i="22"/>
  <c r="P54" i="22"/>
  <c r="T54" i="22" s="1"/>
  <c r="N54" i="22"/>
  <c r="G54" i="22"/>
  <c r="A54" i="22"/>
  <c r="P53" i="22"/>
  <c r="T53" i="22" s="1"/>
  <c r="N53" i="22"/>
  <c r="G53" i="22"/>
  <c r="A53" i="22"/>
  <c r="P52" i="22"/>
  <c r="T52" i="22" s="1"/>
  <c r="N52" i="22"/>
  <c r="G52" i="22"/>
  <c r="A52" i="22"/>
  <c r="S51" i="22"/>
  <c r="R51" i="22"/>
  <c r="Q51" i="22"/>
  <c r="O51" i="22"/>
  <c r="P51" i="22" s="1"/>
  <c r="N51" i="22"/>
  <c r="G51" i="22"/>
  <c r="A51" i="22"/>
  <c r="P50" i="22"/>
  <c r="T50" i="22" s="1"/>
  <c r="N50" i="22"/>
  <c r="G50" i="22"/>
  <c r="A50" i="22"/>
  <c r="P49" i="22"/>
  <c r="T49" i="22" s="1"/>
  <c r="N49" i="22"/>
  <c r="G49" i="22"/>
  <c r="A49" i="22"/>
  <c r="P48" i="22"/>
  <c r="T48" i="22" s="1"/>
  <c r="N48" i="22"/>
  <c r="G48" i="22"/>
  <c r="A48" i="22"/>
  <c r="P47" i="22"/>
  <c r="T47" i="22" s="1"/>
  <c r="N47" i="22"/>
  <c r="G47" i="22"/>
  <c r="A47" i="22"/>
  <c r="P46" i="22"/>
  <c r="Q46" i="22" s="1"/>
  <c r="N46" i="22"/>
  <c r="G46" i="22"/>
  <c r="A46" i="22"/>
  <c r="P45" i="22"/>
  <c r="Q45" i="22" s="1"/>
  <c r="N45" i="22"/>
  <c r="G45" i="22"/>
  <c r="A45" i="22"/>
  <c r="S44" i="22"/>
  <c r="R44" i="22"/>
  <c r="Q44" i="22"/>
  <c r="O44" i="22"/>
  <c r="U44" i="22" s="1"/>
  <c r="N44" i="22"/>
  <c r="G44" i="22"/>
  <c r="A44" i="22"/>
  <c r="P43" i="22"/>
  <c r="Q43" i="22" s="1"/>
  <c r="N43" i="22"/>
  <c r="G43" i="22"/>
  <c r="A43" i="22"/>
  <c r="P42" i="22"/>
  <c r="Q42" i="22" s="1"/>
  <c r="N42" i="22"/>
  <c r="G42" i="22"/>
  <c r="A42" i="22"/>
  <c r="U41" i="22"/>
  <c r="S41" i="22"/>
  <c r="P41" i="22"/>
  <c r="T41" i="22" s="1"/>
  <c r="N41" i="22"/>
  <c r="G41" i="22"/>
  <c r="A41" i="22"/>
  <c r="S40" i="22"/>
  <c r="R40" i="22"/>
  <c r="O40" i="22"/>
  <c r="P40" i="22" s="1"/>
  <c r="N40" i="22"/>
  <c r="A40" i="22"/>
  <c r="P39" i="22"/>
  <c r="N39" i="22"/>
  <c r="G39" i="22"/>
  <c r="A39" i="22"/>
  <c r="P38" i="22"/>
  <c r="N38" i="22"/>
  <c r="G38" i="22"/>
  <c r="A38" i="22"/>
  <c r="P37" i="22"/>
  <c r="N37" i="22"/>
  <c r="G37" i="22"/>
  <c r="A37" i="22"/>
  <c r="P36" i="22"/>
  <c r="N36" i="22"/>
  <c r="G36" i="22"/>
  <c r="A36" i="22"/>
  <c r="P35" i="22"/>
  <c r="N35" i="22"/>
  <c r="G35" i="22"/>
  <c r="A35" i="22"/>
  <c r="P34" i="22"/>
  <c r="N34" i="22"/>
  <c r="G34" i="22"/>
  <c r="A34" i="22"/>
  <c r="P33" i="22"/>
  <c r="N33" i="22"/>
  <c r="G33" i="22"/>
  <c r="A33" i="22"/>
  <c r="P32" i="22"/>
  <c r="Q32" i="22" s="1"/>
  <c r="N32" i="22"/>
  <c r="G32" i="22"/>
  <c r="A32" i="22"/>
  <c r="P31" i="22"/>
  <c r="N31" i="22"/>
  <c r="G31" i="22"/>
  <c r="A31" i="22"/>
  <c r="P30" i="22"/>
  <c r="Q30" i="22" s="1"/>
  <c r="N30" i="22"/>
  <c r="G30" i="22"/>
  <c r="A30" i="22"/>
  <c r="A29" i="22"/>
  <c r="P28" i="22"/>
  <c r="T28" i="22" s="1"/>
  <c r="N28" i="22"/>
  <c r="G28" i="22"/>
  <c r="A28" i="22"/>
  <c r="Q27" i="22"/>
  <c r="P27" i="22"/>
  <c r="T27" i="22" s="1"/>
  <c r="N27" i="22"/>
  <c r="G27" i="22"/>
  <c r="A27" i="22"/>
  <c r="P26" i="22"/>
  <c r="T26" i="22" s="1"/>
  <c r="N26" i="22"/>
  <c r="G26" i="22"/>
  <c r="A26" i="22"/>
  <c r="P25" i="22"/>
  <c r="N25" i="22"/>
  <c r="G25" i="22"/>
  <c r="A25" i="22"/>
  <c r="P24" i="22"/>
  <c r="S24" i="22" s="1"/>
  <c r="N24" i="22"/>
  <c r="G24" i="22"/>
  <c r="A24" i="22"/>
  <c r="P23" i="22"/>
  <c r="S23" i="22" s="1"/>
  <c r="N23" i="22"/>
  <c r="G23" i="22"/>
  <c r="A23" i="22"/>
  <c r="P22" i="22"/>
  <c r="S22" i="22" s="1"/>
  <c r="N22" i="22"/>
  <c r="G22" i="22"/>
  <c r="A22" i="22"/>
  <c r="P21" i="22"/>
  <c r="S21" i="22" s="1"/>
  <c r="N21" i="22"/>
  <c r="G21" i="22"/>
  <c r="A21" i="22"/>
  <c r="P20" i="22"/>
  <c r="S20" i="22" s="1"/>
  <c r="N20" i="22"/>
  <c r="G20" i="22"/>
  <c r="A20" i="22"/>
  <c r="P19" i="22"/>
  <c r="S19" i="22" s="1"/>
  <c r="N19" i="22"/>
  <c r="G19" i="22"/>
  <c r="A19" i="22"/>
  <c r="P18" i="22"/>
  <c r="S18" i="22" s="1"/>
  <c r="N18" i="22"/>
  <c r="G18" i="22"/>
  <c r="A18" i="22"/>
  <c r="P17" i="22"/>
  <c r="S17" i="22" s="1"/>
  <c r="N17" i="22"/>
  <c r="G17" i="22"/>
  <c r="A17" i="22"/>
  <c r="P16" i="22"/>
  <c r="S16" i="22" s="1"/>
  <c r="N16" i="22"/>
  <c r="G16" i="22"/>
  <c r="A16" i="22"/>
  <c r="P15" i="22"/>
  <c r="S15" i="22" s="1"/>
  <c r="N15" i="22"/>
  <c r="G15" i="22"/>
  <c r="A15" i="22"/>
  <c r="P14" i="22"/>
  <c r="S14" i="22" s="1"/>
  <c r="N14" i="22"/>
  <c r="G14" i="22"/>
  <c r="A14" i="22"/>
  <c r="P13" i="22"/>
  <c r="S13" i="22" s="1"/>
  <c r="N13" i="22"/>
  <c r="G13" i="22"/>
  <c r="A13" i="22"/>
  <c r="P12" i="22"/>
  <c r="S12" i="22" s="1"/>
  <c r="N12" i="22"/>
  <c r="G12" i="22"/>
  <c r="A12" i="22"/>
  <c r="P11" i="22"/>
  <c r="S11" i="22" s="1"/>
  <c r="N11" i="22"/>
  <c r="G11" i="22"/>
  <c r="A11" i="22"/>
  <c r="Q10" i="22"/>
  <c r="P10" i="22"/>
  <c r="T10" i="22" s="1"/>
  <c r="N10" i="22"/>
  <c r="G10" i="22"/>
  <c r="A10" i="22"/>
  <c r="P9" i="22"/>
  <c r="N9" i="22"/>
  <c r="G9" i="22"/>
  <c r="A9" i="22"/>
  <c r="P8" i="22"/>
  <c r="N8" i="22"/>
  <c r="G8" i="22"/>
  <c r="A8" i="22"/>
  <c r="P7" i="22"/>
  <c r="N7" i="22"/>
  <c r="G7" i="22"/>
  <c r="A7" i="22"/>
  <c r="P6" i="22"/>
  <c r="N6" i="22"/>
  <c r="G6" i="22"/>
  <c r="A6" i="22"/>
  <c r="U4" i="22"/>
  <c r="S4" i="22"/>
  <c r="Q4" i="22"/>
  <c r="N3" i="22"/>
  <c r="P103" i="23" l="1"/>
  <c r="S103" i="23" s="1"/>
  <c r="G40" i="22"/>
  <c r="T40" i="23"/>
  <c r="T103" i="23" s="1"/>
  <c r="U103" i="23" s="1"/>
  <c r="Q67" i="22"/>
  <c r="Q103" i="23"/>
  <c r="Q41" i="22"/>
  <c r="P44" i="22"/>
  <c r="T44" i="22" s="1"/>
  <c r="R103" i="22"/>
  <c r="Q31" i="22"/>
  <c r="T31" i="22"/>
  <c r="U31" i="22" s="1"/>
  <c r="T33" i="22"/>
  <c r="U33" i="22" s="1"/>
  <c r="T34" i="22"/>
  <c r="U34" i="22" s="1"/>
  <c r="T35" i="22"/>
  <c r="U35" i="22" s="1"/>
  <c r="T36" i="22"/>
  <c r="U36" i="22" s="1"/>
  <c r="T38" i="22"/>
  <c r="U38" i="22" s="1"/>
  <c r="T68" i="22"/>
  <c r="U68" i="22" s="1"/>
  <c r="T69" i="22"/>
  <c r="U69" i="22" s="1"/>
  <c r="T70" i="22"/>
  <c r="U70" i="22" s="1"/>
  <c r="T71" i="22"/>
  <c r="U71" i="22" s="1"/>
  <c r="T72" i="22"/>
  <c r="T73" i="22"/>
  <c r="U73" i="22" s="1"/>
  <c r="T76" i="22"/>
  <c r="U76" i="22" s="1"/>
  <c r="T78" i="22"/>
  <c r="U78" i="22" s="1"/>
  <c r="T79" i="22"/>
  <c r="U79" i="22" s="1"/>
  <c r="T87" i="22"/>
  <c r="U87" i="22" s="1"/>
  <c r="T88" i="22"/>
  <c r="U88" i="22" s="1"/>
  <c r="T89" i="22"/>
  <c r="U89" i="22" s="1"/>
  <c r="T90" i="22"/>
  <c r="T91" i="22"/>
  <c r="Q33" i="22"/>
  <c r="Q34" i="22"/>
  <c r="Q35" i="22"/>
  <c r="Q36" i="22"/>
  <c r="Q38" i="22"/>
  <c r="T42" i="22"/>
  <c r="U42" i="22" s="1"/>
  <c r="T43" i="22"/>
  <c r="U43" i="22" s="1"/>
  <c r="T45" i="22"/>
  <c r="U45" i="22" s="1"/>
  <c r="T46" i="22"/>
  <c r="U46" i="22" s="1"/>
  <c r="T60" i="22"/>
  <c r="U60" i="22" s="1"/>
  <c r="T61" i="22"/>
  <c r="U61" i="22" s="1"/>
  <c r="T62" i="22"/>
  <c r="U62" i="22" s="1"/>
  <c r="T63" i="22"/>
  <c r="U63" i="22" s="1"/>
  <c r="T64" i="22"/>
  <c r="T65" i="22"/>
  <c r="T66" i="22"/>
  <c r="U66" i="22" s="1"/>
  <c r="U67" i="22"/>
  <c r="Q68" i="22"/>
  <c r="Q69" i="22"/>
  <c r="Q70" i="22"/>
  <c r="Q71" i="22"/>
  <c r="Q73" i="22"/>
  <c r="Q76" i="22"/>
  <c r="Q78" i="22"/>
  <c r="Q79" i="22"/>
  <c r="Q87" i="22"/>
  <c r="Q88" i="22"/>
  <c r="Q89" i="22"/>
  <c r="Q91" i="22"/>
  <c r="U99" i="22"/>
  <c r="G103" i="22"/>
  <c r="T77" i="22"/>
  <c r="U77" i="22" s="1"/>
  <c r="Q77" i="22"/>
  <c r="T39" i="22"/>
  <c r="U39" i="22" s="1"/>
  <c r="Q39" i="22"/>
  <c r="T37" i="22"/>
  <c r="U37" i="22" s="1"/>
  <c r="Q37" i="22"/>
  <c r="T30" i="22"/>
  <c r="U30" i="22" s="1"/>
  <c r="T32" i="22"/>
  <c r="U32" i="22" s="1"/>
  <c r="T75" i="22"/>
  <c r="U75" i="22" s="1"/>
  <c r="T74" i="22"/>
  <c r="U74" i="22" s="1"/>
  <c r="N103" i="22"/>
  <c r="T6" i="22"/>
  <c r="Q6" i="22"/>
  <c r="U6" i="22"/>
  <c r="T7" i="22"/>
  <c r="Q7" i="22"/>
  <c r="U7" i="22"/>
  <c r="T8" i="22"/>
  <c r="Q8" i="22"/>
  <c r="U8" i="22"/>
  <c r="T9" i="22"/>
  <c r="Q9" i="22"/>
  <c r="U9" i="22"/>
  <c r="S10" i="22"/>
  <c r="S6" i="22"/>
  <c r="S7" i="22"/>
  <c r="S8" i="22"/>
  <c r="S9" i="22"/>
  <c r="U10" i="22"/>
  <c r="T11" i="22"/>
  <c r="Q11" i="22"/>
  <c r="U11" i="22"/>
  <c r="T12" i="22"/>
  <c r="Q12" i="22"/>
  <c r="U12" i="22"/>
  <c r="T13" i="22"/>
  <c r="Q13" i="22"/>
  <c r="U13" i="22"/>
  <c r="T14" i="22"/>
  <c r="Q14" i="22"/>
  <c r="U14" i="22"/>
  <c r="T15" i="22"/>
  <c r="Q15" i="22"/>
  <c r="U15" i="22"/>
  <c r="T16" i="22"/>
  <c r="Q16" i="22"/>
  <c r="U16" i="22"/>
  <c r="T17" i="22"/>
  <c r="Q17" i="22"/>
  <c r="U17" i="22"/>
  <c r="T18" i="22"/>
  <c r="Q18" i="22"/>
  <c r="U18" i="22"/>
  <c r="T19" i="22"/>
  <c r="Q19" i="22"/>
  <c r="U19" i="22"/>
  <c r="T20" i="22"/>
  <c r="Q20" i="22"/>
  <c r="U20" i="22"/>
  <c r="T21" i="22"/>
  <c r="Q21" i="22"/>
  <c r="U21" i="22"/>
  <c r="T22" i="22"/>
  <c r="Q22" i="22"/>
  <c r="U22" i="22"/>
  <c r="T23" i="22"/>
  <c r="Q23" i="22"/>
  <c r="U23" i="22"/>
  <c r="T24" i="22"/>
  <c r="Q24" i="22"/>
  <c r="U24" i="22"/>
  <c r="T25" i="22"/>
  <c r="Q25" i="22"/>
  <c r="U25" i="22"/>
  <c r="S25" i="22"/>
  <c r="T51" i="22"/>
  <c r="S26" i="22"/>
  <c r="U26" i="22"/>
  <c r="S27" i="22"/>
  <c r="U27" i="22"/>
  <c r="S28" i="22"/>
  <c r="U28" i="22"/>
  <c r="T40" i="22"/>
  <c r="S48" i="22"/>
  <c r="U48" i="22"/>
  <c r="S49" i="22"/>
  <c r="U49" i="22"/>
  <c r="S50" i="22"/>
  <c r="U50" i="22"/>
  <c r="U51" i="22"/>
  <c r="S52" i="22"/>
  <c r="U52" i="22"/>
  <c r="S53" i="22"/>
  <c r="U53" i="22"/>
  <c r="S54" i="22"/>
  <c r="U54" i="22"/>
  <c r="S55" i="22"/>
  <c r="U55" i="22"/>
  <c r="S56" i="22"/>
  <c r="U56" i="22"/>
  <c r="S57" i="22"/>
  <c r="U57" i="22"/>
  <c r="S58" i="22"/>
  <c r="U58" i="22"/>
  <c r="S59" i="22"/>
  <c r="T59" i="22"/>
  <c r="U59" i="22" s="1"/>
  <c r="T81" i="22"/>
  <c r="Q81" i="22"/>
  <c r="U81" i="22"/>
  <c r="T82" i="22"/>
  <c r="Q82" i="22"/>
  <c r="U82" i="22"/>
  <c r="T83" i="22"/>
  <c r="Q83" i="22"/>
  <c r="U83" i="22"/>
  <c r="T84" i="22"/>
  <c r="U84" i="22"/>
  <c r="T85" i="22"/>
  <c r="Q85" i="22"/>
  <c r="U85" i="22"/>
  <c r="T92" i="22"/>
  <c r="Q92" i="22"/>
  <c r="U92" i="22"/>
  <c r="T93" i="22"/>
  <c r="Q93" i="22"/>
  <c r="U93" i="22"/>
  <c r="T94" i="22"/>
  <c r="Q94" i="22"/>
  <c r="U94" i="22"/>
  <c r="T95" i="22"/>
  <c r="Q95" i="22"/>
  <c r="U95" i="22"/>
  <c r="T96" i="22"/>
  <c r="Q96" i="22"/>
  <c r="U96" i="22"/>
  <c r="T97" i="22"/>
  <c r="Q97" i="22"/>
  <c r="U97" i="22"/>
  <c r="S98" i="22"/>
  <c r="S100" i="22"/>
  <c r="Q26" i="22"/>
  <c r="Q28" i="22"/>
  <c r="S30" i="22"/>
  <c r="S31" i="22"/>
  <c r="S32" i="22"/>
  <c r="S33" i="22"/>
  <c r="S34" i="22"/>
  <c r="S35" i="22"/>
  <c r="S36" i="22"/>
  <c r="S37" i="22"/>
  <c r="S38" i="22"/>
  <c r="S39" i="22"/>
  <c r="O103" i="22"/>
  <c r="Q40" i="22"/>
  <c r="U40" i="22"/>
  <c r="S42" i="22"/>
  <c r="S43" i="22"/>
  <c r="S45" i="22"/>
  <c r="S46" i="22"/>
  <c r="Q48" i="22"/>
  <c r="Q49" i="22"/>
  <c r="Q50" i="22"/>
  <c r="Q52" i="22"/>
  <c r="Q53" i="22"/>
  <c r="Q54" i="22"/>
  <c r="Q55" i="22"/>
  <c r="Q56" i="22"/>
  <c r="Q57" i="22"/>
  <c r="Q58" i="22"/>
  <c r="Q59" i="22"/>
  <c r="S81" i="22"/>
  <c r="S82" i="22"/>
  <c r="S83" i="22"/>
  <c r="S85" i="22"/>
  <c r="S92" i="22"/>
  <c r="S93" i="22"/>
  <c r="S94" i="22"/>
  <c r="S95" i="22"/>
  <c r="S96" i="22"/>
  <c r="S97" i="22"/>
  <c r="U98" i="22"/>
  <c r="S99" i="22"/>
  <c r="U100" i="22"/>
  <c r="T101" i="22"/>
  <c r="Q101" i="22"/>
  <c r="U101" i="22"/>
  <c r="T102" i="22"/>
  <c r="U102" i="22" s="1"/>
  <c r="Q102" i="22"/>
  <c r="S60" i="22"/>
  <c r="S61" i="22"/>
  <c r="S62" i="22"/>
  <c r="S63" i="22"/>
  <c r="S64" i="22"/>
  <c r="S65" i="22"/>
  <c r="S66" i="22"/>
  <c r="S68" i="22"/>
  <c r="S69" i="22"/>
  <c r="S70" i="22"/>
  <c r="S71" i="22"/>
  <c r="S72" i="22"/>
  <c r="S73" i="22"/>
  <c r="S74" i="22"/>
  <c r="S75" i="22"/>
  <c r="S76" i="22"/>
  <c r="S77" i="22"/>
  <c r="S78" i="22"/>
  <c r="S79" i="22"/>
  <c r="S87" i="22"/>
  <c r="S88" i="22"/>
  <c r="S89" i="22"/>
  <c r="S90" i="22"/>
  <c r="P102" i="21"/>
  <c r="Q102" i="21" s="1"/>
  <c r="N102" i="21"/>
  <c r="P101" i="21"/>
  <c r="Q101" i="21" s="1"/>
  <c r="N101" i="21"/>
  <c r="Q100" i="21"/>
  <c r="P100" i="21"/>
  <c r="U100" i="21" s="1"/>
  <c r="N100" i="21"/>
  <c r="Q99" i="21"/>
  <c r="P99" i="21"/>
  <c r="U99" i="21" s="1"/>
  <c r="N99" i="21"/>
  <c r="Q98" i="21"/>
  <c r="P98" i="21"/>
  <c r="U98" i="21" s="1"/>
  <c r="N98" i="21"/>
  <c r="P97" i="21"/>
  <c r="Q97" i="21" s="1"/>
  <c r="N97" i="21"/>
  <c r="P96" i="21"/>
  <c r="Q96" i="21" s="1"/>
  <c r="N96" i="21"/>
  <c r="P95" i="21"/>
  <c r="Q95" i="21" s="1"/>
  <c r="N95" i="21"/>
  <c r="P94" i="21"/>
  <c r="Q94" i="21" s="1"/>
  <c r="N94" i="21"/>
  <c r="P93" i="21"/>
  <c r="Q93" i="21" s="1"/>
  <c r="N93" i="21"/>
  <c r="P92" i="21"/>
  <c r="Q92" i="21" s="1"/>
  <c r="N92" i="21"/>
  <c r="P91" i="21"/>
  <c r="N91" i="21"/>
  <c r="Q90" i="21"/>
  <c r="P90" i="21"/>
  <c r="T90" i="21" s="1"/>
  <c r="N90" i="21"/>
  <c r="P89" i="21"/>
  <c r="S89" i="21" s="1"/>
  <c r="N89" i="21"/>
  <c r="P88" i="21"/>
  <c r="S88" i="21" s="1"/>
  <c r="N88" i="21"/>
  <c r="P87" i="21"/>
  <c r="S87" i="21" s="1"/>
  <c r="N87" i="21"/>
  <c r="S86" i="21"/>
  <c r="R86" i="21"/>
  <c r="Q86" i="21"/>
  <c r="P86" i="21"/>
  <c r="O86" i="21"/>
  <c r="U86" i="21" s="1"/>
  <c r="N86" i="21"/>
  <c r="T86" i="21" s="1"/>
  <c r="P85" i="21"/>
  <c r="N85" i="21"/>
  <c r="R84" i="21"/>
  <c r="Q84" i="21"/>
  <c r="O84" i="21"/>
  <c r="P84" i="21" s="1"/>
  <c r="S84" i="21" s="1"/>
  <c r="N84" i="21"/>
  <c r="P83" i="21"/>
  <c r="N83" i="21"/>
  <c r="P82" i="21"/>
  <c r="N82" i="21"/>
  <c r="P81" i="21"/>
  <c r="N81" i="21"/>
  <c r="P79" i="21"/>
  <c r="N79" i="21"/>
  <c r="P78" i="21"/>
  <c r="N78" i="21"/>
  <c r="P77" i="21"/>
  <c r="N77" i="21"/>
  <c r="P76" i="21"/>
  <c r="N76" i="21"/>
  <c r="P75" i="21"/>
  <c r="N75" i="21"/>
  <c r="Q74" i="21"/>
  <c r="P74" i="21"/>
  <c r="T74" i="21" s="1"/>
  <c r="N74" i="21"/>
  <c r="P73" i="21"/>
  <c r="S73" i="21" s="1"/>
  <c r="N73" i="21"/>
  <c r="Q72" i="21"/>
  <c r="P72" i="21"/>
  <c r="T72" i="21" s="1"/>
  <c r="N72" i="21"/>
  <c r="P71" i="21"/>
  <c r="N71" i="21"/>
  <c r="P70" i="21"/>
  <c r="N70" i="21"/>
  <c r="P69" i="21"/>
  <c r="N69" i="21"/>
  <c r="P68" i="21"/>
  <c r="N68" i="21"/>
  <c r="S67" i="21"/>
  <c r="P67" i="21"/>
  <c r="N67" i="21"/>
  <c r="P66" i="21"/>
  <c r="N66" i="21"/>
  <c r="Q65" i="21"/>
  <c r="P65" i="21"/>
  <c r="T65" i="21" s="1"/>
  <c r="N65" i="21"/>
  <c r="Q64" i="21"/>
  <c r="P64" i="21"/>
  <c r="T64" i="21" s="1"/>
  <c r="N64" i="21"/>
  <c r="P63" i="21"/>
  <c r="N63" i="21"/>
  <c r="P62" i="21"/>
  <c r="N62" i="21"/>
  <c r="P61" i="21"/>
  <c r="N61" i="21"/>
  <c r="P60" i="21"/>
  <c r="N60" i="21"/>
  <c r="P59" i="21"/>
  <c r="N59" i="21"/>
  <c r="P58" i="21"/>
  <c r="N58" i="21"/>
  <c r="P57" i="21"/>
  <c r="N57" i="21"/>
  <c r="P56" i="21"/>
  <c r="T56" i="21" s="1"/>
  <c r="N56" i="21"/>
  <c r="P55" i="21"/>
  <c r="N55" i="21"/>
  <c r="P54" i="21"/>
  <c r="N54" i="21"/>
  <c r="P53" i="21"/>
  <c r="N53" i="21"/>
  <c r="P52" i="21"/>
  <c r="N52" i="21"/>
  <c r="S51" i="21"/>
  <c r="R51" i="21"/>
  <c r="Q51" i="21"/>
  <c r="O51" i="21"/>
  <c r="U51" i="21" s="1"/>
  <c r="N51" i="21"/>
  <c r="P50" i="21"/>
  <c r="N50" i="21"/>
  <c r="P49" i="21"/>
  <c r="N49" i="21"/>
  <c r="P48" i="21"/>
  <c r="N48" i="21"/>
  <c r="P47" i="21"/>
  <c r="T47" i="21" s="1"/>
  <c r="N47" i="21"/>
  <c r="P46" i="21"/>
  <c r="T46" i="21" s="1"/>
  <c r="N46" i="21"/>
  <c r="P45" i="21"/>
  <c r="T45" i="21" s="1"/>
  <c r="N45" i="21"/>
  <c r="S44" i="21"/>
  <c r="R44" i="21"/>
  <c r="Q44" i="21"/>
  <c r="O44" i="21"/>
  <c r="P44" i="21" s="1"/>
  <c r="N44" i="21"/>
  <c r="P43" i="21"/>
  <c r="N43" i="21"/>
  <c r="P42" i="21"/>
  <c r="N42" i="21"/>
  <c r="U41" i="21"/>
  <c r="S41" i="21"/>
  <c r="P41" i="21"/>
  <c r="N41" i="21"/>
  <c r="S40" i="21"/>
  <c r="R40" i="21"/>
  <c r="O40" i="21"/>
  <c r="P40" i="21" s="1"/>
  <c r="N40" i="21"/>
  <c r="P39" i="21"/>
  <c r="N39" i="21"/>
  <c r="P38" i="21"/>
  <c r="N38" i="21"/>
  <c r="P37" i="21"/>
  <c r="N37" i="21"/>
  <c r="P36" i="21"/>
  <c r="N36" i="21"/>
  <c r="P35" i="21"/>
  <c r="N35" i="21"/>
  <c r="P34" i="21"/>
  <c r="N34" i="21"/>
  <c r="P33" i="21"/>
  <c r="N33" i="21"/>
  <c r="P32" i="21"/>
  <c r="N32" i="21"/>
  <c r="P31" i="21"/>
  <c r="N31" i="21"/>
  <c r="P30" i="21"/>
  <c r="N30" i="21"/>
  <c r="P28" i="21"/>
  <c r="N28" i="21"/>
  <c r="Q27" i="21"/>
  <c r="P27" i="21"/>
  <c r="T27" i="21" s="1"/>
  <c r="N27" i="21"/>
  <c r="P26" i="21"/>
  <c r="S26" i="21" s="1"/>
  <c r="N26" i="21"/>
  <c r="P25" i="21"/>
  <c r="S25" i="21" s="1"/>
  <c r="N25" i="21"/>
  <c r="P24" i="21"/>
  <c r="S24" i="21" s="1"/>
  <c r="N24" i="21"/>
  <c r="P23" i="21"/>
  <c r="S23" i="21" s="1"/>
  <c r="N23" i="21"/>
  <c r="P22" i="21"/>
  <c r="S22" i="21" s="1"/>
  <c r="N22" i="21"/>
  <c r="P21" i="21"/>
  <c r="S21" i="21" s="1"/>
  <c r="N21" i="21"/>
  <c r="P20" i="21"/>
  <c r="S20" i="21" s="1"/>
  <c r="N20" i="21"/>
  <c r="P19" i="21"/>
  <c r="S19" i="21" s="1"/>
  <c r="N19" i="21"/>
  <c r="P18" i="21"/>
  <c r="S18" i="21" s="1"/>
  <c r="N18" i="21"/>
  <c r="P17" i="21"/>
  <c r="S17" i="21" s="1"/>
  <c r="N17" i="21"/>
  <c r="P16" i="21"/>
  <c r="S16" i="21" s="1"/>
  <c r="N16" i="21"/>
  <c r="P15" i="21"/>
  <c r="S15" i="21" s="1"/>
  <c r="N15" i="21"/>
  <c r="P14" i="21"/>
  <c r="S14" i="21" s="1"/>
  <c r="N14" i="21"/>
  <c r="P13" i="21"/>
  <c r="S13" i="21" s="1"/>
  <c r="N13" i="21"/>
  <c r="P12" i="21"/>
  <c r="S12" i="21" s="1"/>
  <c r="N12" i="21"/>
  <c r="P11" i="21"/>
  <c r="S11" i="21" s="1"/>
  <c r="N11" i="21"/>
  <c r="Q10" i="21"/>
  <c r="P10" i="21"/>
  <c r="T10" i="21" s="1"/>
  <c r="N10" i="21"/>
  <c r="P9" i="21"/>
  <c r="N9" i="21"/>
  <c r="P8" i="21"/>
  <c r="N8" i="21"/>
  <c r="P7" i="21"/>
  <c r="N7" i="21"/>
  <c r="P6" i="21"/>
  <c r="N6" i="21"/>
  <c r="P103" i="22" l="1"/>
  <c r="Q103" i="22" s="1"/>
  <c r="T48" i="21"/>
  <c r="U48" i="21" s="1"/>
  <c r="T49" i="21"/>
  <c r="U49" i="21" s="1"/>
  <c r="T50" i="21"/>
  <c r="U50" i="21" s="1"/>
  <c r="T52" i="21"/>
  <c r="U52" i="21" s="1"/>
  <c r="T53" i="21"/>
  <c r="U53" i="21" s="1"/>
  <c r="T54" i="21"/>
  <c r="U54" i="21" s="1"/>
  <c r="T55" i="21"/>
  <c r="U55" i="21" s="1"/>
  <c r="U56" i="21"/>
  <c r="U74" i="21"/>
  <c r="U27" i="21"/>
  <c r="Q48" i="21"/>
  <c r="Q49" i="21"/>
  <c r="Q50" i="21"/>
  <c r="P51" i="21"/>
  <c r="T51" i="21" s="1"/>
  <c r="Q52" i="21"/>
  <c r="Q53" i="21"/>
  <c r="Q54" i="21"/>
  <c r="Q55" i="21"/>
  <c r="Q56" i="21"/>
  <c r="U65" i="21"/>
  <c r="U90" i="21"/>
  <c r="T92" i="21"/>
  <c r="U92" i="21" s="1"/>
  <c r="T93" i="21"/>
  <c r="U93" i="21" s="1"/>
  <c r="T94" i="21"/>
  <c r="U94" i="21" s="1"/>
  <c r="T95" i="21"/>
  <c r="U95" i="21" s="1"/>
  <c r="T96" i="21"/>
  <c r="U96" i="21" s="1"/>
  <c r="T97" i="21"/>
  <c r="U97" i="21" s="1"/>
  <c r="T98" i="21"/>
  <c r="T99" i="21"/>
  <c r="T100" i="21"/>
  <c r="T101" i="21"/>
  <c r="U101" i="21" s="1"/>
  <c r="T102" i="21"/>
  <c r="U102" i="21" s="1"/>
  <c r="T103" i="22"/>
  <c r="S103" i="22"/>
  <c r="T6" i="21"/>
  <c r="Q6" i="21"/>
  <c r="U6" i="21"/>
  <c r="T7" i="21"/>
  <c r="Q7" i="21"/>
  <c r="U7" i="21"/>
  <c r="T8" i="21"/>
  <c r="Q8" i="21"/>
  <c r="U8" i="21"/>
  <c r="T9" i="21"/>
  <c r="Q9" i="21"/>
  <c r="U9" i="21"/>
  <c r="S10" i="21"/>
  <c r="T28" i="21"/>
  <c r="Q28" i="21"/>
  <c r="U28" i="21"/>
  <c r="T30" i="21"/>
  <c r="Q30" i="21"/>
  <c r="U30" i="21"/>
  <c r="T31" i="21"/>
  <c r="Q31" i="21"/>
  <c r="U31" i="21"/>
  <c r="T32" i="21"/>
  <c r="Q32" i="21"/>
  <c r="U32" i="21"/>
  <c r="T33" i="21"/>
  <c r="Q33" i="21"/>
  <c r="U33" i="21"/>
  <c r="T34" i="21"/>
  <c r="Q34" i="21"/>
  <c r="U34" i="21"/>
  <c r="T35" i="21"/>
  <c r="Q35" i="21"/>
  <c r="U35" i="21"/>
  <c r="T36" i="21"/>
  <c r="Q36" i="21"/>
  <c r="U36" i="21"/>
  <c r="T37" i="21"/>
  <c r="Q37" i="21"/>
  <c r="U37" i="21"/>
  <c r="T38" i="21"/>
  <c r="Q38" i="21"/>
  <c r="U38" i="21"/>
  <c r="T39" i="21"/>
  <c r="Q39" i="21"/>
  <c r="U39" i="21"/>
  <c r="T40" i="21"/>
  <c r="U40" i="21"/>
  <c r="T41" i="21"/>
  <c r="Q41" i="21"/>
  <c r="T42" i="21"/>
  <c r="Q42" i="21"/>
  <c r="U42" i="21"/>
  <c r="T43" i="21"/>
  <c r="Q43" i="21"/>
  <c r="U43" i="21"/>
  <c r="S6" i="21"/>
  <c r="S7" i="21"/>
  <c r="S8" i="21"/>
  <c r="S9" i="21"/>
  <c r="U10" i="21"/>
  <c r="T11" i="21"/>
  <c r="Q11" i="21"/>
  <c r="U11" i="21"/>
  <c r="T12" i="21"/>
  <c r="Q12" i="21"/>
  <c r="U12" i="21"/>
  <c r="T13" i="21"/>
  <c r="Q13" i="21"/>
  <c r="U13" i="21"/>
  <c r="T14" i="21"/>
  <c r="Q14" i="21"/>
  <c r="U14" i="21"/>
  <c r="T15" i="21"/>
  <c r="Q15" i="21"/>
  <c r="U15" i="21"/>
  <c r="T16" i="21"/>
  <c r="Q16" i="21"/>
  <c r="U16" i="21"/>
  <c r="T17" i="21"/>
  <c r="Q17" i="21"/>
  <c r="U17" i="21"/>
  <c r="T18" i="21"/>
  <c r="Q18" i="21"/>
  <c r="U18" i="21"/>
  <c r="T19" i="21"/>
  <c r="Q19" i="21"/>
  <c r="U19" i="21"/>
  <c r="T20" i="21"/>
  <c r="Q20" i="21"/>
  <c r="U20" i="21"/>
  <c r="T21" i="21"/>
  <c r="Q21" i="21"/>
  <c r="U21" i="21"/>
  <c r="T22" i="21"/>
  <c r="Q22" i="21"/>
  <c r="U22" i="21"/>
  <c r="T23" i="21"/>
  <c r="Q23" i="21"/>
  <c r="U23" i="21"/>
  <c r="T24" i="21"/>
  <c r="Q24" i="21"/>
  <c r="U24" i="21"/>
  <c r="T25" i="21"/>
  <c r="Q25" i="21"/>
  <c r="U25" i="21"/>
  <c r="T26" i="21"/>
  <c r="Q26" i="21"/>
  <c r="U26" i="21"/>
  <c r="S27" i="21"/>
  <c r="S28" i="21"/>
  <c r="S30" i="21"/>
  <c r="S31" i="21"/>
  <c r="S32" i="21"/>
  <c r="S33" i="21"/>
  <c r="S34" i="21"/>
  <c r="S35" i="21"/>
  <c r="S36" i="21"/>
  <c r="S37" i="21"/>
  <c r="S38" i="21"/>
  <c r="S39" i="21"/>
  <c r="Q40" i="21"/>
  <c r="S42" i="21"/>
  <c r="S43" i="21"/>
  <c r="T44" i="21"/>
  <c r="U44" i="21"/>
  <c r="S45" i="21"/>
  <c r="U45" i="21"/>
  <c r="S46" i="21"/>
  <c r="U46" i="21"/>
  <c r="T57" i="21"/>
  <c r="Q57" i="21"/>
  <c r="U57" i="21"/>
  <c r="T58" i="21"/>
  <c r="Q58" i="21"/>
  <c r="U58" i="21"/>
  <c r="T59" i="21"/>
  <c r="Q59" i="21"/>
  <c r="U59" i="21"/>
  <c r="T60" i="21"/>
  <c r="Q60" i="21"/>
  <c r="U60" i="21"/>
  <c r="T61" i="21"/>
  <c r="Q61" i="21"/>
  <c r="U61" i="21"/>
  <c r="T62" i="21"/>
  <c r="Q62" i="21"/>
  <c r="U62" i="21"/>
  <c r="T63" i="21"/>
  <c r="Q63" i="21"/>
  <c r="U63" i="21"/>
  <c r="S64" i="21"/>
  <c r="T66" i="21"/>
  <c r="Q66" i="21"/>
  <c r="U66" i="21"/>
  <c r="T67" i="21"/>
  <c r="Q67" i="21"/>
  <c r="U67" i="21"/>
  <c r="T68" i="21"/>
  <c r="Q68" i="21"/>
  <c r="U68" i="21"/>
  <c r="T69" i="21"/>
  <c r="Q69" i="21"/>
  <c r="U69" i="21"/>
  <c r="T70" i="21"/>
  <c r="Q70" i="21"/>
  <c r="U70" i="21"/>
  <c r="T71" i="21"/>
  <c r="Q71" i="21"/>
  <c r="U71" i="21"/>
  <c r="S72" i="21"/>
  <c r="T75" i="21"/>
  <c r="Q75" i="21"/>
  <c r="U75" i="21"/>
  <c r="T76" i="21"/>
  <c r="U76" i="21" s="1"/>
  <c r="Q76" i="21"/>
  <c r="T77" i="21"/>
  <c r="Q77" i="21"/>
  <c r="U77" i="21"/>
  <c r="T78" i="21"/>
  <c r="U78" i="21" s="1"/>
  <c r="Q78" i="21"/>
  <c r="T79" i="21"/>
  <c r="U79" i="21" s="1"/>
  <c r="Q79" i="21"/>
  <c r="T81" i="21"/>
  <c r="U81" i="21" s="1"/>
  <c r="Q81" i="21"/>
  <c r="T82" i="21"/>
  <c r="Q82" i="21"/>
  <c r="U82" i="21"/>
  <c r="T83" i="21"/>
  <c r="U83" i="21" s="1"/>
  <c r="Q83" i="21"/>
  <c r="T84" i="21"/>
  <c r="U84" i="21"/>
  <c r="T85" i="21"/>
  <c r="Q85" i="21"/>
  <c r="U85" i="21"/>
  <c r="T91" i="21"/>
  <c r="Q91" i="21"/>
  <c r="Q45" i="21"/>
  <c r="Q46" i="21"/>
  <c r="S48" i="21"/>
  <c r="S49" i="21"/>
  <c r="S50" i="21"/>
  <c r="S52" i="21"/>
  <c r="S53" i="21"/>
  <c r="S54" i="21"/>
  <c r="S55" i="21"/>
  <c r="S56" i="21"/>
  <c r="S57" i="21"/>
  <c r="S58" i="21"/>
  <c r="S59" i="21"/>
  <c r="S60" i="21"/>
  <c r="S61" i="21"/>
  <c r="S62" i="21"/>
  <c r="S63" i="21"/>
  <c r="U64" i="21"/>
  <c r="S65" i="21"/>
  <c r="S66" i="21"/>
  <c r="S68" i="21"/>
  <c r="S69" i="21"/>
  <c r="S70" i="21"/>
  <c r="S71" i="21"/>
  <c r="U72" i="21"/>
  <c r="T73" i="21"/>
  <c r="U73" i="21" s="1"/>
  <c r="Q73" i="21"/>
  <c r="S74" i="21"/>
  <c r="S75" i="21"/>
  <c r="S76" i="21"/>
  <c r="S77" i="21"/>
  <c r="S78" i="21"/>
  <c r="S79" i="21"/>
  <c r="S81" i="21"/>
  <c r="S82" i="21"/>
  <c r="S83" i="21"/>
  <c r="S85" i="21"/>
  <c r="T87" i="21"/>
  <c r="U87" i="21" s="1"/>
  <c r="Q87" i="21"/>
  <c r="T88" i="21"/>
  <c r="U88" i="21" s="1"/>
  <c r="Q88" i="21"/>
  <c r="T89" i="21"/>
  <c r="Q89" i="21"/>
  <c r="U89" i="21"/>
  <c r="S90" i="21"/>
  <c r="S91" i="21"/>
  <c r="S92" i="21"/>
  <c r="S93" i="21"/>
  <c r="S94" i="21"/>
  <c r="S95" i="21"/>
  <c r="S96" i="21"/>
  <c r="S97" i="21"/>
  <c r="S98" i="21"/>
  <c r="S99" i="21"/>
  <c r="S100" i="21"/>
  <c r="S101" i="21"/>
  <c r="S102" i="21"/>
  <c r="U103" i="22" l="1"/>
  <c r="M103" i="21"/>
  <c r="L103" i="21"/>
  <c r="K103" i="21"/>
  <c r="J103" i="21"/>
  <c r="I103" i="21"/>
  <c r="H103" i="21"/>
  <c r="G102" i="21"/>
  <c r="A102" i="21"/>
  <c r="G101" i="21"/>
  <c r="A101" i="21"/>
  <c r="G100" i="21"/>
  <c r="A100" i="21"/>
  <c r="G99" i="21"/>
  <c r="A99" i="21"/>
  <c r="G98" i="21"/>
  <c r="A98" i="21"/>
  <c r="G97" i="21"/>
  <c r="A97" i="21"/>
  <c r="G96" i="21"/>
  <c r="A96" i="21"/>
  <c r="G95" i="21"/>
  <c r="A95" i="21"/>
  <c r="G94" i="21"/>
  <c r="A94" i="21"/>
  <c r="G93" i="21"/>
  <c r="A93" i="21"/>
  <c r="G92" i="21"/>
  <c r="A92" i="21"/>
  <c r="G91" i="21"/>
  <c r="A91" i="21"/>
  <c r="G90" i="21"/>
  <c r="A90" i="21"/>
  <c r="G89" i="21"/>
  <c r="A89" i="21"/>
  <c r="G88" i="21"/>
  <c r="A88" i="21"/>
  <c r="G87" i="21"/>
  <c r="A87" i="21"/>
  <c r="A86" i="21"/>
  <c r="G85" i="21"/>
  <c r="A85" i="21"/>
  <c r="G84" i="21"/>
  <c r="A84" i="21"/>
  <c r="G83" i="21"/>
  <c r="A83" i="21"/>
  <c r="G82" i="21"/>
  <c r="A82" i="21"/>
  <c r="G81" i="21"/>
  <c r="A81" i="21"/>
  <c r="A80" i="21"/>
  <c r="G79" i="21"/>
  <c r="A79" i="21"/>
  <c r="G78" i="21"/>
  <c r="A78" i="21"/>
  <c r="G77" i="21"/>
  <c r="A77" i="21"/>
  <c r="G76" i="21"/>
  <c r="A76" i="21"/>
  <c r="G75" i="21"/>
  <c r="A75" i="21"/>
  <c r="G74" i="21"/>
  <c r="A74" i="21"/>
  <c r="G73" i="21"/>
  <c r="A73" i="21"/>
  <c r="G72" i="21"/>
  <c r="A72" i="21"/>
  <c r="G71" i="21"/>
  <c r="A71" i="21"/>
  <c r="G70" i="21"/>
  <c r="A70" i="21"/>
  <c r="G69" i="21"/>
  <c r="A69" i="21"/>
  <c r="G68" i="21"/>
  <c r="A68" i="21"/>
  <c r="G67" i="21"/>
  <c r="A67" i="21"/>
  <c r="G66" i="21"/>
  <c r="A66" i="21"/>
  <c r="G65" i="21"/>
  <c r="A65" i="21"/>
  <c r="G64" i="21"/>
  <c r="A64" i="21"/>
  <c r="G63" i="21"/>
  <c r="A63" i="21"/>
  <c r="G62" i="21"/>
  <c r="A62" i="21"/>
  <c r="G61" i="21"/>
  <c r="A61" i="21"/>
  <c r="G60" i="21"/>
  <c r="A60" i="21"/>
  <c r="G59" i="21"/>
  <c r="A59" i="21"/>
  <c r="G58" i="21"/>
  <c r="A58" i="21"/>
  <c r="G57" i="21"/>
  <c r="A57" i="21"/>
  <c r="G56" i="21"/>
  <c r="A56" i="21"/>
  <c r="G55" i="21"/>
  <c r="A55" i="21"/>
  <c r="G54" i="21"/>
  <c r="A54" i="21"/>
  <c r="G53" i="21"/>
  <c r="A53" i="21"/>
  <c r="G52" i="21"/>
  <c r="A52" i="21"/>
  <c r="G51" i="21"/>
  <c r="A51" i="21"/>
  <c r="G50" i="21"/>
  <c r="A50" i="21"/>
  <c r="G49" i="21"/>
  <c r="A49" i="21"/>
  <c r="G48" i="21"/>
  <c r="A48" i="21"/>
  <c r="G47" i="21"/>
  <c r="A47" i="21"/>
  <c r="G46" i="21"/>
  <c r="A46" i="21"/>
  <c r="G45" i="21"/>
  <c r="A45" i="21"/>
  <c r="G44" i="21"/>
  <c r="A44" i="21"/>
  <c r="G43" i="21"/>
  <c r="A43" i="21"/>
  <c r="G42" i="21"/>
  <c r="A42" i="21"/>
  <c r="G41" i="21"/>
  <c r="A41" i="21"/>
  <c r="R103" i="21"/>
  <c r="O103" i="21"/>
  <c r="G40" i="21"/>
  <c r="A40" i="21"/>
  <c r="G39" i="21"/>
  <c r="A39" i="21"/>
  <c r="G38" i="21"/>
  <c r="A38" i="21"/>
  <c r="G37" i="21"/>
  <c r="A37" i="21"/>
  <c r="G36" i="21"/>
  <c r="A36" i="21"/>
  <c r="G35" i="21"/>
  <c r="A35" i="21"/>
  <c r="G34" i="21"/>
  <c r="A34" i="21"/>
  <c r="G33" i="21"/>
  <c r="A33" i="21"/>
  <c r="G32" i="21"/>
  <c r="A32" i="21"/>
  <c r="G31" i="21"/>
  <c r="A31" i="21"/>
  <c r="G30" i="21"/>
  <c r="A30" i="21"/>
  <c r="A29" i="21"/>
  <c r="G28" i="21"/>
  <c r="A28" i="21"/>
  <c r="G27" i="21"/>
  <c r="A27" i="21"/>
  <c r="G26" i="21"/>
  <c r="A26" i="21"/>
  <c r="G25" i="21"/>
  <c r="A25" i="21"/>
  <c r="G24" i="21"/>
  <c r="A24" i="21"/>
  <c r="G23" i="21"/>
  <c r="A23" i="21"/>
  <c r="G22" i="21"/>
  <c r="A22" i="21"/>
  <c r="G21" i="21"/>
  <c r="A21" i="21"/>
  <c r="G20" i="21"/>
  <c r="A20" i="21"/>
  <c r="G19" i="21"/>
  <c r="A19" i="21"/>
  <c r="G18" i="21"/>
  <c r="A18" i="21"/>
  <c r="G17" i="21"/>
  <c r="A17" i="21"/>
  <c r="G16" i="21"/>
  <c r="A16" i="21"/>
  <c r="G15" i="21"/>
  <c r="A15" i="21"/>
  <c r="G14" i="21"/>
  <c r="A14" i="21"/>
  <c r="G13" i="21"/>
  <c r="A13" i="21"/>
  <c r="G12" i="21"/>
  <c r="A12" i="21"/>
  <c r="G11" i="21"/>
  <c r="A11" i="21"/>
  <c r="G10" i="21"/>
  <c r="A10" i="21"/>
  <c r="G9" i="21"/>
  <c r="A9" i="21"/>
  <c r="G8" i="21"/>
  <c r="A8" i="21"/>
  <c r="G7" i="21"/>
  <c r="A7" i="21"/>
  <c r="P103" i="21"/>
  <c r="G6" i="21"/>
  <c r="A6" i="21"/>
  <c r="U4" i="21"/>
  <c r="S4" i="21"/>
  <c r="Q4" i="21"/>
  <c r="N3" i="21"/>
  <c r="M103" i="20"/>
  <c r="L103" i="20"/>
  <c r="K103" i="20"/>
  <c r="J103" i="20"/>
  <c r="I103" i="20"/>
  <c r="H103" i="20"/>
  <c r="P102" i="20"/>
  <c r="N102" i="20"/>
  <c r="G102" i="20"/>
  <c r="A102" i="20"/>
  <c r="P101" i="20"/>
  <c r="N101" i="20"/>
  <c r="G101" i="20"/>
  <c r="A101" i="20"/>
  <c r="Q100" i="20"/>
  <c r="P100" i="20"/>
  <c r="U100" i="20" s="1"/>
  <c r="N100" i="20"/>
  <c r="G100" i="20"/>
  <c r="A100" i="20"/>
  <c r="Q99" i="20"/>
  <c r="P99" i="20"/>
  <c r="U99" i="20" s="1"/>
  <c r="N99" i="20"/>
  <c r="G99" i="20"/>
  <c r="A99" i="20"/>
  <c r="Q98" i="20"/>
  <c r="P98" i="20"/>
  <c r="U98" i="20" s="1"/>
  <c r="N98" i="20"/>
  <c r="G98" i="20"/>
  <c r="A98" i="20"/>
  <c r="P97" i="20"/>
  <c r="N97" i="20"/>
  <c r="G97" i="20"/>
  <c r="A97" i="20"/>
  <c r="P96" i="20"/>
  <c r="N96" i="20"/>
  <c r="G96" i="20"/>
  <c r="A96" i="20"/>
  <c r="P95" i="20"/>
  <c r="N95" i="20"/>
  <c r="G95" i="20"/>
  <c r="A95" i="20"/>
  <c r="P94" i="20"/>
  <c r="N94" i="20"/>
  <c r="G94" i="20"/>
  <c r="A94" i="20"/>
  <c r="P93" i="20"/>
  <c r="N93" i="20"/>
  <c r="G93" i="20"/>
  <c r="A93" i="20"/>
  <c r="P92" i="20"/>
  <c r="N92" i="20"/>
  <c r="G92" i="20"/>
  <c r="A92" i="20"/>
  <c r="P91" i="20"/>
  <c r="S91" i="20" s="1"/>
  <c r="N91" i="20"/>
  <c r="G91" i="20"/>
  <c r="A91" i="20"/>
  <c r="Q90" i="20"/>
  <c r="P90" i="20"/>
  <c r="U90" i="20" s="1"/>
  <c r="N90" i="20"/>
  <c r="G90" i="20"/>
  <c r="A90" i="20"/>
  <c r="P89" i="20"/>
  <c r="N89" i="20"/>
  <c r="G89" i="20"/>
  <c r="A89" i="20"/>
  <c r="P88" i="20"/>
  <c r="N88" i="20"/>
  <c r="G88" i="20"/>
  <c r="A88" i="20"/>
  <c r="P87" i="20"/>
  <c r="N87" i="20"/>
  <c r="G87" i="20"/>
  <c r="A87" i="20"/>
  <c r="S86" i="20"/>
  <c r="R86" i="20"/>
  <c r="Q86" i="20"/>
  <c r="P86" i="20"/>
  <c r="O86" i="20"/>
  <c r="U86" i="20" s="1"/>
  <c r="N86" i="20"/>
  <c r="T86" i="20" s="1"/>
  <c r="A86" i="20"/>
  <c r="P85" i="20"/>
  <c r="N85" i="20"/>
  <c r="G85" i="20"/>
  <c r="A85" i="20"/>
  <c r="R84" i="20"/>
  <c r="Q84" i="20"/>
  <c r="O84" i="20"/>
  <c r="U84" i="20" s="1"/>
  <c r="N84" i="20"/>
  <c r="A84" i="20"/>
  <c r="P83" i="20"/>
  <c r="N83" i="20"/>
  <c r="G83" i="20"/>
  <c r="A83" i="20"/>
  <c r="P82" i="20"/>
  <c r="Q82" i="20" s="1"/>
  <c r="N82" i="20"/>
  <c r="G82" i="20"/>
  <c r="A82" i="20"/>
  <c r="P81" i="20"/>
  <c r="N81" i="20"/>
  <c r="G81" i="20"/>
  <c r="A81" i="20"/>
  <c r="A80" i="20"/>
  <c r="P79" i="20"/>
  <c r="N79" i="20"/>
  <c r="G79" i="20"/>
  <c r="A79" i="20"/>
  <c r="P78" i="20"/>
  <c r="N78" i="20"/>
  <c r="G78" i="20"/>
  <c r="A78" i="20"/>
  <c r="P77" i="20"/>
  <c r="N77" i="20"/>
  <c r="G77" i="20"/>
  <c r="A77" i="20"/>
  <c r="P76" i="20"/>
  <c r="N76" i="20"/>
  <c r="G76" i="20"/>
  <c r="A76" i="20"/>
  <c r="P75" i="20"/>
  <c r="N75" i="20"/>
  <c r="G75" i="20"/>
  <c r="A75" i="20"/>
  <c r="Q74" i="20"/>
  <c r="P74" i="20"/>
  <c r="U74" i="20" s="1"/>
  <c r="N74" i="20"/>
  <c r="G74" i="20"/>
  <c r="A74" i="20"/>
  <c r="P73" i="20"/>
  <c r="N73" i="20"/>
  <c r="G73" i="20"/>
  <c r="A73" i="20"/>
  <c r="Q72" i="20"/>
  <c r="P72" i="20"/>
  <c r="U72" i="20" s="1"/>
  <c r="N72" i="20"/>
  <c r="G72" i="20"/>
  <c r="A72" i="20"/>
  <c r="P71" i="20"/>
  <c r="N71" i="20"/>
  <c r="G71" i="20"/>
  <c r="A71" i="20"/>
  <c r="P70" i="20"/>
  <c r="N70" i="20"/>
  <c r="G70" i="20"/>
  <c r="A70" i="20"/>
  <c r="P69" i="20"/>
  <c r="N69" i="20"/>
  <c r="G69" i="20"/>
  <c r="A69" i="20"/>
  <c r="P68" i="20"/>
  <c r="N68" i="20"/>
  <c r="G68" i="20"/>
  <c r="A68" i="20"/>
  <c r="S67" i="20"/>
  <c r="P67" i="20"/>
  <c r="N67" i="20"/>
  <c r="G67" i="20"/>
  <c r="A67" i="20"/>
  <c r="P66" i="20"/>
  <c r="N66" i="20"/>
  <c r="G66" i="20"/>
  <c r="A66" i="20"/>
  <c r="Q65" i="20"/>
  <c r="P65" i="20"/>
  <c r="U65" i="20" s="1"/>
  <c r="N65" i="20"/>
  <c r="G65" i="20"/>
  <c r="A65" i="20"/>
  <c r="Q64" i="20"/>
  <c r="P64" i="20"/>
  <c r="U64" i="20" s="1"/>
  <c r="N64" i="20"/>
  <c r="G64" i="20"/>
  <c r="A64" i="20"/>
  <c r="P63" i="20"/>
  <c r="Q63" i="20" s="1"/>
  <c r="N63" i="20"/>
  <c r="G63" i="20"/>
  <c r="A63" i="20"/>
  <c r="P62" i="20"/>
  <c r="N62" i="20"/>
  <c r="G62" i="20"/>
  <c r="A62" i="20"/>
  <c r="P61" i="20"/>
  <c r="N61" i="20"/>
  <c r="G61" i="20"/>
  <c r="A61" i="20"/>
  <c r="P60" i="20"/>
  <c r="N60" i="20"/>
  <c r="G60" i="20"/>
  <c r="A60" i="20"/>
  <c r="P59" i="20"/>
  <c r="N59" i="20"/>
  <c r="G59" i="20"/>
  <c r="A59" i="20"/>
  <c r="P58" i="20"/>
  <c r="N58" i="20"/>
  <c r="G58" i="20"/>
  <c r="A58" i="20"/>
  <c r="P57" i="20"/>
  <c r="N57" i="20"/>
  <c r="G57" i="20"/>
  <c r="A57" i="20"/>
  <c r="P56" i="20"/>
  <c r="N56" i="20"/>
  <c r="G56" i="20"/>
  <c r="A56" i="20"/>
  <c r="P55" i="20"/>
  <c r="N55" i="20"/>
  <c r="G55" i="20"/>
  <c r="A55" i="20"/>
  <c r="P54" i="20"/>
  <c r="N54" i="20"/>
  <c r="G54" i="20"/>
  <c r="A54" i="20"/>
  <c r="P53" i="20"/>
  <c r="N53" i="20"/>
  <c r="G53" i="20"/>
  <c r="A53" i="20"/>
  <c r="P52" i="20"/>
  <c r="N52" i="20"/>
  <c r="G52" i="20"/>
  <c r="A52" i="20"/>
  <c r="S51" i="20"/>
  <c r="R51" i="20"/>
  <c r="Q51" i="20"/>
  <c r="O51" i="20"/>
  <c r="U51" i="20" s="1"/>
  <c r="N51" i="20"/>
  <c r="G51" i="20"/>
  <c r="A51" i="20"/>
  <c r="P50" i="20"/>
  <c r="N50" i="20"/>
  <c r="G50" i="20"/>
  <c r="A50" i="20"/>
  <c r="P49" i="20"/>
  <c r="N49" i="20"/>
  <c r="G49" i="20"/>
  <c r="A49" i="20"/>
  <c r="P48" i="20"/>
  <c r="N48" i="20"/>
  <c r="G48" i="20"/>
  <c r="A48" i="20"/>
  <c r="P47" i="20"/>
  <c r="T47" i="20" s="1"/>
  <c r="N47" i="20"/>
  <c r="G47" i="20"/>
  <c r="A47" i="20"/>
  <c r="P46" i="20"/>
  <c r="S46" i="20" s="1"/>
  <c r="N46" i="20"/>
  <c r="G46" i="20"/>
  <c r="A46" i="20"/>
  <c r="P45" i="20"/>
  <c r="S45" i="20" s="1"/>
  <c r="N45" i="20"/>
  <c r="G45" i="20"/>
  <c r="A45" i="20"/>
  <c r="S44" i="20"/>
  <c r="R44" i="20"/>
  <c r="Q44" i="20"/>
  <c r="O44" i="20"/>
  <c r="P44" i="20" s="1"/>
  <c r="N44" i="20"/>
  <c r="G44" i="20"/>
  <c r="A44" i="20"/>
  <c r="P43" i="20"/>
  <c r="N43" i="20"/>
  <c r="G43" i="20"/>
  <c r="A43" i="20"/>
  <c r="P42" i="20"/>
  <c r="N42" i="20"/>
  <c r="G42" i="20"/>
  <c r="A42" i="20"/>
  <c r="S41" i="20"/>
  <c r="P41" i="20"/>
  <c r="Q41" i="20" s="1"/>
  <c r="N41" i="20"/>
  <c r="G41" i="20"/>
  <c r="A41" i="20"/>
  <c r="S40" i="20"/>
  <c r="R40" i="20"/>
  <c r="O40" i="20"/>
  <c r="N40" i="20"/>
  <c r="G40" i="20"/>
  <c r="A40" i="20"/>
  <c r="P39" i="20"/>
  <c r="T39" i="20" s="1"/>
  <c r="N39" i="20"/>
  <c r="G39" i="20"/>
  <c r="A39" i="20"/>
  <c r="P38" i="20"/>
  <c r="Q38" i="20" s="1"/>
  <c r="N38" i="20"/>
  <c r="G38" i="20"/>
  <c r="A38" i="20"/>
  <c r="P37" i="20"/>
  <c r="Q37" i="20" s="1"/>
  <c r="N37" i="20"/>
  <c r="G37" i="20"/>
  <c r="A37" i="20"/>
  <c r="P36" i="20"/>
  <c r="Q36" i="20" s="1"/>
  <c r="N36" i="20"/>
  <c r="G36" i="20"/>
  <c r="A36" i="20"/>
  <c r="P35" i="20"/>
  <c r="T35" i="20" s="1"/>
  <c r="N35" i="20"/>
  <c r="G35" i="20"/>
  <c r="A35" i="20"/>
  <c r="P34" i="20"/>
  <c r="Q34" i="20" s="1"/>
  <c r="N34" i="20"/>
  <c r="G34" i="20"/>
  <c r="A34" i="20"/>
  <c r="P33" i="20"/>
  <c r="Q33" i="20" s="1"/>
  <c r="N33" i="20"/>
  <c r="G33" i="20"/>
  <c r="A33" i="20"/>
  <c r="P32" i="20"/>
  <c r="Q32" i="20" s="1"/>
  <c r="N32" i="20"/>
  <c r="G32" i="20"/>
  <c r="A32" i="20"/>
  <c r="P31" i="20"/>
  <c r="Q31" i="20" s="1"/>
  <c r="N31" i="20"/>
  <c r="G31" i="20"/>
  <c r="A31" i="20"/>
  <c r="P30" i="20"/>
  <c r="Q30" i="20" s="1"/>
  <c r="N30" i="20"/>
  <c r="G30" i="20"/>
  <c r="A30" i="20"/>
  <c r="A29" i="20"/>
  <c r="P28" i="20"/>
  <c r="N28" i="20"/>
  <c r="G28" i="20"/>
  <c r="A28" i="20"/>
  <c r="Q27" i="20"/>
  <c r="P27" i="20"/>
  <c r="U27" i="20" s="1"/>
  <c r="N27" i="20"/>
  <c r="G27" i="20"/>
  <c r="A27" i="20"/>
  <c r="P26" i="20"/>
  <c r="N26" i="20"/>
  <c r="G26" i="20"/>
  <c r="A26" i="20"/>
  <c r="P25" i="20"/>
  <c r="N25" i="20"/>
  <c r="G25" i="20"/>
  <c r="A25" i="20"/>
  <c r="P24" i="20"/>
  <c r="N24" i="20"/>
  <c r="G24" i="20"/>
  <c r="A24" i="20"/>
  <c r="P23" i="20"/>
  <c r="N23" i="20"/>
  <c r="G23" i="20"/>
  <c r="A23" i="20"/>
  <c r="P22" i="20"/>
  <c r="N22" i="20"/>
  <c r="G22" i="20"/>
  <c r="A22" i="20"/>
  <c r="P21" i="20"/>
  <c r="N21" i="20"/>
  <c r="G21" i="20"/>
  <c r="A21" i="20"/>
  <c r="P20" i="20"/>
  <c r="N20" i="20"/>
  <c r="G20" i="20"/>
  <c r="A20" i="20"/>
  <c r="P19" i="20"/>
  <c r="N19" i="20"/>
  <c r="G19" i="20"/>
  <c r="A19" i="20"/>
  <c r="P18" i="20"/>
  <c r="N18" i="20"/>
  <c r="G18" i="20"/>
  <c r="A18" i="20"/>
  <c r="P17" i="20"/>
  <c r="N17" i="20"/>
  <c r="G17" i="20"/>
  <c r="A17" i="20"/>
  <c r="P16" i="20"/>
  <c r="N16" i="20"/>
  <c r="G16" i="20"/>
  <c r="A16" i="20"/>
  <c r="P15" i="20"/>
  <c r="N15" i="20"/>
  <c r="G15" i="20"/>
  <c r="A15" i="20"/>
  <c r="P14" i="20"/>
  <c r="N14" i="20"/>
  <c r="G14" i="20"/>
  <c r="A14" i="20"/>
  <c r="P13" i="20"/>
  <c r="N13" i="20"/>
  <c r="G13" i="20"/>
  <c r="A13" i="20"/>
  <c r="P12" i="20"/>
  <c r="N12" i="20"/>
  <c r="G12" i="20"/>
  <c r="A12" i="20"/>
  <c r="P11" i="20"/>
  <c r="N11" i="20"/>
  <c r="G11" i="20"/>
  <c r="A11" i="20"/>
  <c r="Q10" i="20"/>
  <c r="P10" i="20"/>
  <c r="U10" i="20" s="1"/>
  <c r="N10" i="20"/>
  <c r="G10" i="20"/>
  <c r="A10" i="20"/>
  <c r="P9" i="20"/>
  <c r="Q9" i="20" s="1"/>
  <c r="N9" i="20"/>
  <c r="G9" i="20"/>
  <c r="A9" i="20"/>
  <c r="P8" i="20"/>
  <c r="N8" i="20"/>
  <c r="G8" i="20"/>
  <c r="A8" i="20"/>
  <c r="P7" i="20"/>
  <c r="N7" i="20"/>
  <c r="G7" i="20"/>
  <c r="A7" i="20"/>
  <c r="P6" i="20"/>
  <c r="N6" i="20"/>
  <c r="G6" i="20"/>
  <c r="A6" i="20"/>
  <c r="U4" i="20"/>
  <c r="S4" i="20"/>
  <c r="Q4" i="20"/>
  <c r="N3" i="20"/>
  <c r="G84" i="20" l="1"/>
  <c r="O103" i="20"/>
  <c r="P84" i="20"/>
  <c r="S84" i="20" s="1"/>
  <c r="G103" i="21"/>
  <c r="N103" i="21"/>
  <c r="Q103" i="21"/>
  <c r="S103" i="21"/>
  <c r="T42" i="20"/>
  <c r="U42" i="20" s="1"/>
  <c r="T43" i="20"/>
  <c r="U43" i="20" s="1"/>
  <c r="T48" i="20"/>
  <c r="U48" i="20" s="1"/>
  <c r="T49" i="20"/>
  <c r="U49" i="20" s="1"/>
  <c r="T50" i="20"/>
  <c r="U50" i="20" s="1"/>
  <c r="T52" i="20"/>
  <c r="U52" i="20" s="1"/>
  <c r="T53" i="20"/>
  <c r="U53" i="20" s="1"/>
  <c r="T54" i="20"/>
  <c r="U54" i="20" s="1"/>
  <c r="T55" i="20"/>
  <c r="U55" i="20" s="1"/>
  <c r="T56" i="20"/>
  <c r="U56" i="20" s="1"/>
  <c r="T57" i="20"/>
  <c r="U57" i="20" s="1"/>
  <c r="T58" i="20"/>
  <c r="U58" i="20" s="1"/>
  <c r="T59" i="20"/>
  <c r="U59" i="20" s="1"/>
  <c r="T60" i="20"/>
  <c r="U60" i="20" s="1"/>
  <c r="T62" i="20"/>
  <c r="U62" i="20" s="1"/>
  <c r="T84" i="20"/>
  <c r="T85" i="20"/>
  <c r="U85" i="20" s="1"/>
  <c r="T92" i="20"/>
  <c r="U92" i="20" s="1"/>
  <c r="T93" i="20"/>
  <c r="U93" i="20" s="1"/>
  <c r="T94" i="20"/>
  <c r="U94" i="20" s="1"/>
  <c r="T95" i="20"/>
  <c r="U95" i="20" s="1"/>
  <c r="T96" i="20"/>
  <c r="U96" i="20" s="1"/>
  <c r="T97" i="20"/>
  <c r="U97" i="20" s="1"/>
  <c r="T98" i="20"/>
  <c r="T99" i="20"/>
  <c r="T100" i="20"/>
  <c r="T101" i="20"/>
  <c r="U101" i="20" s="1"/>
  <c r="T102" i="20"/>
  <c r="U102" i="20" s="1"/>
  <c r="Q40" i="20"/>
  <c r="T30" i="20"/>
  <c r="U30" i="20" s="1"/>
  <c r="T31" i="20"/>
  <c r="U31" i="20" s="1"/>
  <c r="T32" i="20"/>
  <c r="U32" i="20" s="1"/>
  <c r="T33" i="20"/>
  <c r="U33" i="20" s="1"/>
  <c r="T34" i="20"/>
  <c r="U34" i="20" s="1"/>
  <c r="T36" i="20"/>
  <c r="U36" i="20" s="1"/>
  <c r="T37" i="20"/>
  <c r="U37" i="20" s="1"/>
  <c r="T38" i="20"/>
  <c r="U38" i="20" s="1"/>
  <c r="U39" i="20"/>
  <c r="P40" i="20"/>
  <c r="T40" i="20" s="1"/>
  <c r="Q42" i="20"/>
  <c r="Q43" i="20"/>
  <c r="Q48" i="20"/>
  <c r="Q49" i="20"/>
  <c r="Q50" i="20"/>
  <c r="P51" i="20"/>
  <c r="T51" i="20" s="1"/>
  <c r="Q52" i="20"/>
  <c r="Q53" i="20"/>
  <c r="Q54" i="20"/>
  <c r="Q55" i="20"/>
  <c r="Q56" i="20"/>
  <c r="Q57" i="20"/>
  <c r="Q58" i="20"/>
  <c r="Q59" i="20"/>
  <c r="Q60" i="20"/>
  <c r="Q62" i="20"/>
  <c r="T82" i="20"/>
  <c r="U82" i="20" s="1"/>
  <c r="Q85" i="20"/>
  <c r="Q92" i="20"/>
  <c r="Q93" i="20"/>
  <c r="Q94" i="20"/>
  <c r="Q95" i="20"/>
  <c r="Q96" i="20"/>
  <c r="Q97" i="20"/>
  <c r="Q101" i="20"/>
  <c r="Q102" i="20"/>
  <c r="Q39" i="20"/>
  <c r="T83" i="20"/>
  <c r="U83" i="20" s="1"/>
  <c r="Q83" i="20"/>
  <c r="T81" i="20"/>
  <c r="U81" i="20" s="1"/>
  <c r="Q81" i="20"/>
  <c r="Q23" i="20"/>
  <c r="T61" i="20"/>
  <c r="U61" i="20" s="1"/>
  <c r="Q61" i="20"/>
  <c r="T41" i="20"/>
  <c r="U35" i="20"/>
  <c r="G103" i="20"/>
  <c r="P103" i="20"/>
  <c r="Q103" i="20" s="1"/>
  <c r="Q35" i="20"/>
  <c r="N103" i="20"/>
  <c r="Q6" i="20"/>
  <c r="T6" i="20"/>
  <c r="U6" i="20" s="1"/>
  <c r="Q7" i="20"/>
  <c r="T7" i="20"/>
  <c r="U7" i="20" s="1"/>
  <c r="Q8" i="20"/>
  <c r="T8" i="20"/>
  <c r="U8" i="20" s="1"/>
  <c r="T9" i="20"/>
  <c r="U9" i="20" s="1"/>
  <c r="T10" i="20"/>
  <c r="Q11" i="20"/>
  <c r="T11" i="20"/>
  <c r="U11" i="20" s="1"/>
  <c r="Q12" i="20"/>
  <c r="T12" i="20"/>
  <c r="U12" i="20" s="1"/>
  <c r="Q13" i="20"/>
  <c r="T13" i="20"/>
  <c r="U13" i="20" s="1"/>
  <c r="Q14" i="20"/>
  <c r="T14" i="20"/>
  <c r="U14" i="20" s="1"/>
  <c r="Q15" i="20"/>
  <c r="T15" i="20"/>
  <c r="U15" i="20" s="1"/>
  <c r="Q16" i="20"/>
  <c r="T16" i="20"/>
  <c r="U16" i="20" s="1"/>
  <c r="Q17" i="20"/>
  <c r="T17" i="20"/>
  <c r="U17" i="20" s="1"/>
  <c r="Q18" i="20"/>
  <c r="T18" i="20"/>
  <c r="U18" i="20" s="1"/>
  <c r="Q19" i="20"/>
  <c r="T19" i="20"/>
  <c r="U19" i="20" s="1"/>
  <c r="Q20" i="20"/>
  <c r="T20" i="20"/>
  <c r="U20" i="20" s="1"/>
  <c r="Q21" i="20"/>
  <c r="T21" i="20"/>
  <c r="U21" i="20" s="1"/>
  <c r="Q22" i="20"/>
  <c r="T22" i="20"/>
  <c r="U22" i="20" s="1"/>
  <c r="T23" i="20"/>
  <c r="U23" i="20" s="1"/>
  <c r="Q24" i="20"/>
  <c r="T24" i="20"/>
  <c r="U24" i="20" s="1"/>
  <c r="Q25" i="20"/>
  <c r="T25" i="20"/>
  <c r="U25" i="20" s="1"/>
  <c r="Q26" i="20"/>
  <c r="T26" i="20"/>
  <c r="U26" i="20" s="1"/>
  <c r="T27" i="20"/>
  <c r="Q28" i="20"/>
  <c r="T28" i="20"/>
  <c r="U28" i="20" s="1"/>
  <c r="S30" i="20"/>
  <c r="S31" i="20"/>
  <c r="S32" i="20"/>
  <c r="S33" i="20"/>
  <c r="S34" i="20"/>
  <c r="S35" i="20"/>
  <c r="S36" i="20"/>
  <c r="S37" i="20"/>
  <c r="S38" i="20"/>
  <c r="S39" i="20"/>
  <c r="U40" i="20"/>
  <c r="S42" i="20"/>
  <c r="S43" i="20"/>
  <c r="T44" i="20"/>
  <c r="U44" i="20"/>
  <c r="T45" i="20"/>
  <c r="Q45" i="20"/>
  <c r="U45" i="20"/>
  <c r="T46" i="20"/>
  <c r="Q46" i="20"/>
  <c r="U46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T63" i="20"/>
  <c r="U63" i="20" s="1"/>
  <c r="T64" i="20"/>
  <c r="T65" i="20"/>
  <c r="Q66" i="20"/>
  <c r="T66" i="20"/>
  <c r="U66" i="20" s="1"/>
  <c r="Q67" i="20"/>
  <c r="T67" i="20"/>
  <c r="U67" i="20" s="1"/>
  <c r="Q68" i="20"/>
  <c r="T68" i="20"/>
  <c r="U68" i="20" s="1"/>
  <c r="Q69" i="20"/>
  <c r="T69" i="20"/>
  <c r="U69" i="20" s="1"/>
  <c r="Q70" i="20"/>
  <c r="T70" i="20"/>
  <c r="U70" i="20" s="1"/>
  <c r="Q71" i="20"/>
  <c r="T71" i="20"/>
  <c r="U71" i="20" s="1"/>
  <c r="T72" i="20"/>
  <c r="Q73" i="20"/>
  <c r="T73" i="20"/>
  <c r="U73" i="20" s="1"/>
  <c r="T74" i="20"/>
  <c r="Q75" i="20"/>
  <c r="T75" i="20"/>
  <c r="U75" i="20" s="1"/>
  <c r="Q76" i="20"/>
  <c r="T76" i="20"/>
  <c r="U76" i="20" s="1"/>
  <c r="Q77" i="20"/>
  <c r="T77" i="20"/>
  <c r="U77" i="20" s="1"/>
  <c r="Q78" i="20"/>
  <c r="T78" i="20"/>
  <c r="U78" i="20" s="1"/>
  <c r="Q79" i="20"/>
  <c r="T79" i="20"/>
  <c r="U79" i="20" s="1"/>
  <c r="S81" i="20"/>
  <c r="S82" i="20"/>
  <c r="S83" i="20"/>
  <c r="S85" i="20"/>
  <c r="Q87" i="20"/>
  <c r="T87" i="20"/>
  <c r="U87" i="20" s="1"/>
  <c r="Q88" i="20"/>
  <c r="T88" i="20"/>
  <c r="U88" i="20" s="1"/>
  <c r="Q89" i="20"/>
  <c r="T89" i="20"/>
  <c r="U89" i="20" s="1"/>
  <c r="T90" i="20"/>
  <c r="Q91" i="20"/>
  <c r="T91" i="20"/>
  <c r="S92" i="20"/>
  <c r="S93" i="20"/>
  <c r="S94" i="20"/>
  <c r="S95" i="20"/>
  <c r="S96" i="20"/>
  <c r="S97" i="20"/>
  <c r="S98" i="20"/>
  <c r="S99" i="20"/>
  <c r="S100" i="20"/>
  <c r="S101" i="20"/>
  <c r="S102" i="20"/>
  <c r="S48" i="20"/>
  <c r="S49" i="20"/>
  <c r="S50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7" i="20"/>
  <c r="S88" i="20"/>
  <c r="S89" i="20"/>
  <c r="S90" i="20"/>
  <c r="M103" i="19"/>
  <c r="L103" i="19"/>
  <c r="K103" i="19"/>
  <c r="J103" i="19"/>
  <c r="I103" i="19"/>
  <c r="H103" i="19"/>
  <c r="P102" i="19"/>
  <c r="S102" i="19" s="1"/>
  <c r="N102" i="19"/>
  <c r="G102" i="19"/>
  <c r="A102" i="19"/>
  <c r="P101" i="19"/>
  <c r="S101" i="19" s="1"/>
  <c r="N101" i="19"/>
  <c r="G101" i="19"/>
  <c r="A101" i="19"/>
  <c r="Q100" i="19"/>
  <c r="P100" i="19"/>
  <c r="T100" i="19" s="1"/>
  <c r="N100" i="19"/>
  <c r="G100" i="19"/>
  <c r="A100" i="19"/>
  <c r="Q99" i="19"/>
  <c r="P99" i="19"/>
  <c r="T99" i="19" s="1"/>
  <c r="N99" i="19"/>
  <c r="G99" i="19"/>
  <c r="A99" i="19"/>
  <c r="Q98" i="19"/>
  <c r="P98" i="19"/>
  <c r="T98" i="19" s="1"/>
  <c r="N98" i="19"/>
  <c r="G98" i="19"/>
  <c r="A98" i="19"/>
  <c r="P97" i="19"/>
  <c r="N97" i="19"/>
  <c r="G97" i="19"/>
  <c r="A97" i="19"/>
  <c r="P96" i="19"/>
  <c r="N96" i="19"/>
  <c r="G96" i="19"/>
  <c r="A96" i="19"/>
  <c r="P95" i="19"/>
  <c r="N95" i="19"/>
  <c r="G95" i="19"/>
  <c r="A95" i="19"/>
  <c r="P94" i="19"/>
  <c r="N94" i="19"/>
  <c r="G94" i="19"/>
  <c r="A94" i="19"/>
  <c r="P93" i="19"/>
  <c r="N93" i="19"/>
  <c r="G93" i="19"/>
  <c r="A93" i="19"/>
  <c r="P92" i="19"/>
  <c r="N92" i="19"/>
  <c r="G92" i="19"/>
  <c r="A92" i="19"/>
  <c r="P91" i="19"/>
  <c r="S91" i="19" s="1"/>
  <c r="N91" i="19"/>
  <c r="G91" i="19"/>
  <c r="A91" i="19"/>
  <c r="Q90" i="19"/>
  <c r="P90" i="19"/>
  <c r="U90" i="19" s="1"/>
  <c r="N90" i="19"/>
  <c r="G90" i="19"/>
  <c r="A90" i="19"/>
  <c r="P89" i="19"/>
  <c r="Q89" i="19" s="1"/>
  <c r="N89" i="19"/>
  <c r="G89" i="19"/>
  <c r="A89" i="19"/>
  <c r="P88" i="19"/>
  <c r="Q88" i="19" s="1"/>
  <c r="N88" i="19"/>
  <c r="G88" i="19"/>
  <c r="A88" i="19"/>
  <c r="P87" i="19"/>
  <c r="Q87" i="19" s="1"/>
  <c r="N87" i="19"/>
  <c r="G87" i="19"/>
  <c r="A87" i="19"/>
  <c r="S86" i="19"/>
  <c r="R86" i="19"/>
  <c r="Q86" i="19"/>
  <c r="P86" i="19"/>
  <c r="O86" i="19"/>
  <c r="U86" i="19" s="1"/>
  <c r="N86" i="19"/>
  <c r="T86" i="19" s="1"/>
  <c r="A86" i="19"/>
  <c r="P85" i="19"/>
  <c r="N85" i="19"/>
  <c r="G85" i="19"/>
  <c r="A85" i="19"/>
  <c r="R84" i="19"/>
  <c r="Q84" i="19"/>
  <c r="O84" i="19"/>
  <c r="P84" i="19" s="1"/>
  <c r="S84" i="19" s="1"/>
  <c r="N84" i="19"/>
  <c r="G84" i="19"/>
  <c r="A84" i="19"/>
  <c r="P83" i="19"/>
  <c r="N83" i="19"/>
  <c r="G83" i="19"/>
  <c r="A83" i="19"/>
  <c r="P82" i="19"/>
  <c r="N82" i="19"/>
  <c r="G82" i="19"/>
  <c r="A82" i="19"/>
  <c r="P81" i="19"/>
  <c r="N81" i="19"/>
  <c r="G81" i="19"/>
  <c r="A81" i="19"/>
  <c r="A80" i="19"/>
  <c r="P79" i="19"/>
  <c r="Q79" i="19" s="1"/>
  <c r="N79" i="19"/>
  <c r="G79" i="19"/>
  <c r="A79" i="19"/>
  <c r="P78" i="19"/>
  <c r="Q78" i="19" s="1"/>
  <c r="N78" i="19"/>
  <c r="G78" i="19"/>
  <c r="A78" i="19"/>
  <c r="P77" i="19"/>
  <c r="Q77" i="19" s="1"/>
  <c r="N77" i="19"/>
  <c r="G77" i="19"/>
  <c r="A77" i="19"/>
  <c r="P76" i="19"/>
  <c r="Q76" i="19" s="1"/>
  <c r="N76" i="19"/>
  <c r="G76" i="19"/>
  <c r="A76" i="19"/>
  <c r="P75" i="19"/>
  <c r="Q75" i="19" s="1"/>
  <c r="N75" i="19"/>
  <c r="G75" i="19"/>
  <c r="A75" i="19"/>
  <c r="Q74" i="19"/>
  <c r="P74" i="19"/>
  <c r="U74" i="19" s="1"/>
  <c r="N74" i="19"/>
  <c r="G74" i="19"/>
  <c r="A74" i="19"/>
  <c r="P73" i="19"/>
  <c r="Q73" i="19" s="1"/>
  <c r="N73" i="19"/>
  <c r="G73" i="19"/>
  <c r="A73" i="19"/>
  <c r="Q72" i="19"/>
  <c r="P72" i="19"/>
  <c r="U72" i="19" s="1"/>
  <c r="N72" i="19"/>
  <c r="G72" i="19"/>
  <c r="A72" i="19"/>
  <c r="P71" i="19"/>
  <c r="Q71" i="19" s="1"/>
  <c r="N71" i="19"/>
  <c r="G71" i="19"/>
  <c r="A71" i="19"/>
  <c r="P70" i="19"/>
  <c r="Q70" i="19" s="1"/>
  <c r="N70" i="19"/>
  <c r="G70" i="19"/>
  <c r="A70" i="19"/>
  <c r="P69" i="19"/>
  <c r="Q69" i="19" s="1"/>
  <c r="N69" i="19"/>
  <c r="G69" i="19"/>
  <c r="A69" i="19"/>
  <c r="P68" i="19"/>
  <c r="Q68" i="19" s="1"/>
  <c r="N68" i="19"/>
  <c r="G68" i="19"/>
  <c r="A68" i="19"/>
  <c r="S67" i="19"/>
  <c r="P67" i="19"/>
  <c r="N67" i="19"/>
  <c r="G67" i="19"/>
  <c r="A67" i="19"/>
  <c r="P66" i="19"/>
  <c r="N66" i="19"/>
  <c r="G66" i="19"/>
  <c r="A66" i="19"/>
  <c r="Q65" i="19"/>
  <c r="P65" i="19"/>
  <c r="U65" i="19" s="1"/>
  <c r="N65" i="19"/>
  <c r="G65" i="19"/>
  <c r="A65" i="19"/>
  <c r="Q64" i="19"/>
  <c r="P64" i="19"/>
  <c r="U64" i="19" s="1"/>
  <c r="N64" i="19"/>
  <c r="G64" i="19"/>
  <c r="A64" i="19"/>
  <c r="P63" i="19"/>
  <c r="N63" i="19"/>
  <c r="G63" i="19"/>
  <c r="A63" i="19"/>
  <c r="P62" i="19"/>
  <c r="N62" i="19"/>
  <c r="G62" i="19"/>
  <c r="A62" i="19"/>
  <c r="Q61" i="19"/>
  <c r="P61" i="19"/>
  <c r="U61" i="19" s="1"/>
  <c r="N61" i="19"/>
  <c r="G61" i="19"/>
  <c r="A61" i="19"/>
  <c r="P60" i="19"/>
  <c r="N60" i="19"/>
  <c r="G60" i="19"/>
  <c r="A60" i="19"/>
  <c r="P59" i="19"/>
  <c r="N59" i="19"/>
  <c r="G59" i="19"/>
  <c r="A59" i="19"/>
  <c r="P58" i="19"/>
  <c r="T58" i="19" s="1"/>
  <c r="N58" i="19"/>
  <c r="G58" i="19"/>
  <c r="A58" i="19"/>
  <c r="P57" i="19"/>
  <c r="T57" i="19" s="1"/>
  <c r="N57" i="19"/>
  <c r="G57" i="19"/>
  <c r="A57" i="19"/>
  <c r="P56" i="19"/>
  <c r="T56" i="19" s="1"/>
  <c r="N56" i="19"/>
  <c r="G56" i="19"/>
  <c r="A56" i="19"/>
  <c r="P55" i="19"/>
  <c r="T55" i="19" s="1"/>
  <c r="N55" i="19"/>
  <c r="G55" i="19"/>
  <c r="A55" i="19"/>
  <c r="P54" i="19"/>
  <c r="T54" i="19" s="1"/>
  <c r="N54" i="19"/>
  <c r="G54" i="19"/>
  <c r="A54" i="19"/>
  <c r="P53" i="19"/>
  <c r="T53" i="19" s="1"/>
  <c r="N53" i="19"/>
  <c r="G53" i="19"/>
  <c r="A53" i="19"/>
  <c r="P52" i="19"/>
  <c r="T52" i="19" s="1"/>
  <c r="N52" i="19"/>
  <c r="G52" i="19"/>
  <c r="A52" i="19"/>
  <c r="S51" i="19"/>
  <c r="R51" i="19"/>
  <c r="Q51" i="19"/>
  <c r="O51" i="19"/>
  <c r="P51" i="19" s="1"/>
  <c r="N51" i="19"/>
  <c r="A51" i="19"/>
  <c r="P50" i="19"/>
  <c r="T50" i="19" s="1"/>
  <c r="N50" i="19"/>
  <c r="G50" i="19"/>
  <c r="A50" i="19"/>
  <c r="P49" i="19"/>
  <c r="T49" i="19" s="1"/>
  <c r="N49" i="19"/>
  <c r="G49" i="19"/>
  <c r="A49" i="19"/>
  <c r="P48" i="19"/>
  <c r="T48" i="19" s="1"/>
  <c r="N48" i="19"/>
  <c r="G48" i="19"/>
  <c r="A48" i="19"/>
  <c r="P47" i="19"/>
  <c r="T47" i="19" s="1"/>
  <c r="N47" i="19"/>
  <c r="G47" i="19"/>
  <c r="A47" i="19"/>
  <c r="P46" i="19"/>
  <c r="N46" i="19"/>
  <c r="G46" i="19"/>
  <c r="A46" i="19"/>
  <c r="P45" i="19"/>
  <c r="N45" i="19"/>
  <c r="G45" i="19"/>
  <c r="A45" i="19"/>
  <c r="S44" i="19"/>
  <c r="R44" i="19"/>
  <c r="Q44" i="19"/>
  <c r="O44" i="19"/>
  <c r="U44" i="19" s="1"/>
  <c r="N44" i="19"/>
  <c r="G44" i="19"/>
  <c r="A44" i="19"/>
  <c r="P43" i="19"/>
  <c r="N43" i="19"/>
  <c r="G43" i="19"/>
  <c r="A43" i="19"/>
  <c r="P42" i="19"/>
  <c r="N42" i="19"/>
  <c r="G42" i="19"/>
  <c r="A42" i="19"/>
  <c r="S41" i="19"/>
  <c r="R41" i="19"/>
  <c r="Q41" i="19"/>
  <c r="O41" i="19"/>
  <c r="U41" i="19" s="1"/>
  <c r="N41" i="19"/>
  <c r="A41" i="19"/>
  <c r="S40" i="19"/>
  <c r="R40" i="19"/>
  <c r="Q40" i="19"/>
  <c r="O40" i="19"/>
  <c r="P40" i="19" s="1"/>
  <c r="N40" i="19"/>
  <c r="A40" i="19"/>
  <c r="P39" i="19"/>
  <c r="N39" i="19"/>
  <c r="G39" i="19"/>
  <c r="A39" i="19"/>
  <c r="P38" i="19"/>
  <c r="N38" i="19"/>
  <c r="G38" i="19"/>
  <c r="A38" i="19"/>
  <c r="P37" i="19"/>
  <c r="N37" i="19"/>
  <c r="G37" i="19"/>
  <c r="A37" i="19"/>
  <c r="P36" i="19"/>
  <c r="N36" i="19"/>
  <c r="G36" i="19"/>
  <c r="A36" i="19"/>
  <c r="P35" i="19"/>
  <c r="N35" i="19"/>
  <c r="G35" i="19"/>
  <c r="A35" i="19"/>
  <c r="P34" i="19"/>
  <c r="N34" i="19"/>
  <c r="G34" i="19"/>
  <c r="A34" i="19"/>
  <c r="P33" i="19"/>
  <c r="N33" i="19"/>
  <c r="G33" i="19"/>
  <c r="A33" i="19"/>
  <c r="P32" i="19"/>
  <c r="N32" i="19"/>
  <c r="G32" i="19"/>
  <c r="A32" i="19"/>
  <c r="P31" i="19"/>
  <c r="N31" i="19"/>
  <c r="G31" i="19"/>
  <c r="A31" i="19"/>
  <c r="P30" i="19"/>
  <c r="N30" i="19"/>
  <c r="G30" i="19"/>
  <c r="A30" i="19"/>
  <c r="A29" i="19"/>
  <c r="P28" i="19"/>
  <c r="T28" i="19" s="1"/>
  <c r="N28" i="19"/>
  <c r="G28" i="19"/>
  <c r="A28" i="19"/>
  <c r="Q27" i="19"/>
  <c r="P27" i="19"/>
  <c r="T27" i="19" s="1"/>
  <c r="N27" i="19"/>
  <c r="G27" i="19"/>
  <c r="A27" i="19"/>
  <c r="P26" i="19"/>
  <c r="T26" i="19" s="1"/>
  <c r="N26" i="19"/>
  <c r="G26" i="19"/>
  <c r="A26" i="19"/>
  <c r="P25" i="19"/>
  <c r="T25" i="19" s="1"/>
  <c r="N25" i="19"/>
  <c r="G25" i="19"/>
  <c r="A25" i="19"/>
  <c r="P24" i="19"/>
  <c r="S24" i="19" s="1"/>
  <c r="N24" i="19"/>
  <c r="G24" i="19"/>
  <c r="A24" i="19"/>
  <c r="Q23" i="19"/>
  <c r="P23" i="19"/>
  <c r="T23" i="19" s="1"/>
  <c r="N23" i="19"/>
  <c r="G23" i="19"/>
  <c r="A23" i="19"/>
  <c r="P22" i="19"/>
  <c r="N22" i="19"/>
  <c r="G22" i="19"/>
  <c r="A22" i="19"/>
  <c r="P21" i="19"/>
  <c r="N21" i="19"/>
  <c r="G21" i="19"/>
  <c r="A21" i="19"/>
  <c r="P20" i="19"/>
  <c r="N20" i="19"/>
  <c r="G20" i="19"/>
  <c r="A20" i="19"/>
  <c r="P19" i="19"/>
  <c r="N19" i="19"/>
  <c r="G19" i="19"/>
  <c r="A19" i="19"/>
  <c r="P18" i="19"/>
  <c r="N18" i="19"/>
  <c r="G18" i="19"/>
  <c r="A18" i="19"/>
  <c r="P17" i="19"/>
  <c r="N17" i="19"/>
  <c r="G17" i="19"/>
  <c r="A17" i="19"/>
  <c r="P16" i="19"/>
  <c r="N16" i="19"/>
  <c r="G16" i="19"/>
  <c r="A16" i="19"/>
  <c r="P15" i="19"/>
  <c r="N15" i="19"/>
  <c r="G15" i="19"/>
  <c r="A15" i="19"/>
  <c r="P14" i="19"/>
  <c r="N14" i="19"/>
  <c r="G14" i="19"/>
  <c r="A14" i="19"/>
  <c r="P13" i="19"/>
  <c r="N13" i="19"/>
  <c r="G13" i="19"/>
  <c r="A13" i="19"/>
  <c r="P12" i="19"/>
  <c r="N12" i="19"/>
  <c r="G12" i="19"/>
  <c r="A12" i="19"/>
  <c r="P11" i="19"/>
  <c r="N11" i="19"/>
  <c r="G11" i="19"/>
  <c r="A11" i="19"/>
  <c r="Q10" i="19"/>
  <c r="P10" i="19"/>
  <c r="T10" i="19" s="1"/>
  <c r="N10" i="19"/>
  <c r="G10" i="19"/>
  <c r="A10" i="19"/>
  <c r="Q9" i="19"/>
  <c r="P9" i="19"/>
  <c r="T9" i="19" s="1"/>
  <c r="N9" i="19"/>
  <c r="G9" i="19"/>
  <c r="A9" i="19"/>
  <c r="P8" i="19"/>
  <c r="N8" i="19"/>
  <c r="G8" i="19"/>
  <c r="A8" i="19"/>
  <c r="P7" i="19"/>
  <c r="N7" i="19"/>
  <c r="G7" i="19"/>
  <c r="A7" i="19"/>
  <c r="P6" i="19"/>
  <c r="N6" i="19"/>
  <c r="G6" i="19"/>
  <c r="A6" i="19"/>
  <c r="U4" i="19"/>
  <c r="S4" i="19"/>
  <c r="Q4" i="19"/>
  <c r="N3" i="19"/>
  <c r="G40" i="19" l="1"/>
  <c r="G41" i="19"/>
  <c r="G51" i="19"/>
  <c r="T103" i="21"/>
  <c r="U103" i="21" s="1"/>
  <c r="Q91" i="19"/>
  <c r="R103" i="20"/>
  <c r="S103" i="20" s="1"/>
  <c r="U41" i="20"/>
  <c r="T103" i="20"/>
  <c r="U103" i="20" s="1"/>
  <c r="N103" i="19"/>
  <c r="U10" i="19"/>
  <c r="T30" i="19"/>
  <c r="U30" i="19" s="1"/>
  <c r="T31" i="19"/>
  <c r="U31" i="19" s="1"/>
  <c r="T32" i="19"/>
  <c r="U32" i="19" s="1"/>
  <c r="T33" i="19"/>
  <c r="U33" i="19" s="1"/>
  <c r="T34" i="19"/>
  <c r="U34" i="19" s="1"/>
  <c r="T35" i="19"/>
  <c r="U35" i="19" s="1"/>
  <c r="T36" i="19"/>
  <c r="U36" i="19" s="1"/>
  <c r="T37" i="19"/>
  <c r="U37" i="19" s="1"/>
  <c r="T38" i="19"/>
  <c r="U38" i="19" s="1"/>
  <c r="T39" i="19"/>
  <c r="U39" i="19" s="1"/>
  <c r="T42" i="19"/>
  <c r="U42" i="19" s="1"/>
  <c r="T43" i="19"/>
  <c r="U43" i="19" s="1"/>
  <c r="T45" i="19"/>
  <c r="U45" i="19" s="1"/>
  <c r="T60" i="19"/>
  <c r="U60" i="19" s="1"/>
  <c r="T61" i="19"/>
  <c r="T62" i="19"/>
  <c r="U62" i="19" s="1"/>
  <c r="T63" i="19"/>
  <c r="U63" i="19" s="1"/>
  <c r="T64" i="19"/>
  <c r="T65" i="19"/>
  <c r="T66" i="19"/>
  <c r="U66" i="19" s="1"/>
  <c r="U99" i="19"/>
  <c r="Q30" i="19"/>
  <c r="Q31" i="19"/>
  <c r="Q32" i="19"/>
  <c r="Q33" i="19"/>
  <c r="Q34" i="19"/>
  <c r="Q35" i="19"/>
  <c r="Q36" i="19"/>
  <c r="Q37" i="19"/>
  <c r="Q38" i="19"/>
  <c r="Q39" i="19"/>
  <c r="R103" i="19"/>
  <c r="P41" i="19"/>
  <c r="T41" i="19" s="1"/>
  <c r="Q42" i="19"/>
  <c r="Q43" i="19"/>
  <c r="P44" i="19"/>
  <c r="T44" i="19" s="1"/>
  <c r="Q45" i="19"/>
  <c r="Q60" i="19"/>
  <c r="Q62" i="19"/>
  <c r="Q63" i="19"/>
  <c r="Q66" i="19"/>
  <c r="Q67" i="19"/>
  <c r="T67" i="19"/>
  <c r="U67" i="19" s="1"/>
  <c r="T68" i="19"/>
  <c r="U68" i="19" s="1"/>
  <c r="T69" i="19"/>
  <c r="U69" i="19" s="1"/>
  <c r="T70" i="19"/>
  <c r="U70" i="19" s="1"/>
  <c r="T71" i="19"/>
  <c r="U71" i="19" s="1"/>
  <c r="T72" i="19"/>
  <c r="T73" i="19"/>
  <c r="U73" i="19" s="1"/>
  <c r="T74" i="19"/>
  <c r="T75" i="19"/>
  <c r="U75" i="19" s="1"/>
  <c r="T76" i="19"/>
  <c r="U76" i="19" s="1"/>
  <c r="T77" i="19"/>
  <c r="U77" i="19" s="1"/>
  <c r="T78" i="19"/>
  <c r="U78" i="19" s="1"/>
  <c r="T79" i="19"/>
  <c r="U79" i="19" s="1"/>
  <c r="T87" i="19"/>
  <c r="U87" i="19" s="1"/>
  <c r="T88" i="19"/>
  <c r="U88" i="19" s="1"/>
  <c r="T89" i="19"/>
  <c r="U89" i="19" s="1"/>
  <c r="T90" i="19"/>
  <c r="T91" i="19"/>
  <c r="T46" i="19"/>
  <c r="U46" i="19" s="1"/>
  <c r="Q46" i="19"/>
  <c r="T6" i="19"/>
  <c r="Q6" i="19"/>
  <c r="U6" i="19"/>
  <c r="T7" i="19"/>
  <c r="Q7" i="19"/>
  <c r="U7" i="19"/>
  <c r="T8" i="19"/>
  <c r="Q8" i="19"/>
  <c r="U8" i="19"/>
  <c r="S9" i="19"/>
  <c r="T11" i="19"/>
  <c r="Q11" i="19"/>
  <c r="U11" i="19"/>
  <c r="T12" i="19"/>
  <c r="Q12" i="19"/>
  <c r="U12" i="19"/>
  <c r="T13" i="19"/>
  <c r="U13" i="19" s="1"/>
  <c r="Q13" i="19"/>
  <c r="T14" i="19"/>
  <c r="Q14" i="19"/>
  <c r="U14" i="19"/>
  <c r="T15" i="19"/>
  <c r="U15" i="19" s="1"/>
  <c r="Q15" i="19"/>
  <c r="T16" i="19"/>
  <c r="Q16" i="19"/>
  <c r="U16" i="19"/>
  <c r="T17" i="19"/>
  <c r="U17" i="19" s="1"/>
  <c r="Q17" i="19"/>
  <c r="T18" i="19"/>
  <c r="Q18" i="19"/>
  <c r="U18" i="19"/>
  <c r="T19" i="19"/>
  <c r="Q19" i="19"/>
  <c r="U19" i="19"/>
  <c r="T20" i="19"/>
  <c r="Q20" i="19"/>
  <c r="U20" i="19"/>
  <c r="T21" i="19"/>
  <c r="Q21" i="19"/>
  <c r="U21" i="19"/>
  <c r="T22" i="19"/>
  <c r="Q22" i="19"/>
  <c r="U22" i="19"/>
  <c r="S23" i="19"/>
  <c r="S6" i="19"/>
  <c r="S7" i="19"/>
  <c r="S8" i="19"/>
  <c r="U9" i="19"/>
  <c r="S10" i="19"/>
  <c r="S11" i="19"/>
  <c r="S12" i="19"/>
  <c r="S13" i="19"/>
  <c r="S14" i="19"/>
  <c r="S15" i="19"/>
  <c r="S16" i="19"/>
  <c r="S17" i="19"/>
  <c r="S18" i="19"/>
  <c r="S19" i="19"/>
  <c r="S20" i="19"/>
  <c r="S21" i="19"/>
  <c r="S22" i="19"/>
  <c r="U23" i="19"/>
  <c r="T24" i="19"/>
  <c r="Q24" i="19"/>
  <c r="U24" i="19"/>
  <c r="T51" i="19"/>
  <c r="S25" i="19"/>
  <c r="U25" i="19"/>
  <c r="S26" i="19"/>
  <c r="U26" i="19"/>
  <c r="S27" i="19"/>
  <c r="U27" i="19"/>
  <c r="S28" i="19"/>
  <c r="U28" i="19"/>
  <c r="T40" i="19"/>
  <c r="S48" i="19"/>
  <c r="U48" i="19"/>
  <c r="S49" i="19"/>
  <c r="U49" i="19"/>
  <c r="S50" i="19"/>
  <c r="U50" i="19"/>
  <c r="U51" i="19"/>
  <c r="S52" i="19"/>
  <c r="U52" i="19"/>
  <c r="S53" i="19"/>
  <c r="U53" i="19"/>
  <c r="S54" i="19"/>
  <c r="U54" i="19"/>
  <c r="S55" i="19"/>
  <c r="U55" i="19"/>
  <c r="S56" i="19"/>
  <c r="U56" i="19"/>
  <c r="S57" i="19"/>
  <c r="U57" i="19"/>
  <c r="S58" i="19"/>
  <c r="U58" i="19"/>
  <c r="S59" i="19"/>
  <c r="T59" i="19"/>
  <c r="U59" i="19" s="1"/>
  <c r="T81" i="19"/>
  <c r="Q81" i="19"/>
  <c r="U81" i="19"/>
  <c r="T82" i="19"/>
  <c r="Q82" i="19"/>
  <c r="U82" i="19"/>
  <c r="T83" i="19"/>
  <c r="Q83" i="19"/>
  <c r="U83" i="19"/>
  <c r="T84" i="19"/>
  <c r="U84" i="19"/>
  <c r="T85" i="19"/>
  <c r="Q85" i="19"/>
  <c r="U85" i="19"/>
  <c r="T92" i="19"/>
  <c r="Q92" i="19"/>
  <c r="U92" i="19"/>
  <c r="T93" i="19"/>
  <c r="Q93" i="19"/>
  <c r="U93" i="19"/>
  <c r="T94" i="19"/>
  <c r="U94" i="19" s="1"/>
  <c r="Q94" i="19"/>
  <c r="T95" i="19"/>
  <c r="Q95" i="19"/>
  <c r="U95" i="19"/>
  <c r="T96" i="19"/>
  <c r="Q96" i="19"/>
  <c r="U96" i="19"/>
  <c r="T97" i="19"/>
  <c r="U97" i="19" s="1"/>
  <c r="Q97" i="19"/>
  <c r="S98" i="19"/>
  <c r="S100" i="19"/>
  <c r="Q25" i="19"/>
  <c r="Q26" i="19"/>
  <c r="Q28" i="19"/>
  <c r="S30" i="19"/>
  <c r="S31" i="19"/>
  <c r="S32" i="19"/>
  <c r="S33" i="19"/>
  <c r="S34" i="19"/>
  <c r="S35" i="19"/>
  <c r="S36" i="19"/>
  <c r="S37" i="19"/>
  <c r="S38" i="19"/>
  <c r="S39" i="19"/>
  <c r="O103" i="19"/>
  <c r="U40" i="19"/>
  <c r="S42" i="19"/>
  <c r="S43" i="19"/>
  <c r="S45" i="19"/>
  <c r="S46" i="19"/>
  <c r="Q48" i="19"/>
  <c r="Q49" i="19"/>
  <c r="Q50" i="19"/>
  <c r="Q52" i="19"/>
  <c r="Q53" i="19"/>
  <c r="Q54" i="19"/>
  <c r="Q55" i="19"/>
  <c r="Q56" i="19"/>
  <c r="Q57" i="19"/>
  <c r="Q58" i="19"/>
  <c r="Q59" i="19"/>
  <c r="S81" i="19"/>
  <c r="S82" i="19"/>
  <c r="S83" i="19"/>
  <c r="S85" i="19"/>
  <c r="S92" i="19"/>
  <c r="S93" i="19"/>
  <c r="S94" i="19"/>
  <c r="S95" i="19"/>
  <c r="S96" i="19"/>
  <c r="S97" i="19"/>
  <c r="U98" i="19"/>
  <c r="S99" i="19"/>
  <c r="U100" i="19"/>
  <c r="T101" i="19"/>
  <c r="Q101" i="19"/>
  <c r="U101" i="19"/>
  <c r="T102" i="19"/>
  <c r="Q102" i="19"/>
  <c r="U102" i="19"/>
  <c r="S60" i="19"/>
  <c r="S61" i="19"/>
  <c r="S62" i="19"/>
  <c r="S63" i="19"/>
  <c r="S64" i="19"/>
  <c r="S65" i="19"/>
  <c r="S66" i="19"/>
  <c r="S68" i="19"/>
  <c r="S69" i="19"/>
  <c r="S70" i="19"/>
  <c r="S71" i="19"/>
  <c r="S72" i="19"/>
  <c r="S73" i="19"/>
  <c r="S74" i="19"/>
  <c r="S75" i="19"/>
  <c r="S76" i="19"/>
  <c r="S77" i="19"/>
  <c r="S78" i="19"/>
  <c r="S79" i="19"/>
  <c r="S87" i="19"/>
  <c r="S88" i="19"/>
  <c r="S89" i="19"/>
  <c r="S90" i="19"/>
  <c r="M103" i="18"/>
  <c r="L103" i="18"/>
  <c r="K103" i="18"/>
  <c r="J103" i="18"/>
  <c r="I103" i="18"/>
  <c r="H103" i="18"/>
  <c r="P102" i="18"/>
  <c r="Q102" i="18" s="1"/>
  <c r="N102" i="18"/>
  <c r="G102" i="18"/>
  <c r="A102" i="18"/>
  <c r="P101" i="18"/>
  <c r="Q101" i="18" s="1"/>
  <c r="N101" i="18"/>
  <c r="G101" i="18"/>
  <c r="A101" i="18"/>
  <c r="Q100" i="18"/>
  <c r="P100" i="18"/>
  <c r="U100" i="18" s="1"/>
  <c r="N100" i="18"/>
  <c r="G100" i="18"/>
  <c r="A100" i="18"/>
  <c r="Q99" i="18"/>
  <c r="P99" i="18"/>
  <c r="U99" i="18" s="1"/>
  <c r="N99" i="18"/>
  <c r="G99" i="18"/>
  <c r="A99" i="18"/>
  <c r="Q98" i="18"/>
  <c r="P98" i="18"/>
  <c r="U98" i="18" s="1"/>
  <c r="N98" i="18"/>
  <c r="G98" i="18"/>
  <c r="A98" i="18"/>
  <c r="P97" i="18"/>
  <c r="Q97" i="18" s="1"/>
  <c r="N97" i="18"/>
  <c r="G97" i="18"/>
  <c r="A97" i="18"/>
  <c r="P96" i="18"/>
  <c r="Q96" i="18" s="1"/>
  <c r="N96" i="18"/>
  <c r="G96" i="18"/>
  <c r="A96" i="18"/>
  <c r="P95" i="18"/>
  <c r="Q95" i="18" s="1"/>
  <c r="N95" i="18"/>
  <c r="G95" i="18"/>
  <c r="A95" i="18"/>
  <c r="P94" i="18"/>
  <c r="Q94" i="18" s="1"/>
  <c r="N94" i="18"/>
  <c r="G94" i="18"/>
  <c r="A94" i="18"/>
  <c r="P93" i="18"/>
  <c r="Q93" i="18" s="1"/>
  <c r="N93" i="18"/>
  <c r="G93" i="18"/>
  <c r="A93" i="18"/>
  <c r="P92" i="18"/>
  <c r="Q92" i="18" s="1"/>
  <c r="N92" i="18"/>
  <c r="G92" i="18"/>
  <c r="A92" i="18"/>
  <c r="P91" i="18"/>
  <c r="S91" i="18" s="1"/>
  <c r="N91" i="18"/>
  <c r="G91" i="18"/>
  <c r="A91" i="18"/>
  <c r="Q90" i="18"/>
  <c r="P90" i="18"/>
  <c r="N90" i="18"/>
  <c r="G90" i="18"/>
  <c r="A90" i="18"/>
  <c r="P89" i="18"/>
  <c r="N89" i="18"/>
  <c r="G89" i="18"/>
  <c r="A89" i="18"/>
  <c r="P88" i="18"/>
  <c r="N88" i="18"/>
  <c r="G88" i="18"/>
  <c r="A88" i="18"/>
  <c r="P87" i="18"/>
  <c r="N87" i="18"/>
  <c r="G87" i="18"/>
  <c r="A87" i="18"/>
  <c r="S86" i="18"/>
  <c r="R86" i="18"/>
  <c r="Q86" i="18"/>
  <c r="P86" i="18"/>
  <c r="O86" i="18"/>
  <c r="N86" i="18"/>
  <c r="T86" i="18" s="1"/>
  <c r="A86" i="18"/>
  <c r="P85" i="18"/>
  <c r="Q85" i="18" s="1"/>
  <c r="N85" i="18"/>
  <c r="G85" i="18"/>
  <c r="A85" i="18"/>
  <c r="R84" i="18"/>
  <c r="Q84" i="18"/>
  <c r="O84" i="18"/>
  <c r="U84" i="18" s="1"/>
  <c r="N84" i="18"/>
  <c r="A84" i="18"/>
  <c r="P83" i="18"/>
  <c r="Q83" i="18" s="1"/>
  <c r="N83" i="18"/>
  <c r="G83" i="18"/>
  <c r="A83" i="18"/>
  <c r="P82" i="18"/>
  <c r="Q82" i="18" s="1"/>
  <c r="N82" i="18"/>
  <c r="G82" i="18"/>
  <c r="A82" i="18"/>
  <c r="P81" i="18"/>
  <c r="Q81" i="18" s="1"/>
  <c r="N81" i="18"/>
  <c r="G81" i="18"/>
  <c r="A81" i="18"/>
  <c r="A80" i="18"/>
  <c r="P79" i="18"/>
  <c r="S79" i="18" s="1"/>
  <c r="N79" i="18"/>
  <c r="G79" i="18"/>
  <c r="A79" i="18"/>
  <c r="P78" i="18"/>
  <c r="S78" i="18" s="1"/>
  <c r="N78" i="18"/>
  <c r="G78" i="18"/>
  <c r="A78" i="18"/>
  <c r="P77" i="18"/>
  <c r="S77" i="18" s="1"/>
  <c r="N77" i="18"/>
  <c r="G77" i="18"/>
  <c r="A77" i="18"/>
  <c r="P76" i="18"/>
  <c r="S76" i="18" s="1"/>
  <c r="N76" i="18"/>
  <c r="G76" i="18"/>
  <c r="A76" i="18"/>
  <c r="P75" i="18"/>
  <c r="S75" i="18" s="1"/>
  <c r="N75" i="18"/>
  <c r="G75" i="18"/>
  <c r="A75" i="18"/>
  <c r="Q74" i="18"/>
  <c r="P74" i="18"/>
  <c r="N74" i="18"/>
  <c r="G74" i="18"/>
  <c r="A74" i="18"/>
  <c r="P73" i="18"/>
  <c r="N73" i="18"/>
  <c r="G73" i="18"/>
  <c r="A73" i="18"/>
  <c r="Q72" i="18"/>
  <c r="P72" i="18"/>
  <c r="T72" i="18" s="1"/>
  <c r="N72" i="18"/>
  <c r="G72" i="18"/>
  <c r="A72" i="18"/>
  <c r="P71" i="18"/>
  <c r="S71" i="18" s="1"/>
  <c r="N71" i="18"/>
  <c r="G71" i="18"/>
  <c r="A71" i="18"/>
  <c r="P70" i="18"/>
  <c r="S70" i="18" s="1"/>
  <c r="N70" i="18"/>
  <c r="G70" i="18"/>
  <c r="A70" i="18"/>
  <c r="P69" i="18"/>
  <c r="S69" i="18" s="1"/>
  <c r="N69" i="18"/>
  <c r="G69" i="18"/>
  <c r="A69" i="18"/>
  <c r="P68" i="18"/>
  <c r="S68" i="18" s="1"/>
  <c r="N68" i="18"/>
  <c r="G68" i="18"/>
  <c r="A68" i="18"/>
  <c r="S67" i="18"/>
  <c r="P67" i="18"/>
  <c r="N67" i="18"/>
  <c r="G67" i="18"/>
  <c r="A67" i="18"/>
  <c r="P66" i="18"/>
  <c r="S66" i="18" s="1"/>
  <c r="N66" i="18"/>
  <c r="G66" i="18"/>
  <c r="A66" i="18"/>
  <c r="Q65" i="18"/>
  <c r="P65" i="18"/>
  <c r="N65" i="18"/>
  <c r="G65" i="18"/>
  <c r="A65" i="18"/>
  <c r="Q64" i="18"/>
  <c r="P64" i="18"/>
  <c r="T64" i="18" s="1"/>
  <c r="N64" i="18"/>
  <c r="G64" i="18"/>
  <c r="A64" i="18"/>
  <c r="P63" i="18"/>
  <c r="S63" i="18" s="1"/>
  <c r="N63" i="18"/>
  <c r="G63" i="18"/>
  <c r="A63" i="18"/>
  <c r="P62" i="18"/>
  <c r="S62" i="18" s="1"/>
  <c r="N62" i="18"/>
  <c r="G62" i="18"/>
  <c r="A62" i="18"/>
  <c r="Q61" i="18"/>
  <c r="P61" i="18"/>
  <c r="N61" i="18"/>
  <c r="G61" i="18"/>
  <c r="A61" i="18"/>
  <c r="P60" i="18"/>
  <c r="N60" i="18"/>
  <c r="G60" i="18"/>
  <c r="A60" i="18"/>
  <c r="P59" i="18"/>
  <c r="N59" i="18"/>
  <c r="G59" i="18"/>
  <c r="A59" i="18"/>
  <c r="P58" i="18"/>
  <c r="N58" i="18"/>
  <c r="G58" i="18"/>
  <c r="A58" i="18"/>
  <c r="P57" i="18"/>
  <c r="S57" i="18" s="1"/>
  <c r="N57" i="18"/>
  <c r="G57" i="18"/>
  <c r="A57" i="18"/>
  <c r="P56" i="18"/>
  <c r="S56" i="18" s="1"/>
  <c r="N56" i="18"/>
  <c r="G56" i="18"/>
  <c r="A56" i="18"/>
  <c r="P55" i="18"/>
  <c r="S55" i="18" s="1"/>
  <c r="N55" i="18"/>
  <c r="G55" i="18"/>
  <c r="A55" i="18"/>
  <c r="P54" i="18"/>
  <c r="S54" i="18" s="1"/>
  <c r="N54" i="18"/>
  <c r="G54" i="18"/>
  <c r="A54" i="18"/>
  <c r="P53" i="18"/>
  <c r="S53" i="18" s="1"/>
  <c r="N53" i="18"/>
  <c r="G53" i="18"/>
  <c r="A53" i="18"/>
  <c r="P52" i="18"/>
  <c r="S52" i="18" s="1"/>
  <c r="N52" i="18"/>
  <c r="G52" i="18"/>
  <c r="A52" i="18"/>
  <c r="S51" i="18"/>
  <c r="R51" i="18"/>
  <c r="Q51" i="18"/>
  <c r="O51" i="18"/>
  <c r="P51" i="18" s="1"/>
  <c r="N51" i="18"/>
  <c r="G51" i="18"/>
  <c r="A51" i="18"/>
  <c r="P50" i="18"/>
  <c r="S50" i="18" s="1"/>
  <c r="N50" i="18"/>
  <c r="G50" i="18"/>
  <c r="A50" i="18"/>
  <c r="P49" i="18"/>
  <c r="S49" i="18" s="1"/>
  <c r="N49" i="18"/>
  <c r="G49" i="18"/>
  <c r="A49" i="18"/>
  <c r="P48" i="18"/>
  <c r="S48" i="18" s="1"/>
  <c r="N48" i="18"/>
  <c r="G48" i="18"/>
  <c r="A48" i="18"/>
  <c r="P47" i="18"/>
  <c r="T47" i="18" s="1"/>
  <c r="N47" i="18"/>
  <c r="G47" i="18"/>
  <c r="A47" i="18"/>
  <c r="P46" i="18"/>
  <c r="Q46" i="18" s="1"/>
  <c r="N46" i="18"/>
  <c r="G46" i="18"/>
  <c r="A46" i="18"/>
  <c r="P45" i="18"/>
  <c r="Q45" i="18" s="1"/>
  <c r="N45" i="18"/>
  <c r="G45" i="18"/>
  <c r="A45" i="18"/>
  <c r="S44" i="18"/>
  <c r="R44" i="18"/>
  <c r="Q44" i="18"/>
  <c r="O44" i="18"/>
  <c r="U44" i="18" s="1"/>
  <c r="N44" i="18"/>
  <c r="A44" i="18"/>
  <c r="P43" i="18"/>
  <c r="N43" i="18"/>
  <c r="G43" i="18"/>
  <c r="A43" i="18"/>
  <c r="P42" i="18"/>
  <c r="Q42" i="18" s="1"/>
  <c r="N42" i="18"/>
  <c r="G42" i="18"/>
  <c r="A42" i="18"/>
  <c r="S41" i="18"/>
  <c r="R41" i="18"/>
  <c r="Q41" i="18"/>
  <c r="O41" i="18"/>
  <c r="U41" i="18" s="1"/>
  <c r="N41" i="18"/>
  <c r="G41" i="18"/>
  <c r="A41" i="18"/>
  <c r="S40" i="18"/>
  <c r="R40" i="18"/>
  <c r="Q40" i="18"/>
  <c r="O40" i="18"/>
  <c r="U40" i="18" s="1"/>
  <c r="N40" i="18"/>
  <c r="G40" i="18"/>
  <c r="A40" i="18"/>
  <c r="P39" i="18"/>
  <c r="Q39" i="18" s="1"/>
  <c r="N39" i="18"/>
  <c r="G39" i="18"/>
  <c r="A39" i="18"/>
  <c r="P38" i="18"/>
  <c r="Q38" i="18" s="1"/>
  <c r="N38" i="18"/>
  <c r="G38" i="18"/>
  <c r="A38" i="18"/>
  <c r="P37" i="18"/>
  <c r="Q37" i="18" s="1"/>
  <c r="N37" i="18"/>
  <c r="G37" i="18"/>
  <c r="A37" i="18"/>
  <c r="P36" i="18"/>
  <c r="Q36" i="18" s="1"/>
  <c r="N36" i="18"/>
  <c r="G36" i="18"/>
  <c r="A36" i="18"/>
  <c r="P35" i="18"/>
  <c r="Q35" i="18" s="1"/>
  <c r="N35" i="18"/>
  <c r="G35" i="18"/>
  <c r="A35" i="18"/>
  <c r="P34" i="18"/>
  <c r="Q34" i="18" s="1"/>
  <c r="N34" i="18"/>
  <c r="G34" i="18"/>
  <c r="A34" i="18"/>
  <c r="P33" i="18"/>
  <c r="Q33" i="18" s="1"/>
  <c r="N33" i="18"/>
  <c r="G33" i="18"/>
  <c r="A33" i="18"/>
  <c r="P32" i="18"/>
  <c r="Q32" i="18" s="1"/>
  <c r="N32" i="18"/>
  <c r="G32" i="18"/>
  <c r="A32" i="18"/>
  <c r="P31" i="18"/>
  <c r="Q31" i="18" s="1"/>
  <c r="N31" i="18"/>
  <c r="G31" i="18"/>
  <c r="A31" i="18"/>
  <c r="P30" i="18"/>
  <c r="Q30" i="18" s="1"/>
  <c r="N30" i="18"/>
  <c r="G30" i="18"/>
  <c r="A30" i="18"/>
  <c r="A29" i="18"/>
  <c r="P28" i="18"/>
  <c r="T28" i="18" s="1"/>
  <c r="N28" i="18"/>
  <c r="G28" i="18"/>
  <c r="A28" i="18"/>
  <c r="Q27" i="18"/>
  <c r="P27" i="18"/>
  <c r="T27" i="18" s="1"/>
  <c r="N27" i="18"/>
  <c r="G27" i="18"/>
  <c r="A27" i="18"/>
  <c r="P26" i="18"/>
  <c r="T26" i="18" s="1"/>
  <c r="N26" i="18"/>
  <c r="G26" i="18"/>
  <c r="A26" i="18"/>
  <c r="P25" i="18"/>
  <c r="T25" i="18" s="1"/>
  <c r="N25" i="18"/>
  <c r="G25" i="18"/>
  <c r="A25" i="18"/>
  <c r="P24" i="18"/>
  <c r="T24" i="18" s="1"/>
  <c r="N24" i="18"/>
  <c r="G24" i="18"/>
  <c r="A24" i="18"/>
  <c r="Q23" i="18"/>
  <c r="P23" i="18"/>
  <c r="T23" i="18" s="1"/>
  <c r="N23" i="18"/>
  <c r="G23" i="18"/>
  <c r="A23" i="18"/>
  <c r="P22" i="18"/>
  <c r="T22" i="18" s="1"/>
  <c r="N22" i="18"/>
  <c r="G22" i="18"/>
  <c r="A22" i="18"/>
  <c r="P21" i="18"/>
  <c r="T21" i="18" s="1"/>
  <c r="N21" i="18"/>
  <c r="G21" i="18"/>
  <c r="A21" i="18"/>
  <c r="P20" i="18"/>
  <c r="T20" i="18" s="1"/>
  <c r="N20" i="18"/>
  <c r="G20" i="18"/>
  <c r="A20" i="18"/>
  <c r="P19" i="18"/>
  <c r="T19" i="18" s="1"/>
  <c r="N19" i="18"/>
  <c r="G19" i="18"/>
  <c r="A19" i="18"/>
  <c r="P18" i="18"/>
  <c r="T18" i="18" s="1"/>
  <c r="N18" i="18"/>
  <c r="G18" i="18"/>
  <c r="A18" i="18"/>
  <c r="P17" i="18"/>
  <c r="T17" i="18" s="1"/>
  <c r="N17" i="18"/>
  <c r="G17" i="18"/>
  <c r="A17" i="18"/>
  <c r="P16" i="18"/>
  <c r="T16" i="18" s="1"/>
  <c r="N16" i="18"/>
  <c r="G16" i="18"/>
  <c r="A16" i="18"/>
  <c r="P15" i="18"/>
  <c r="T15" i="18" s="1"/>
  <c r="N15" i="18"/>
  <c r="G15" i="18"/>
  <c r="A15" i="18"/>
  <c r="P14" i="18"/>
  <c r="T14" i="18" s="1"/>
  <c r="N14" i="18"/>
  <c r="G14" i="18"/>
  <c r="A14" i="18"/>
  <c r="P13" i="18"/>
  <c r="T13" i="18" s="1"/>
  <c r="N13" i="18"/>
  <c r="G13" i="18"/>
  <c r="A13" i="18"/>
  <c r="P12" i="18"/>
  <c r="T12" i="18" s="1"/>
  <c r="N12" i="18"/>
  <c r="G12" i="18"/>
  <c r="A12" i="18"/>
  <c r="P11" i="18"/>
  <c r="T11" i="18" s="1"/>
  <c r="N11" i="18"/>
  <c r="G11" i="18"/>
  <c r="A11" i="18"/>
  <c r="Q10" i="18"/>
  <c r="P10" i="18"/>
  <c r="T10" i="18" s="1"/>
  <c r="N10" i="18"/>
  <c r="G10" i="18"/>
  <c r="A10" i="18"/>
  <c r="Q9" i="18"/>
  <c r="P9" i="18"/>
  <c r="T9" i="18" s="1"/>
  <c r="N9" i="18"/>
  <c r="G9" i="18"/>
  <c r="A9" i="18"/>
  <c r="P8" i="18"/>
  <c r="T8" i="18" s="1"/>
  <c r="N8" i="18"/>
  <c r="G8" i="18"/>
  <c r="A8" i="18"/>
  <c r="P7" i="18"/>
  <c r="T7" i="18" s="1"/>
  <c r="N7" i="18"/>
  <c r="G7" i="18"/>
  <c r="A7" i="18"/>
  <c r="P6" i="18"/>
  <c r="N6" i="18"/>
  <c r="G6" i="18"/>
  <c r="A6" i="18"/>
  <c r="U4" i="18"/>
  <c r="S4" i="18"/>
  <c r="Q4" i="18"/>
  <c r="N3" i="18"/>
  <c r="G103" i="19" l="1"/>
  <c r="P40" i="18"/>
  <c r="T40" i="18" s="1"/>
  <c r="P41" i="18"/>
  <c r="T41" i="18" s="1"/>
  <c r="G44" i="18"/>
  <c r="G84" i="18"/>
  <c r="G103" i="18" s="1"/>
  <c r="P44" i="18"/>
  <c r="P84" i="18"/>
  <c r="S84" i="18" s="1"/>
  <c r="O103" i="18"/>
  <c r="P103" i="19"/>
  <c r="Q103" i="19" s="1"/>
  <c r="T103" i="19"/>
  <c r="S103" i="19"/>
  <c r="T44" i="18"/>
  <c r="U72" i="18"/>
  <c r="T31" i="18"/>
  <c r="U31" i="18" s="1"/>
  <c r="T32" i="18"/>
  <c r="U32" i="18" s="1"/>
  <c r="T33" i="18"/>
  <c r="U33" i="18" s="1"/>
  <c r="T34" i="18"/>
  <c r="U34" i="18" s="1"/>
  <c r="T35" i="18"/>
  <c r="U35" i="18" s="1"/>
  <c r="T36" i="18"/>
  <c r="U36" i="18" s="1"/>
  <c r="T37" i="18"/>
  <c r="U37" i="18" s="1"/>
  <c r="T38" i="18"/>
  <c r="U38" i="18" s="1"/>
  <c r="T39" i="18"/>
  <c r="U39" i="18" s="1"/>
  <c r="T42" i="18"/>
  <c r="U42" i="18" s="1"/>
  <c r="T45" i="18"/>
  <c r="U45" i="18" s="1"/>
  <c r="T46" i="18"/>
  <c r="U46" i="18" s="1"/>
  <c r="U64" i="18"/>
  <c r="T81" i="18"/>
  <c r="U81" i="18" s="1"/>
  <c r="T82" i="18"/>
  <c r="U82" i="18" s="1"/>
  <c r="T83" i="18"/>
  <c r="U83" i="18" s="1"/>
  <c r="T85" i="18"/>
  <c r="U85" i="18" s="1"/>
  <c r="U86" i="18"/>
  <c r="T92" i="18"/>
  <c r="U92" i="18" s="1"/>
  <c r="T93" i="18"/>
  <c r="U93" i="18" s="1"/>
  <c r="T95" i="18"/>
  <c r="U95" i="18" s="1"/>
  <c r="T97" i="18"/>
  <c r="U97" i="18" s="1"/>
  <c r="T98" i="18"/>
  <c r="T99" i="18"/>
  <c r="T100" i="18"/>
  <c r="T101" i="18"/>
  <c r="U101" i="18" s="1"/>
  <c r="T102" i="18"/>
  <c r="U102" i="18" s="1"/>
  <c r="T96" i="18"/>
  <c r="U96" i="18" s="1"/>
  <c r="T94" i="18"/>
  <c r="U94" i="18" s="1"/>
  <c r="T43" i="18"/>
  <c r="U43" i="18" s="1"/>
  <c r="Q43" i="18"/>
  <c r="N103" i="18"/>
  <c r="R103" i="18"/>
  <c r="S6" i="18"/>
  <c r="S7" i="18"/>
  <c r="U7" i="18"/>
  <c r="S8" i="18"/>
  <c r="U8" i="18"/>
  <c r="S9" i="18"/>
  <c r="U9" i="18"/>
  <c r="S10" i="18"/>
  <c r="U10" i="18"/>
  <c r="S11" i="18"/>
  <c r="U11" i="18"/>
  <c r="S12" i="18"/>
  <c r="U12" i="18"/>
  <c r="S13" i="18"/>
  <c r="U13" i="18"/>
  <c r="S14" i="18"/>
  <c r="U14" i="18"/>
  <c r="S15" i="18"/>
  <c r="U15" i="18"/>
  <c r="S16" i="18"/>
  <c r="U16" i="18"/>
  <c r="S17" i="18"/>
  <c r="U17" i="18"/>
  <c r="S18" i="18"/>
  <c r="U18" i="18"/>
  <c r="S19" i="18"/>
  <c r="U19" i="18"/>
  <c r="S20" i="18"/>
  <c r="U20" i="18"/>
  <c r="S21" i="18"/>
  <c r="U21" i="18"/>
  <c r="S22" i="18"/>
  <c r="U22" i="18"/>
  <c r="S23" i="18"/>
  <c r="U23" i="18"/>
  <c r="S24" i="18"/>
  <c r="U24" i="18"/>
  <c r="S25" i="18"/>
  <c r="U25" i="18"/>
  <c r="S26" i="18"/>
  <c r="U26" i="18"/>
  <c r="S27" i="18"/>
  <c r="U27" i="18"/>
  <c r="S28" i="18"/>
  <c r="U28" i="18"/>
  <c r="T59" i="18"/>
  <c r="U59" i="18" s="1"/>
  <c r="Q59" i="18"/>
  <c r="S59" i="18"/>
  <c r="T61" i="18"/>
  <c r="U61" i="18"/>
  <c r="S61" i="18"/>
  <c r="T65" i="18"/>
  <c r="U65" i="18"/>
  <c r="S65" i="18"/>
  <c r="T73" i="18"/>
  <c r="Q73" i="18"/>
  <c r="S73" i="18"/>
  <c r="T88" i="18"/>
  <c r="U88" i="18" s="1"/>
  <c r="Q88" i="18"/>
  <c r="S88" i="18"/>
  <c r="T90" i="18"/>
  <c r="U90" i="18"/>
  <c r="S90" i="18"/>
  <c r="Q6" i="18"/>
  <c r="T6" i="18"/>
  <c r="Q7" i="18"/>
  <c r="Q8" i="18"/>
  <c r="Q11" i="18"/>
  <c r="Q12" i="18"/>
  <c r="Q13" i="18"/>
  <c r="Q14" i="18"/>
  <c r="Q15" i="18"/>
  <c r="Q16" i="18"/>
  <c r="Q17" i="18"/>
  <c r="Q18" i="18"/>
  <c r="Q19" i="18"/>
  <c r="Q20" i="18"/>
  <c r="Q21" i="18"/>
  <c r="Q22" i="18"/>
  <c r="Q24" i="18"/>
  <c r="Q25" i="18"/>
  <c r="Q26" i="18"/>
  <c r="Q28" i="18"/>
  <c r="S30" i="18"/>
  <c r="T30" i="18"/>
  <c r="U30" i="18" s="1"/>
  <c r="T48" i="18"/>
  <c r="Q48" i="18"/>
  <c r="U48" i="18"/>
  <c r="T49" i="18"/>
  <c r="Q49" i="18"/>
  <c r="U49" i="18"/>
  <c r="T50" i="18"/>
  <c r="U50" i="18" s="1"/>
  <c r="Q50" i="18"/>
  <c r="T51" i="18"/>
  <c r="U51" i="18"/>
  <c r="T52" i="18"/>
  <c r="Q52" i="18"/>
  <c r="U52" i="18"/>
  <c r="T53" i="18"/>
  <c r="U53" i="18" s="1"/>
  <c r="Q53" i="18"/>
  <c r="T54" i="18"/>
  <c r="Q54" i="18"/>
  <c r="U54" i="18"/>
  <c r="T55" i="18"/>
  <c r="U55" i="18" s="1"/>
  <c r="Q55" i="18"/>
  <c r="T56" i="18"/>
  <c r="Q56" i="18"/>
  <c r="U56" i="18"/>
  <c r="T57" i="18"/>
  <c r="U57" i="18" s="1"/>
  <c r="Q57" i="18"/>
  <c r="T58" i="18"/>
  <c r="U58" i="18" s="1"/>
  <c r="Q58" i="18"/>
  <c r="S58" i="18"/>
  <c r="T60" i="18"/>
  <c r="U60" i="18" s="1"/>
  <c r="Q60" i="18"/>
  <c r="S60" i="18"/>
  <c r="U73" i="18"/>
  <c r="T74" i="18"/>
  <c r="U74" i="18"/>
  <c r="S74" i="18"/>
  <c r="T87" i="18"/>
  <c r="U87" i="18" s="1"/>
  <c r="Q87" i="18"/>
  <c r="S87" i="18"/>
  <c r="T89" i="18"/>
  <c r="U89" i="18" s="1"/>
  <c r="Q89" i="18"/>
  <c r="S89" i="18"/>
  <c r="S31" i="18"/>
  <c r="S32" i="18"/>
  <c r="S33" i="18"/>
  <c r="S34" i="18"/>
  <c r="S35" i="18"/>
  <c r="S36" i="18"/>
  <c r="S37" i="18"/>
  <c r="S38" i="18"/>
  <c r="S39" i="18"/>
  <c r="S42" i="18"/>
  <c r="S43" i="18"/>
  <c r="S45" i="18"/>
  <c r="S46" i="18"/>
  <c r="T62" i="18"/>
  <c r="Q62" i="18"/>
  <c r="U62" i="18"/>
  <c r="T63" i="18"/>
  <c r="Q63" i="18"/>
  <c r="U63" i="18"/>
  <c r="S64" i="18"/>
  <c r="T66" i="18"/>
  <c r="Q66" i="18"/>
  <c r="U66" i="18"/>
  <c r="T67" i="18"/>
  <c r="U67" i="18" s="1"/>
  <c r="Q67" i="18"/>
  <c r="T68" i="18"/>
  <c r="Q68" i="18"/>
  <c r="U68" i="18"/>
  <c r="T69" i="18"/>
  <c r="U69" i="18" s="1"/>
  <c r="Q69" i="18"/>
  <c r="T70" i="18"/>
  <c r="U70" i="18" s="1"/>
  <c r="Q70" i="18"/>
  <c r="T71" i="18"/>
  <c r="Q71" i="18"/>
  <c r="U71" i="18"/>
  <c r="S72" i="18"/>
  <c r="T75" i="18"/>
  <c r="U75" i="18" s="1"/>
  <c r="Q75" i="18"/>
  <c r="T76" i="18"/>
  <c r="U76" i="18" s="1"/>
  <c r="Q76" i="18"/>
  <c r="T77" i="18"/>
  <c r="Q77" i="18"/>
  <c r="U77" i="18"/>
  <c r="T78" i="18"/>
  <c r="U78" i="18" s="1"/>
  <c r="Q78" i="18"/>
  <c r="T79" i="18"/>
  <c r="U79" i="18" s="1"/>
  <c r="Q79" i="18"/>
  <c r="T91" i="18"/>
  <c r="Q91" i="18"/>
  <c r="S81" i="18"/>
  <c r="S82" i="18"/>
  <c r="S83" i="18"/>
  <c r="S85" i="18"/>
  <c r="S92" i="18"/>
  <c r="S93" i="18"/>
  <c r="S94" i="18"/>
  <c r="S95" i="18"/>
  <c r="S96" i="18"/>
  <c r="S97" i="18"/>
  <c r="S98" i="18"/>
  <c r="S99" i="18"/>
  <c r="S100" i="18"/>
  <c r="S101" i="18"/>
  <c r="S102" i="18"/>
  <c r="P93" i="17"/>
  <c r="Q93" i="17" s="1"/>
  <c r="T93" i="17" l="1"/>
  <c r="U93" i="17" s="1"/>
  <c r="S93" i="17"/>
  <c r="P103" i="18"/>
  <c r="Q103" i="18" s="1"/>
  <c r="U103" i="19"/>
  <c r="T84" i="18"/>
  <c r="T103" i="18" s="1"/>
  <c r="U6" i="18"/>
  <c r="N71" i="17"/>
  <c r="N67" i="17"/>
  <c r="S103" i="18" l="1"/>
  <c r="U103" i="18"/>
  <c r="M103" i="17"/>
  <c r="L103" i="17"/>
  <c r="K103" i="17"/>
  <c r="J103" i="17"/>
  <c r="I103" i="17"/>
  <c r="H103" i="17"/>
  <c r="P102" i="17"/>
  <c r="S102" i="17" s="1"/>
  <c r="N102" i="17"/>
  <c r="G102" i="17"/>
  <c r="A102" i="17"/>
  <c r="P101" i="17"/>
  <c r="S101" i="17" s="1"/>
  <c r="N101" i="17"/>
  <c r="G101" i="17"/>
  <c r="A101" i="17"/>
  <c r="Q100" i="17"/>
  <c r="P100" i="17"/>
  <c r="T100" i="17" s="1"/>
  <c r="N100" i="17"/>
  <c r="G100" i="17"/>
  <c r="A100" i="17"/>
  <c r="Q99" i="17"/>
  <c r="P99" i="17"/>
  <c r="T99" i="17" s="1"/>
  <c r="N99" i="17"/>
  <c r="G99" i="17"/>
  <c r="A99" i="17"/>
  <c r="Q98" i="17"/>
  <c r="P98" i="17"/>
  <c r="T98" i="17" s="1"/>
  <c r="N98" i="17"/>
  <c r="G98" i="17"/>
  <c r="A98" i="17"/>
  <c r="P97" i="17"/>
  <c r="N97" i="17"/>
  <c r="G97" i="17"/>
  <c r="A97" i="17"/>
  <c r="Q96" i="17"/>
  <c r="P96" i="17"/>
  <c r="T96" i="17" s="1"/>
  <c r="N96" i="17"/>
  <c r="G96" i="17"/>
  <c r="A96" i="17"/>
  <c r="P95" i="17"/>
  <c r="S95" i="17" s="1"/>
  <c r="N95" i="17"/>
  <c r="G95" i="17"/>
  <c r="A95" i="17"/>
  <c r="P94" i="17"/>
  <c r="S94" i="17" s="1"/>
  <c r="N94" i="17"/>
  <c r="G94" i="17"/>
  <c r="A94" i="17"/>
  <c r="N93" i="17"/>
  <c r="G93" i="17"/>
  <c r="A93" i="17"/>
  <c r="P92" i="17"/>
  <c r="S92" i="17" s="1"/>
  <c r="N92" i="17"/>
  <c r="G92" i="17"/>
  <c r="A92" i="17"/>
  <c r="P91" i="17"/>
  <c r="S91" i="17" s="1"/>
  <c r="N91" i="17"/>
  <c r="G91" i="17"/>
  <c r="A91" i="17"/>
  <c r="Q90" i="17"/>
  <c r="P90" i="17"/>
  <c r="U90" i="17" s="1"/>
  <c r="N90" i="17"/>
  <c r="G90" i="17"/>
  <c r="A90" i="17"/>
  <c r="P89" i="17"/>
  <c r="N89" i="17"/>
  <c r="G89" i="17"/>
  <c r="A89" i="17"/>
  <c r="P88" i="17"/>
  <c r="N88" i="17"/>
  <c r="G88" i="17"/>
  <c r="A88" i="17"/>
  <c r="P87" i="17"/>
  <c r="Q87" i="17" s="1"/>
  <c r="N87" i="17"/>
  <c r="G87" i="17"/>
  <c r="A87" i="17"/>
  <c r="S86" i="17"/>
  <c r="R86" i="17"/>
  <c r="Q86" i="17"/>
  <c r="P86" i="17"/>
  <c r="O86" i="17"/>
  <c r="U86" i="17" s="1"/>
  <c r="N86" i="17"/>
  <c r="T86" i="17" s="1"/>
  <c r="A86" i="17"/>
  <c r="P85" i="17"/>
  <c r="S85" i="17" s="1"/>
  <c r="N85" i="17"/>
  <c r="G85" i="17"/>
  <c r="A85" i="17"/>
  <c r="R84" i="17"/>
  <c r="Q84" i="17"/>
  <c r="O84" i="17"/>
  <c r="P84" i="17" s="1"/>
  <c r="S84" i="17" s="1"/>
  <c r="N84" i="17"/>
  <c r="G84" i="17"/>
  <c r="A84" i="17"/>
  <c r="P83" i="17"/>
  <c r="S83" i="17" s="1"/>
  <c r="N83" i="17"/>
  <c r="G83" i="17"/>
  <c r="A83" i="17"/>
  <c r="P82" i="17"/>
  <c r="S82" i="17" s="1"/>
  <c r="N82" i="17"/>
  <c r="G82" i="17"/>
  <c r="A82" i="17"/>
  <c r="P81" i="17"/>
  <c r="S81" i="17" s="1"/>
  <c r="N81" i="17"/>
  <c r="G81" i="17"/>
  <c r="A81" i="17"/>
  <c r="A80" i="17"/>
  <c r="P79" i="17"/>
  <c r="N79" i="17"/>
  <c r="G79" i="17"/>
  <c r="A79" i="17"/>
  <c r="P78" i="17"/>
  <c r="N78" i="17"/>
  <c r="G78" i="17"/>
  <c r="A78" i="17"/>
  <c r="P77" i="17"/>
  <c r="N77" i="17"/>
  <c r="G77" i="17"/>
  <c r="A77" i="17"/>
  <c r="P76" i="17"/>
  <c r="N76" i="17"/>
  <c r="G76" i="17"/>
  <c r="A76" i="17"/>
  <c r="P75" i="17"/>
  <c r="N75" i="17"/>
  <c r="G75" i="17"/>
  <c r="A75" i="17"/>
  <c r="Q74" i="17"/>
  <c r="P74" i="17"/>
  <c r="U74" i="17" s="1"/>
  <c r="N74" i="17"/>
  <c r="G74" i="17"/>
  <c r="A74" i="17"/>
  <c r="P73" i="17"/>
  <c r="N73" i="17"/>
  <c r="G73" i="17"/>
  <c r="A73" i="17"/>
  <c r="Q72" i="17"/>
  <c r="P72" i="17"/>
  <c r="U72" i="17" s="1"/>
  <c r="N72" i="17"/>
  <c r="G72" i="17"/>
  <c r="A72" i="17"/>
  <c r="P71" i="17"/>
  <c r="G71" i="17"/>
  <c r="A71" i="17"/>
  <c r="P70" i="17"/>
  <c r="N70" i="17"/>
  <c r="G70" i="17"/>
  <c r="A70" i="17"/>
  <c r="P69" i="17"/>
  <c r="Q69" i="17" s="1"/>
  <c r="N69" i="17"/>
  <c r="G69" i="17"/>
  <c r="A69" i="17"/>
  <c r="P68" i="17"/>
  <c r="Q68" i="17" s="1"/>
  <c r="N68" i="17"/>
  <c r="G68" i="17"/>
  <c r="A68" i="17"/>
  <c r="S67" i="17"/>
  <c r="A67" i="17"/>
  <c r="P66" i="17"/>
  <c r="N66" i="17"/>
  <c r="G66" i="17"/>
  <c r="A66" i="17"/>
  <c r="Q65" i="17"/>
  <c r="P65" i="17"/>
  <c r="T65" i="17" s="1"/>
  <c r="N65" i="17"/>
  <c r="G65" i="17"/>
  <c r="A65" i="17"/>
  <c r="Q64" i="17"/>
  <c r="P64" i="17"/>
  <c r="T64" i="17" s="1"/>
  <c r="N64" i="17"/>
  <c r="G64" i="17"/>
  <c r="A64" i="17"/>
  <c r="P63" i="17"/>
  <c r="N63" i="17"/>
  <c r="G63" i="17"/>
  <c r="A63" i="17"/>
  <c r="P62" i="17"/>
  <c r="N62" i="17"/>
  <c r="G62" i="17"/>
  <c r="A62" i="17"/>
  <c r="Q61" i="17"/>
  <c r="P61" i="17"/>
  <c r="T61" i="17" s="1"/>
  <c r="N61" i="17"/>
  <c r="G61" i="17"/>
  <c r="A61" i="17"/>
  <c r="P60" i="17"/>
  <c r="S60" i="17" s="1"/>
  <c r="N60" i="17"/>
  <c r="G60" i="17"/>
  <c r="A60" i="17"/>
  <c r="P59" i="17"/>
  <c r="S59" i="17" s="1"/>
  <c r="N59" i="17"/>
  <c r="G59" i="17"/>
  <c r="A59" i="17"/>
  <c r="P58" i="17"/>
  <c r="S58" i="17" s="1"/>
  <c r="N58" i="17"/>
  <c r="G58" i="17"/>
  <c r="A58" i="17"/>
  <c r="P57" i="17"/>
  <c r="S57" i="17" s="1"/>
  <c r="N57" i="17"/>
  <c r="G57" i="17"/>
  <c r="A57" i="17"/>
  <c r="P56" i="17"/>
  <c r="N56" i="17"/>
  <c r="G56" i="17"/>
  <c r="A56" i="17"/>
  <c r="P55" i="17"/>
  <c r="N55" i="17"/>
  <c r="G55" i="17"/>
  <c r="A55" i="17"/>
  <c r="P54" i="17"/>
  <c r="N54" i="17"/>
  <c r="G54" i="17"/>
  <c r="A54" i="17"/>
  <c r="P53" i="17"/>
  <c r="N53" i="17"/>
  <c r="G53" i="17"/>
  <c r="A53" i="17"/>
  <c r="P52" i="17"/>
  <c r="N52" i="17"/>
  <c r="G52" i="17"/>
  <c r="A52" i="17"/>
  <c r="S51" i="17"/>
  <c r="R51" i="17"/>
  <c r="Q51" i="17"/>
  <c r="O51" i="17"/>
  <c r="U51" i="17" s="1"/>
  <c r="N51" i="17"/>
  <c r="G51" i="17"/>
  <c r="A51" i="17"/>
  <c r="P50" i="17"/>
  <c r="N50" i="17"/>
  <c r="G50" i="17"/>
  <c r="A50" i="17"/>
  <c r="P49" i="17"/>
  <c r="N49" i="17"/>
  <c r="G49" i="17"/>
  <c r="A49" i="17"/>
  <c r="P48" i="17"/>
  <c r="N48" i="17"/>
  <c r="G48" i="17"/>
  <c r="A48" i="17"/>
  <c r="P47" i="17"/>
  <c r="T47" i="17" s="1"/>
  <c r="N47" i="17"/>
  <c r="G47" i="17"/>
  <c r="A47" i="17"/>
  <c r="P46" i="17"/>
  <c r="T46" i="17" s="1"/>
  <c r="N46" i="17"/>
  <c r="G46" i="17"/>
  <c r="A46" i="17"/>
  <c r="P45" i="17"/>
  <c r="T45" i="17" s="1"/>
  <c r="N45" i="17"/>
  <c r="G45" i="17"/>
  <c r="A45" i="17"/>
  <c r="S44" i="17"/>
  <c r="R44" i="17"/>
  <c r="Q44" i="17"/>
  <c r="O44" i="17"/>
  <c r="P44" i="17" s="1"/>
  <c r="N44" i="17"/>
  <c r="G44" i="17"/>
  <c r="A44" i="17"/>
  <c r="P43" i="17"/>
  <c r="T43" i="17" s="1"/>
  <c r="N43" i="17"/>
  <c r="G43" i="17"/>
  <c r="A43" i="17"/>
  <c r="P42" i="17"/>
  <c r="T42" i="17" s="1"/>
  <c r="N42" i="17"/>
  <c r="G42" i="17"/>
  <c r="A42" i="17"/>
  <c r="S41" i="17"/>
  <c r="R41" i="17"/>
  <c r="Q41" i="17"/>
  <c r="O41" i="17"/>
  <c r="P41" i="17" s="1"/>
  <c r="N41" i="17"/>
  <c r="A41" i="17"/>
  <c r="S40" i="17"/>
  <c r="R40" i="17"/>
  <c r="Q40" i="17"/>
  <c r="O40" i="17"/>
  <c r="N40" i="17"/>
  <c r="G40" i="17"/>
  <c r="A40" i="17"/>
  <c r="P39" i="17"/>
  <c r="T39" i="17" s="1"/>
  <c r="N39" i="17"/>
  <c r="G39" i="17"/>
  <c r="A39" i="17"/>
  <c r="P38" i="17"/>
  <c r="T38" i="17" s="1"/>
  <c r="N38" i="17"/>
  <c r="G38" i="17"/>
  <c r="A38" i="17"/>
  <c r="P37" i="17"/>
  <c r="T37" i="17" s="1"/>
  <c r="N37" i="17"/>
  <c r="G37" i="17"/>
  <c r="A37" i="17"/>
  <c r="P36" i="17"/>
  <c r="T36" i="17" s="1"/>
  <c r="N36" i="17"/>
  <c r="G36" i="17"/>
  <c r="A36" i="17"/>
  <c r="P35" i="17"/>
  <c r="T35" i="17" s="1"/>
  <c r="N35" i="17"/>
  <c r="G35" i="17"/>
  <c r="A35" i="17"/>
  <c r="P34" i="17"/>
  <c r="T34" i="17" s="1"/>
  <c r="N34" i="17"/>
  <c r="G34" i="17"/>
  <c r="A34" i="17"/>
  <c r="P33" i="17"/>
  <c r="T33" i="17" s="1"/>
  <c r="N33" i="17"/>
  <c r="G33" i="17"/>
  <c r="A33" i="17"/>
  <c r="P32" i="17"/>
  <c r="S32" i="17" s="1"/>
  <c r="N32" i="17"/>
  <c r="G32" i="17"/>
  <c r="A32" i="17"/>
  <c r="P31" i="17"/>
  <c r="S31" i="17" s="1"/>
  <c r="N31" i="17"/>
  <c r="G31" i="17"/>
  <c r="A31" i="17"/>
  <c r="P30" i="17"/>
  <c r="S30" i="17" s="1"/>
  <c r="N30" i="17"/>
  <c r="G30" i="17"/>
  <c r="A30" i="17"/>
  <c r="A29" i="17"/>
  <c r="P28" i="17"/>
  <c r="Q28" i="17" s="1"/>
  <c r="N28" i="17"/>
  <c r="G28" i="17"/>
  <c r="A28" i="17"/>
  <c r="Q27" i="17"/>
  <c r="P27" i="17"/>
  <c r="U27" i="17" s="1"/>
  <c r="N27" i="17"/>
  <c r="G27" i="17"/>
  <c r="A27" i="17"/>
  <c r="P26" i="17"/>
  <c r="Q26" i="17" s="1"/>
  <c r="N26" i="17"/>
  <c r="G26" i="17"/>
  <c r="A26" i="17"/>
  <c r="P25" i="17"/>
  <c r="N25" i="17"/>
  <c r="G25" i="17"/>
  <c r="A25" i="17"/>
  <c r="P24" i="17"/>
  <c r="Q24" i="17" s="1"/>
  <c r="N24" i="17"/>
  <c r="G24" i="17"/>
  <c r="A24" i="17"/>
  <c r="Q23" i="17"/>
  <c r="P23" i="17"/>
  <c r="U23" i="17" s="1"/>
  <c r="N23" i="17"/>
  <c r="G23" i="17"/>
  <c r="A23" i="17"/>
  <c r="P22" i="17"/>
  <c r="T22" i="17" s="1"/>
  <c r="N22" i="17"/>
  <c r="G22" i="17"/>
  <c r="A22" i="17"/>
  <c r="P21" i="17"/>
  <c r="N21" i="17"/>
  <c r="G21" i="17"/>
  <c r="A21" i="17"/>
  <c r="P20" i="17"/>
  <c r="N20" i="17"/>
  <c r="G20" i="17"/>
  <c r="A20" i="17"/>
  <c r="P19" i="17"/>
  <c r="N19" i="17"/>
  <c r="G19" i="17"/>
  <c r="A19" i="17"/>
  <c r="P18" i="17"/>
  <c r="T18" i="17" s="1"/>
  <c r="N18" i="17"/>
  <c r="G18" i="17"/>
  <c r="A18" i="17"/>
  <c r="P17" i="17"/>
  <c r="Q17" i="17" s="1"/>
  <c r="N17" i="17"/>
  <c r="G17" i="17"/>
  <c r="A17" i="17"/>
  <c r="P16" i="17"/>
  <c r="Q16" i="17" s="1"/>
  <c r="N16" i="17"/>
  <c r="G16" i="17"/>
  <c r="A16" i="17"/>
  <c r="P15" i="17"/>
  <c r="Q15" i="17" s="1"/>
  <c r="N15" i="17"/>
  <c r="G15" i="17"/>
  <c r="A15" i="17"/>
  <c r="P14" i="17"/>
  <c r="Q14" i="17" s="1"/>
  <c r="N14" i="17"/>
  <c r="G14" i="17"/>
  <c r="A14" i="17"/>
  <c r="P13" i="17"/>
  <c r="T13" i="17" s="1"/>
  <c r="N13" i="17"/>
  <c r="G13" i="17"/>
  <c r="A13" i="17"/>
  <c r="P12" i="17"/>
  <c r="N12" i="17"/>
  <c r="G12" i="17"/>
  <c r="A12" i="17"/>
  <c r="P11" i="17"/>
  <c r="N11" i="17"/>
  <c r="G11" i="17"/>
  <c r="A11" i="17"/>
  <c r="Q10" i="17"/>
  <c r="P10" i="17"/>
  <c r="U10" i="17" s="1"/>
  <c r="N10" i="17"/>
  <c r="G10" i="17"/>
  <c r="A10" i="17"/>
  <c r="Q9" i="17"/>
  <c r="P9" i="17"/>
  <c r="U9" i="17" s="1"/>
  <c r="N9" i="17"/>
  <c r="G9" i="17"/>
  <c r="A9" i="17"/>
  <c r="P8" i="17"/>
  <c r="N8" i="17"/>
  <c r="G8" i="17"/>
  <c r="A8" i="17"/>
  <c r="P7" i="17"/>
  <c r="N7" i="17"/>
  <c r="G7" i="17"/>
  <c r="A7" i="17"/>
  <c r="P6" i="17"/>
  <c r="Q6" i="17" s="1"/>
  <c r="N6" i="17"/>
  <c r="G6" i="17"/>
  <c r="A6" i="17"/>
  <c r="U4" i="17"/>
  <c r="S4" i="17"/>
  <c r="Q4" i="17"/>
  <c r="N3" i="17"/>
  <c r="G41" i="17" l="1"/>
  <c r="T6" i="17"/>
  <c r="U6" i="17" s="1"/>
  <c r="Q38" i="17"/>
  <c r="O103" i="17"/>
  <c r="Q45" i="17"/>
  <c r="T7" i="17"/>
  <c r="U7" i="17" s="1"/>
  <c r="T8" i="17"/>
  <c r="U8" i="17" s="1"/>
  <c r="T9" i="17"/>
  <c r="T10" i="17"/>
  <c r="T11" i="17"/>
  <c r="U11" i="17" s="1"/>
  <c r="T12" i="17"/>
  <c r="U12" i="17" s="1"/>
  <c r="T19" i="17"/>
  <c r="U19" i="17" s="1"/>
  <c r="T20" i="17"/>
  <c r="U20" i="17" s="1"/>
  <c r="T21" i="17"/>
  <c r="U21" i="17" s="1"/>
  <c r="T48" i="17"/>
  <c r="U48" i="17" s="1"/>
  <c r="T49" i="17"/>
  <c r="U49" i="17" s="1"/>
  <c r="T50" i="17"/>
  <c r="U50" i="17" s="1"/>
  <c r="T52" i="17"/>
  <c r="U52" i="17" s="1"/>
  <c r="T53" i="17"/>
  <c r="U53" i="17" s="1"/>
  <c r="T54" i="17"/>
  <c r="U54" i="17" s="1"/>
  <c r="T55" i="17"/>
  <c r="U55" i="17" s="1"/>
  <c r="T56" i="17"/>
  <c r="U56" i="17" s="1"/>
  <c r="U61" i="17"/>
  <c r="T72" i="17"/>
  <c r="T73" i="17"/>
  <c r="U73" i="17" s="1"/>
  <c r="T74" i="17"/>
  <c r="T78" i="17"/>
  <c r="U78" i="17" s="1"/>
  <c r="T79" i="17"/>
  <c r="U79" i="17" s="1"/>
  <c r="T90" i="17"/>
  <c r="T91" i="17"/>
  <c r="U96" i="17"/>
  <c r="Q7" i="17"/>
  <c r="Q8" i="17"/>
  <c r="Q11" i="17"/>
  <c r="Q12" i="17"/>
  <c r="T14" i="17"/>
  <c r="U14" i="17" s="1"/>
  <c r="T15" i="17"/>
  <c r="U15" i="17" s="1"/>
  <c r="T16" i="17"/>
  <c r="U16" i="17" s="1"/>
  <c r="T17" i="17"/>
  <c r="U17" i="17" s="1"/>
  <c r="Q19" i="17"/>
  <c r="Q20" i="17"/>
  <c r="Q21" i="17"/>
  <c r="T23" i="17"/>
  <c r="T24" i="17"/>
  <c r="U24" i="17" s="1"/>
  <c r="T26" i="17"/>
  <c r="U26" i="17" s="1"/>
  <c r="T27" i="17"/>
  <c r="T28" i="17"/>
  <c r="U28" i="17" s="1"/>
  <c r="Q48" i="17"/>
  <c r="Q49" i="17"/>
  <c r="Q50" i="17"/>
  <c r="P51" i="17"/>
  <c r="Q52" i="17"/>
  <c r="Q53" i="17"/>
  <c r="Q54" i="17"/>
  <c r="Q55" i="17"/>
  <c r="Q56" i="17"/>
  <c r="U65" i="17"/>
  <c r="T68" i="17"/>
  <c r="U68" i="17" s="1"/>
  <c r="T69" i="17"/>
  <c r="U69" i="17" s="1"/>
  <c r="Q73" i="17"/>
  <c r="Q78" i="17"/>
  <c r="Q79" i="17"/>
  <c r="Q91" i="17"/>
  <c r="U99" i="17"/>
  <c r="T76" i="17"/>
  <c r="U76" i="17" s="1"/>
  <c r="Q76" i="17"/>
  <c r="T75" i="17"/>
  <c r="U75" i="17" s="1"/>
  <c r="Q75" i="17"/>
  <c r="T88" i="17"/>
  <c r="U88" i="17" s="1"/>
  <c r="Q88" i="17"/>
  <c r="T89" i="17"/>
  <c r="U89" i="17" s="1"/>
  <c r="Q89" i="17"/>
  <c r="T77" i="17"/>
  <c r="U77" i="17" s="1"/>
  <c r="Q77" i="17"/>
  <c r="T87" i="17"/>
  <c r="U87" i="17" s="1"/>
  <c r="T71" i="17"/>
  <c r="U71" i="17" s="1"/>
  <c r="Q71" i="17"/>
  <c r="T70" i="17"/>
  <c r="U70" i="17" s="1"/>
  <c r="Q70" i="17"/>
  <c r="G67" i="17"/>
  <c r="P67" i="17"/>
  <c r="R103" i="17"/>
  <c r="Q33" i="17"/>
  <c r="T25" i="17"/>
  <c r="U25" i="17" s="1"/>
  <c r="Q25" i="17"/>
  <c r="U22" i="17"/>
  <c r="Q22" i="17"/>
  <c r="U18" i="17"/>
  <c r="Q18" i="17"/>
  <c r="U13" i="17"/>
  <c r="Q13" i="17"/>
  <c r="N103" i="17"/>
  <c r="T44" i="17"/>
  <c r="T30" i="17"/>
  <c r="Q30" i="17"/>
  <c r="U30" i="17"/>
  <c r="T31" i="17"/>
  <c r="Q31" i="17"/>
  <c r="U31" i="17"/>
  <c r="T32" i="17"/>
  <c r="Q32" i="17"/>
  <c r="U32" i="17"/>
  <c r="T41" i="17"/>
  <c r="S33" i="17"/>
  <c r="U33" i="17"/>
  <c r="S34" i="17"/>
  <c r="U34" i="17"/>
  <c r="S35" i="17"/>
  <c r="U35" i="17"/>
  <c r="S36" i="17"/>
  <c r="U36" i="17"/>
  <c r="S37" i="17"/>
  <c r="U37" i="17"/>
  <c r="S38" i="17"/>
  <c r="U38" i="17"/>
  <c r="S39" i="17"/>
  <c r="U39" i="17"/>
  <c r="U40" i="17"/>
  <c r="U41" i="17"/>
  <c r="S42" i="17"/>
  <c r="U42" i="17"/>
  <c r="S43" i="17"/>
  <c r="U43" i="17"/>
  <c r="U44" i="17"/>
  <c r="S45" i="17"/>
  <c r="U45" i="17"/>
  <c r="S46" i="17"/>
  <c r="U46" i="17"/>
  <c r="T51" i="17"/>
  <c r="T62" i="17"/>
  <c r="Q62" i="17"/>
  <c r="U62" i="17"/>
  <c r="T63" i="17"/>
  <c r="Q63" i="17"/>
  <c r="U63" i="17"/>
  <c r="S64" i="17"/>
  <c r="T66" i="17"/>
  <c r="Q66" i="17"/>
  <c r="U66" i="17"/>
  <c r="T97" i="17"/>
  <c r="Q97" i="17"/>
  <c r="U97" i="17"/>
  <c r="S98" i="17"/>
  <c r="S100" i="17"/>
  <c r="S6" i="17"/>
  <c r="S7" i="17"/>
  <c r="S8" i="17"/>
  <c r="S9" i="17"/>
  <c r="S10" i="17"/>
  <c r="S11" i="17"/>
  <c r="S12" i="17"/>
  <c r="S13" i="17"/>
  <c r="S14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S28" i="17"/>
  <c r="Q34" i="17"/>
  <c r="Q35" i="17"/>
  <c r="Q36" i="17"/>
  <c r="Q37" i="17"/>
  <c r="Q39" i="17"/>
  <c r="P40" i="17"/>
  <c r="P103" i="17" s="1"/>
  <c r="Q42" i="17"/>
  <c r="Q43" i="17"/>
  <c r="Q46" i="17"/>
  <c r="S48" i="17"/>
  <c r="S49" i="17"/>
  <c r="S50" i="17"/>
  <c r="S52" i="17"/>
  <c r="S53" i="17"/>
  <c r="S54" i="17"/>
  <c r="S55" i="17"/>
  <c r="S56" i="17"/>
  <c r="T57" i="17"/>
  <c r="Q57" i="17"/>
  <c r="U57" i="17"/>
  <c r="T58" i="17"/>
  <c r="Q58" i="17"/>
  <c r="U58" i="17"/>
  <c r="T59" i="17"/>
  <c r="Q59" i="17"/>
  <c r="U59" i="17"/>
  <c r="T60" i="17"/>
  <c r="Q60" i="17"/>
  <c r="U60" i="17"/>
  <c r="S61" i="17"/>
  <c r="S62" i="17"/>
  <c r="S63" i="17"/>
  <c r="U64" i="17"/>
  <c r="S65" i="17"/>
  <c r="S66" i="17"/>
  <c r="T81" i="17"/>
  <c r="Q81" i="17"/>
  <c r="U81" i="17"/>
  <c r="T82" i="17"/>
  <c r="Q82" i="17"/>
  <c r="U82" i="17"/>
  <c r="T83" i="17"/>
  <c r="Q83" i="17"/>
  <c r="U83" i="17"/>
  <c r="T84" i="17"/>
  <c r="U84" i="17"/>
  <c r="T85" i="17"/>
  <c r="Q85" i="17"/>
  <c r="U85" i="17"/>
  <c r="T92" i="17"/>
  <c r="Q92" i="17"/>
  <c r="U92" i="17"/>
  <c r="T94" i="17"/>
  <c r="Q94" i="17"/>
  <c r="U94" i="17"/>
  <c r="T95" i="17"/>
  <c r="Q95" i="17"/>
  <c r="U95" i="17"/>
  <c r="S96" i="17"/>
  <c r="S97" i="17"/>
  <c r="U98" i="17"/>
  <c r="S99" i="17"/>
  <c r="U100" i="17"/>
  <c r="T101" i="17"/>
  <c r="Q101" i="17"/>
  <c r="U101" i="17"/>
  <c r="T102" i="17"/>
  <c r="Q102" i="17"/>
  <c r="U102" i="17"/>
  <c r="S68" i="17"/>
  <c r="S69" i="17"/>
  <c r="S70" i="17"/>
  <c r="S71" i="17"/>
  <c r="S72" i="17"/>
  <c r="S73" i="17"/>
  <c r="S74" i="17"/>
  <c r="S75" i="17"/>
  <c r="S76" i="17"/>
  <c r="S77" i="17"/>
  <c r="S78" i="17"/>
  <c r="S79" i="17"/>
  <c r="S87" i="17"/>
  <c r="S88" i="17"/>
  <c r="S89" i="17"/>
  <c r="S90" i="17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G103" i="17" l="1"/>
  <c r="Q67" i="17"/>
  <c r="T67" i="17"/>
  <c r="U67" i="17" s="1"/>
  <c r="S103" i="17"/>
  <c r="Q103" i="17"/>
  <c r="T40" i="17"/>
  <c r="M103" i="16"/>
  <c r="L103" i="16"/>
  <c r="K103" i="16"/>
  <c r="J103" i="16"/>
  <c r="I103" i="16"/>
  <c r="H103" i="16"/>
  <c r="P102" i="16"/>
  <c r="S102" i="16" s="1"/>
  <c r="N102" i="16"/>
  <c r="G102" i="16"/>
  <c r="P101" i="16"/>
  <c r="S101" i="16" s="1"/>
  <c r="N101" i="16"/>
  <c r="G101" i="16"/>
  <c r="Q100" i="16"/>
  <c r="P100" i="16"/>
  <c r="T100" i="16" s="1"/>
  <c r="N100" i="16"/>
  <c r="G100" i="16"/>
  <c r="Q99" i="16"/>
  <c r="P99" i="16"/>
  <c r="T99" i="16" s="1"/>
  <c r="N99" i="16"/>
  <c r="G99" i="16"/>
  <c r="Q98" i="16"/>
  <c r="P98" i="16"/>
  <c r="T98" i="16" s="1"/>
  <c r="N98" i="16"/>
  <c r="G98" i="16"/>
  <c r="P97" i="16"/>
  <c r="N97" i="16"/>
  <c r="G97" i="16"/>
  <c r="Q96" i="16"/>
  <c r="P96" i="16"/>
  <c r="T96" i="16" s="1"/>
  <c r="N96" i="16"/>
  <c r="G96" i="16"/>
  <c r="P95" i="16"/>
  <c r="S95" i="16" s="1"/>
  <c r="N95" i="16"/>
  <c r="G95" i="16"/>
  <c r="P94" i="16"/>
  <c r="S94" i="16" s="1"/>
  <c r="N94" i="16"/>
  <c r="G94" i="16"/>
  <c r="R93" i="16"/>
  <c r="O93" i="16"/>
  <c r="P93" i="16" s="1"/>
  <c r="S93" i="16" s="1"/>
  <c r="N93" i="16"/>
  <c r="G93" i="16"/>
  <c r="P92" i="16"/>
  <c r="S92" i="16" s="1"/>
  <c r="N92" i="16"/>
  <c r="G92" i="16"/>
  <c r="P91" i="16"/>
  <c r="S91" i="16" s="1"/>
  <c r="N91" i="16"/>
  <c r="G91" i="16"/>
  <c r="Q90" i="16"/>
  <c r="P90" i="16"/>
  <c r="U90" i="16" s="1"/>
  <c r="N90" i="16"/>
  <c r="G90" i="16"/>
  <c r="Q89" i="16"/>
  <c r="P89" i="16"/>
  <c r="U89" i="16" s="1"/>
  <c r="N89" i="16"/>
  <c r="G89" i="16"/>
  <c r="P88" i="16"/>
  <c r="Q88" i="16" s="1"/>
  <c r="N88" i="16"/>
  <c r="G88" i="16"/>
  <c r="P87" i="16"/>
  <c r="N87" i="16"/>
  <c r="G87" i="16"/>
  <c r="S86" i="16"/>
  <c r="R86" i="16"/>
  <c r="Q86" i="16"/>
  <c r="P86" i="16"/>
  <c r="O86" i="16"/>
  <c r="U86" i="16" s="1"/>
  <c r="N86" i="16"/>
  <c r="T86" i="16" s="1"/>
  <c r="P85" i="16"/>
  <c r="S85" i="16" s="1"/>
  <c r="N85" i="16"/>
  <c r="G85" i="16"/>
  <c r="R84" i="16"/>
  <c r="Q84" i="16"/>
  <c r="O84" i="16"/>
  <c r="P84" i="16" s="1"/>
  <c r="S84" i="16" s="1"/>
  <c r="N84" i="16"/>
  <c r="G84" i="16"/>
  <c r="P83" i="16"/>
  <c r="S83" i="16" s="1"/>
  <c r="N83" i="16"/>
  <c r="G83" i="16"/>
  <c r="P82" i="16"/>
  <c r="S82" i="16" s="1"/>
  <c r="N82" i="16"/>
  <c r="G82" i="16"/>
  <c r="P81" i="16"/>
  <c r="S81" i="16" s="1"/>
  <c r="N81" i="16"/>
  <c r="G81" i="16"/>
  <c r="P79" i="16"/>
  <c r="S79" i="16" s="1"/>
  <c r="N79" i="16"/>
  <c r="G79" i="16"/>
  <c r="P78" i="16"/>
  <c r="S78" i="16" s="1"/>
  <c r="N78" i="16"/>
  <c r="G78" i="16"/>
  <c r="P77" i="16"/>
  <c r="S77" i="16" s="1"/>
  <c r="N77" i="16"/>
  <c r="G77" i="16"/>
  <c r="P76" i="16"/>
  <c r="S76" i="16" s="1"/>
  <c r="N76" i="16"/>
  <c r="G76" i="16"/>
  <c r="P75" i="16"/>
  <c r="S75" i="16" s="1"/>
  <c r="N75" i="16"/>
  <c r="G75" i="16"/>
  <c r="Q74" i="16"/>
  <c r="P74" i="16"/>
  <c r="T74" i="16" s="1"/>
  <c r="N74" i="16"/>
  <c r="G74" i="16"/>
  <c r="P73" i="16"/>
  <c r="N73" i="16"/>
  <c r="G73" i="16"/>
  <c r="Q72" i="16"/>
  <c r="P72" i="16"/>
  <c r="T72" i="16" s="1"/>
  <c r="N72" i="16"/>
  <c r="G72" i="16"/>
  <c r="Q71" i="16"/>
  <c r="P71" i="16"/>
  <c r="T71" i="16" s="1"/>
  <c r="N71" i="16"/>
  <c r="G71" i="16"/>
  <c r="P70" i="16"/>
  <c r="N70" i="16"/>
  <c r="G70" i="16"/>
  <c r="P69" i="16"/>
  <c r="N69" i="16"/>
  <c r="G69" i="16"/>
  <c r="P68" i="16"/>
  <c r="N68" i="16"/>
  <c r="G68" i="16"/>
  <c r="S67" i="16"/>
  <c r="R67" i="16"/>
  <c r="Q67" i="16"/>
  <c r="O67" i="16"/>
  <c r="P66" i="16"/>
  <c r="N66" i="16"/>
  <c r="G66" i="16"/>
  <c r="Q65" i="16"/>
  <c r="P65" i="16"/>
  <c r="U65" i="16" s="1"/>
  <c r="N65" i="16"/>
  <c r="G65" i="16"/>
  <c r="Q64" i="16"/>
  <c r="P64" i="16"/>
  <c r="U64" i="16" s="1"/>
  <c r="N64" i="16"/>
  <c r="G64" i="16"/>
  <c r="P63" i="16"/>
  <c r="N63" i="16"/>
  <c r="G63" i="16"/>
  <c r="P62" i="16"/>
  <c r="N62" i="16"/>
  <c r="G62" i="16"/>
  <c r="Q61" i="16"/>
  <c r="P61" i="16"/>
  <c r="U61" i="16" s="1"/>
  <c r="N61" i="16"/>
  <c r="G61" i="16"/>
  <c r="P60" i="16"/>
  <c r="N60" i="16"/>
  <c r="G60" i="16"/>
  <c r="P59" i="16"/>
  <c r="N59" i="16"/>
  <c r="G59" i="16"/>
  <c r="P58" i="16"/>
  <c r="N58" i="16"/>
  <c r="G58" i="16"/>
  <c r="P57" i="16"/>
  <c r="T57" i="16" s="1"/>
  <c r="N57" i="16"/>
  <c r="G57" i="16"/>
  <c r="P56" i="16"/>
  <c r="T56" i="16" s="1"/>
  <c r="N56" i="16"/>
  <c r="G56" i="16"/>
  <c r="P55" i="16"/>
  <c r="T55" i="16" s="1"/>
  <c r="N55" i="16"/>
  <c r="G55" i="16"/>
  <c r="P54" i="16"/>
  <c r="T54" i="16" s="1"/>
  <c r="N54" i="16"/>
  <c r="G54" i="16"/>
  <c r="P53" i="16"/>
  <c r="T53" i="16" s="1"/>
  <c r="N53" i="16"/>
  <c r="G53" i="16"/>
  <c r="P52" i="16"/>
  <c r="T52" i="16" s="1"/>
  <c r="N52" i="16"/>
  <c r="G52" i="16"/>
  <c r="S51" i="16"/>
  <c r="R51" i="16"/>
  <c r="Q51" i="16"/>
  <c r="O51" i="16"/>
  <c r="P51" i="16" s="1"/>
  <c r="N51" i="16"/>
  <c r="G51" i="16"/>
  <c r="P50" i="16"/>
  <c r="T50" i="16" s="1"/>
  <c r="N50" i="16"/>
  <c r="G50" i="16"/>
  <c r="P49" i="16"/>
  <c r="S49" i="16" s="1"/>
  <c r="N49" i="16"/>
  <c r="G49" i="16"/>
  <c r="P48" i="16"/>
  <c r="S48" i="16" s="1"/>
  <c r="N48" i="16"/>
  <c r="G48" i="16"/>
  <c r="P47" i="16"/>
  <c r="T47" i="16" s="1"/>
  <c r="N47" i="16"/>
  <c r="G47" i="16"/>
  <c r="P46" i="16"/>
  <c r="N46" i="16"/>
  <c r="G46" i="16"/>
  <c r="Q45" i="16"/>
  <c r="P45" i="16"/>
  <c r="U45" i="16" s="1"/>
  <c r="N45" i="16"/>
  <c r="G45" i="16"/>
  <c r="S44" i="16"/>
  <c r="R44" i="16"/>
  <c r="Q44" i="16"/>
  <c r="O44" i="16"/>
  <c r="U44" i="16" s="1"/>
  <c r="N44" i="16"/>
  <c r="P43" i="16"/>
  <c r="N43" i="16"/>
  <c r="G43" i="16"/>
  <c r="P42" i="16"/>
  <c r="N42" i="16"/>
  <c r="G42" i="16"/>
  <c r="S41" i="16"/>
  <c r="R41" i="16"/>
  <c r="Q41" i="16"/>
  <c r="O41" i="16"/>
  <c r="U41" i="16" s="1"/>
  <c r="N41" i="16"/>
  <c r="S40" i="16"/>
  <c r="R40" i="16"/>
  <c r="Q40" i="16"/>
  <c r="O40" i="16"/>
  <c r="P40" i="16" s="1"/>
  <c r="N40" i="16"/>
  <c r="G40" i="16"/>
  <c r="P39" i="16"/>
  <c r="N39" i="16"/>
  <c r="G39" i="16"/>
  <c r="Q38" i="16"/>
  <c r="P38" i="16"/>
  <c r="U38" i="16" s="1"/>
  <c r="N38" i="16"/>
  <c r="G38" i="16"/>
  <c r="P37" i="16"/>
  <c r="N37" i="16"/>
  <c r="G37" i="16"/>
  <c r="P36" i="16"/>
  <c r="N36" i="16"/>
  <c r="G36" i="16"/>
  <c r="P35" i="16"/>
  <c r="N35" i="16"/>
  <c r="G35" i="16"/>
  <c r="P34" i="16"/>
  <c r="N34" i="16"/>
  <c r="G34" i="16"/>
  <c r="Q33" i="16"/>
  <c r="P33" i="16"/>
  <c r="U33" i="16" s="1"/>
  <c r="N33" i="16"/>
  <c r="G33" i="16"/>
  <c r="P32" i="16"/>
  <c r="N32" i="16"/>
  <c r="G32" i="16"/>
  <c r="P31" i="16"/>
  <c r="N31" i="16"/>
  <c r="G31" i="16"/>
  <c r="P30" i="16"/>
  <c r="N30" i="16"/>
  <c r="G30" i="16"/>
  <c r="P28" i="16"/>
  <c r="N28" i="16"/>
  <c r="G28" i="16"/>
  <c r="Q27" i="16"/>
  <c r="P27" i="16"/>
  <c r="N27" i="16"/>
  <c r="G27" i="16"/>
  <c r="P26" i="16"/>
  <c r="N26" i="16"/>
  <c r="G26" i="16"/>
  <c r="P25" i="16"/>
  <c r="T25" i="16" s="1"/>
  <c r="N25" i="16"/>
  <c r="G25" i="16"/>
  <c r="P24" i="16"/>
  <c r="N24" i="16"/>
  <c r="G24" i="16"/>
  <c r="Q23" i="16"/>
  <c r="P23" i="16"/>
  <c r="U23" i="16" s="1"/>
  <c r="N23" i="16"/>
  <c r="G23" i="16"/>
  <c r="P22" i="16"/>
  <c r="T22" i="16" s="1"/>
  <c r="N22" i="16"/>
  <c r="G22" i="16"/>
  <c r="P21" i="16"/>
  <c r="N21" i="16"/>
  <c r="G21" i="16"/>
  <c r="P20" i="16"/>
  <c r="T20" i="16" s="1"/>
  <c r="N20" i="16"/>
  <c r="G20" i="16"/>
  <c r="P19" i="16"/>
  <c r="N19" i="16"/>
  <c r="G19" i="16"/>
  <c r="Q18" i="16"/>
  <c r="P18" i="16"/>
  <c r="U18" i="16" s="1"/>
  <c r="N18" i="16"/>
  <c r="G18" i="16"/>
  <c r="P17" i="16"/>
  <c r="T17" i="16" s="1"/>
  <c r="N17" i="16"/>
  <c r="G17" i="16"/>
  <c r="P16" i="16"/>
  <c r="N16" i="16"/>
  <c r="G16" i="16"/>
  <c r="P15" i="16"/>
  <c r="T15" i="16" s="1"/>
  <c r="N15" i="16"/>
  <c r="G15" i="16"/>
  <c r="P14" i="16"/>
  <c r="N14" i="16"/>
  <c r="G14" i="16"/>
  <c r="P13" i="16"/>
  <c r="T13" i="16" s="1"/>
  <c r="N13" i="16"/>
  <c r="G13" i="16"/>
  <c r="P12" i="16"/>
  <c r="N12" i="16"/>
  <c r="G12" i="16"/>
  <c r="P11" i="16"/>
  <c r="T11" i="16" s="1"/>
  <c r="N11" i="16"/>
  <c r="G11" i="16"/>
  <c r="Q10" i="16"/>
  <c r="P10" i="16"/>
  <c r="U10" i="16" s="1"/>
  <c r="N10" i="16"/>
  <c r="G10" i="16"/>
  <c r="Q9" i="16"/>
  <c r="P9" i="16"/>
  <c r="U9" i="16" s="1"/>
  <c r="N9" i="16"/>
  <c r="G9" i="16"/>
  <c r="P8" i="16"/>
  <c r="N8" i="16"/>
  <c r="G8" i="16"/>
  <c r="P7" i="16"/>
  <c r="T7" i="16" s="1"/>
  <c r="N7" i="16"/>
  <c r="G7" i="16"/>
  <c r="P6" i="16"/>
  <c r="Q6" i="16" s="1"/>
  <c r="N6" i="16"/>
  <c r="G6" i="16"/>
  <c r="A6" i="16"/>
  <c r="U4" i="16"/>
  <c r="S4" i="16"/>
  <c r="Q4" i="16"/>
  <c r="N3" i="16"/>
  <c r="T103" i="17" l="1"/>
  <c r="U103" i="17" s="1"/>
  <c r="G41" i="16"/>
  <c r="G44" i="16"/>
  <c r="Q93" i="16"/>
  <c r="N103" i="16"/>
  <c r="P41" i="16"/>
  <c r="T87" i="16"/>
  <c r="U87" i="16" s="1"/>
  <c r="T89" i="16"/>
  <c r="T91" i="16"/>
  <c r="P44" i="16"/>
  <c r="T44" i="16" s="1"/>
  <c r="Q87" i="16"/>
  <c r="T88" i="16"/>
  <c r="U88" i="16" s="1"/>
  <c r="T90" i="16"/>
  <c r="Q91" i="16"/>
  <c r="U96" i="16"/>
  <c r="U99" i="16"/>
  <c r="R103" i="16"/>
  <c r="Q8" i="16"/>
  <c r="Q12" i="16"/>
  <c r="Q14" i="16"/>
  <c r="Q16" i="16"/>
  <c r="T18" i="16"/>
  <c r="Q19" i="16"/>
  <c r="Q21" i="16"/>
  <c r="T23" i="16"/>
  <c r="Q24" i="16"/>
  <c r="Q26" i="16"/>
  <c r="T6" i="16"/>
  <c r="U6" i="16" s="1"/>
  <c r="U7" i="16"/>
  <c r="Q7" i="16"/>
  <c r="T8" i="16"/>
  <c r="U8" i="16" s="1"/>
  <c r="T9" i="16"/>
  <c r="T10" i="16"/>
  <c r="U11" i="16"/>
  <c r="Q11" i="16"/>
  <c r="T12" i="16"/>
  <c r="U12" i="16" s="1"/>
  <c r="U13" i="16"/>
  <c r="Q13" i="16"/>
  <c r="T14" i="16"/>
  <c r="U14" i="16" s="1"/>
  <c r="U15" i="16"/>
  <c r="Q15" i="16"/>
  <c r="T16" i="16"/>
  <c r="U16" i="16" s="1"/>
  <c r="U17" i="16"/>
  <c r="Q17" i="16"/>
  <c r="T19" i="16"/>
  <c r="U19" i="16" s="1"/>
  <c r="U20" i="16"/>
  <c r="Q20" i="16"/>
  <c r="T21" i="16"/>
  <c r="U21" i="16" s="1"/>
  <c r="U22" i="16"/>
  <c r="Q22" i="16"/>
  <c r="T24" i="16"/>
  <c r="U24" i="16" s="1"/>
  <c r="U25" i="16"/>
  <c r="Q25" i="16"/>
  <c r="T26" i="16"/>
  <c r="U26" i="16" s="1"/>
  <c r="U27" i="16"/>
  <c r="T27" i="16"/>
  <c r="T28" i="16"/>
  <c r="U28" i="16" s="1"/>
  <c r="T30" i="16"/>
  <c r="U30" i="16" s="1"/>
  <c r="T31" i="16"/>
  <c r="U31" i="16" s="1"/>
  <c r="T32" i="16"/>
  <c r="U32" i="16" s="1"/>
  <c r="T33" i="16"/>
  <c r="T34" i="16"/>
  <c r="U34" i="16" s="1"/>
  <c r="T35" i="16"/>
  <c r="U35" i="16" s="1"/>
  <c r="T36" i="16"/>
  <c r="U36" i="16" s="1"/>
  <c r="T37" i="16"/>
  <c r="U37" i="16" s="1"/>
  <c r="T38" i="16"/>
  <c r="T39" i="16"/>
  <c r="U39" i="16" s="1"/>
  <c r="T42" i="16"/>
  <c r="U42" i="16" s="1"/>
  <c r="T43" i="16"/>
  <c r="U43" i="16" s="1"/>
  <c r="T45" i="16"/>
  <c r="T46" i="16"/>
  <c r="U46" i="16" s="1"/>
  <c r="T59" i="16"/>
  <c r="U59" i="16" s="1"/>
  <c r="T60" i="16"/>
  <c r="U60" i="16" s="1"/>
  <c r="T61" i="16"/>
  <c r="T62" i="16"/>
  <c r="U62" i="16" s="1"/>
  <c r="T63" i="16"/>
  <c r="U63" i="16" s="1"/>
  <c r="T64" i="16"/>
  <c r="T65" i="16"/>
  <c r="T66" i="16"/>
  <c r="U66" i="16" s="1"/>
  <c r="U72" i="16"/>
  <c r="Q28" i="16"/>
  <c r="Q30" i="16"/>
  <c r="Q31" i="16"/>
  <c r="Q32" i="16"/>
  <c r="Q34" i="16"/>
  <c r="Q35" i="16"/>
  <c r="Q36" i="16"/>
  <c r="Q37" i="16"/>
  <c r="Q39" i="16"/>
  <c r="T41" i="16"/>
  <c r="Q42" i="16"/>
  <c r="Q43" i="16"/>
  <c r="Q46" i="16"/>
  <c r="Q59" i="16"/>
  <c r="Q60" i="16"/>
  <c r="Q62" i="16"/>
  <c r="Q63" i="16"/>
  <c r="Q66" i="16"/>
  <c r="T40" i="16"/>
  <c r="T51" i="16"/>
  <c r="T48" i="16"/>
  <c r="Q48" i="16"/>
  <c r="U48" i="16"/>
  <c r="T49" i="16"/>
  <c r="Q49" i="16"/>
  <c r="U49" i="16"/>
  <c r="S50" i="16"/>
  <c r="U50" i="16"/>
  <c r="U51" i="16"/>
  <c r="S52" i="16"/>
  <c r="U52" i="16"/>
  <c r="S53" i="16"/>
  <c r="U53" i="16"/>
  <c r="S54" i="16"/>
  <c r="U54" i="16"/>
  <c r="S55" i="16"/>
  <c r="U55" i="16"/>
  <c r="S56" i="16"/>
  <c r="U56" i="16"/>
  <c r="S57" i="16"/>
  <c r="U57" i="16"/>
  <c r="S58" i="16"/>
  <c r="T58" i="16"/>
  <c r="U58" i="16" s="1"/>
  <c r="P67" i="16"/>
  <c r="G67" i="16"/>
  <c r="T67" i="16"/>
  <c r="U67" i="16"/>
  <c r="T68" i="16"/>
  <c r="Q68" i="16"/>
  <c r="U68" i="16"/>
  <c r="T69" i="16"/>
  <c r="Q69" i="16"/>
  <c r="U69" i="16"/>
  <c r="T70" i="16"/>
  <c r="Q70" i="16"/>
  <c r="U70" i="16"/>
  <c r="S71" i="16"/>
  <c r="T73" i="16"/>
  <c r="Q73" i="16"/>
  <c r="U73" i="16"/>
  <c r="S74" i="16"/>
  <c r="T97" i="16"/>
  <c r="Q97" i="16"/>
  <c r="U97" i="16"/>
  <c r="S98" i="16"/>
  <c r="S100" i="16"/>
  <c r="S6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30" i="16"/>
  <c r="S31" i="16"/>
  <c r="S32" i="16"/>
  <c r="S33" i="16"/>
  <c r="S34" i="16"/>
  <c r="S35" i="16"/>
  <c r="S36" i="16"/>
  <c r="S37" i="16"/>
  <c r="S38" i="16"/>
  <c r="S39" i="16"/>
  <c r="O103" i="16"/>
  <c r="U40" i="16"/>
  <c r="S42" i="16"/>
  <c r="S43" i="16"/>
  <c r="S45" i="16"/>
  <c r="S46" i="16"/>
  <c r="Q50" i="16"/>
  <c r="Q52" i="16"/>
  <c r="Q53" i="16"/>
  <c r="Q54" i="16"/>
  <c r="Q55" i="16"/>
  <c r="Q56" i="16"/>
  <c r="Q57" i="16"/>
  <c r="Q58" i="16"/>
  <c r="S68" i="16"/>
  <c r="S69" i="16"/>
  <c r="S70" i="16"/>
  <c r="U71" i="16"/>
  <c r="S72" i="16"/>
  <c r="S73" i="16"/>
  <c r="U74" i="16"/>
  <c r="T75" i="16"/>
  <c r="Q75" i="16"/>
  <c r="U75" i="16"/>
  <c r="T76" i="16"/>
  <c r="Q76" i="16"/>
  <c r="U76" i="16"/>
  <c r="T77" i="16"/>
  <c r="Q77" i="16"/>
  <c r="U77" i="16"/>
  <c r="T78" i="16"/>
  <c r="Q78" i="16"/>
  <c r="U78" i="16"/>
  <c r="T79" i="16"/>
  <c r="Q79" i="16"/>
  <c r="U79" i="16"/>
  <c r="T81" i="16"/>
  <c r="Q81" i="16"/>
  <c r="U81" i="16"/>
  <c r="T82" i="16"/>
  <c r="Q82" i="16"/>
  <c r="U82" i="16"/>
  <c r="T83" i="16"/>
  <c r="Q83" i="16"/>
  <c r="U83" i="16"/>
  <c r="T84" i="16"/>
  <c r="U84" i="16"/>
  <c r="T85" i="16"/>
  <c r="Q85" i="16"/>
  <c r="U85" i="16"/>
  <c r="T92" i="16"/>
  <c r="Q92" i="16"/>
  <c r="U92" i="16"/>
  <c r="T93" i="16"/>
  <c r="U93" i="16"/>
  <c r="T94" i="16"/>
  <c r="Q94" i="16"/>
  <c r="U94" i="16"/>
  <c r="T95" i="16"/>
  <c r="Q95" i="16"/>
  <c r="U95" i="16"/>
  <c r="S96" i="16"/>
  <c r="S97" i="16"/>
  <c r="U98" i="16"/>
  <c r="S99" i="16"/>
  <c r="U100" i="16"/>
  <c r="T101" i="16"/>
  <c r="Q101" i="16"/>
  <c r="U101" i="16"/>
  <c r="T102" i="16"/>
  <c r="Q102" i="16"/>
  <c r="U102" i="16"/>
  <c r="S59" i="16"/>
  <c r="S60" i="16"/>
  <c r="S61" i="16"/>
  <c r="S62" i="16"/>
  <c r="S63" i="16"/>
  <c r="S64" i="16"/>
  <c r="S65" i="16"/>
  <c r="S66" i="16"/>
  <c r="S87" i="16"/>
  <c r="S88" i="16"/>
  <c r="S89" i="16"/>
  <c r="S90" i="16"/>
  <c r="N19" i="15"/>
  <c r="P19" i="15"/>
  <c r="Q19" i="15" s="1"/>
  <c r="M101" i="15"/>
  <c r="L101" i="15"/>
  <c r="K101" i="15"/>
  <c r="J101" i="15"/>
  <c r="I101" i="15"/>
  <c r="H101" i="15"/>
  <c r="P100" i="15"/>
  <c r="S100" i="15" s="1"/>
  <c r="N100" i="15"/>
  <c r="G100" i="15"/>
  <c r="A100" i="15"/>
  <c r="P99" i="15"/>
  <c r="S99" i="15" s="1"/>
  <c r="N99" i="15"/>
  <c r="G99" i="15"/>
  <c r="A99" i="15"/>
  <c r="Q98" i="15"/>
  <c r="P98" i="15"/>
  <c r="T98" i="15" s="1"/>
  <c r="N98" i="15"/>
  <c r="G98" i="15"/>
  <c r="A98" i="15"/>
  <c r="Q97" i="15"/>
  <c r="P97" i="15"/>
  <c r="T97" i="15" s="1"/>
  <c r="N97" i="15"/>
  <c r="G97" i="15"/>
  <c r="A97" i="15"/>
  <c r="Q96" i="15"/>
  <c r="P96" i="15"/>
  <c r="T96" i="15" s="1"/>
  <c r="N96" i="15"/>
  <c r="G96" i="15"/>
  <c r="A96" i="15"/>
  <c r="P95" i="15"/>
  <c r="N95" i="15"/>
  <c r="G95" i="15"/>
  <c r="A95" i="15"/>
  <c r="Q94" i="15"/>
  <c r="P94" i="15"/>
  <c r="T94" i="15" s="1"/>
  <c r="N94" i="15"/>
  <c r="G94" i="15"/>
  <c r="A94" i="15"/>
  <c r="P93" i="15"/>
  <c r="S93" i="15" s="1"/>
  <c r="N93" i="15"/>
  <c r="G93" i="15"/>
  <c r="A93" i="15"/>
  <c r="P92" i="15"/>
  <c r="S92" i="15" s="1"/>
  <c r="N92" i="15"/>
  <c r="G92" i="15"/>
  <c r="A92" i="15"/>
  <c r="R91" i="15"/>
  <c r="O91" i="15"/>
  <c r="P91" i="15" s="1"/>
  <c r="S91" i="15" s="1"/>
  <c r="N91" i="15"/>
  <c r="G91" i="15"/>
  <c r="A91" i="15"/>
  <c r="P90" i="15"/>
  <c r="T90" i="15" s="1"/>
  <c r="N90" i="15"/>
  <c r="G90" i="15"/>
  <c r="A90" i="15"/>
  <c r="P89" i="15"/>
  <c r="S89" i="15" s="1"/>
  <c r="N89" i="15"/>
  <c r="G89" i="15"/>
  <c r="A89" i="15"/>
  <c r="Q88" i="15"/>
  <c r="P88" i="15"/>
  <c r="U88" i="15" s="1"/>
  <c r="N88" i="15"/>
  <c r="G88" i="15"/>
  <c r="A88" i="15"/>
  <c r="Q87" i="15"/>
  <c r="P87" i="15"/>
  <c r="U87" i="15" s="1"/>
  <c r="N87" i="15"/>
  <c r="G87" i="15"/>
  <c r="A87" i="15"/>
  <c r="P86" i="15"/>
  <c r="Q86" i="15" s="1"/>
  <c r="N86" i="15"/>
  <c r="G86" i="15"/>
  <c r="A86" i="15"/>
  <c r="P85" i="15"/>
  <c r="Q85" i="15" s="1"/>
  <c r="N85" i="15"/>
  <c r="G85" i="15"/>
  <c r="A85" i="15"/>
  <c r="S84" i="15"/>
  <c r="R84" i="15"/>
  <c r="Q84" i="15"/>
  <c r="P84" i="15"/>
  <c r="O84" i="15"/>
  <c r="U84" i="15" s="1"/>
  <c r="N84" i="15"/>
  <c r="T84" i="15" s="1"/>
  <c r="A84" i="15"/>
  <c r="P83" i="15"/>
  <c r="N83" i="15"/>
  <c r="G83" i="15"/>
  <c r="A83" i="15"/>
  <c r="R82" i="15"/>
  <c r="Q82" i="15"/>
  <c r="O82" i="15"/>
  <c r="P82" i="15" s="1"/>
  <c r="S82" i="15" s="1"/>
  <c r="N82" i="15"/>
  <c r="G82" i="15"/>
  <c r="A82" i="15"/>
  <c r="P81" i="15"/>
  <c r="N81" i="15"/>
  <c r="G81" i="15"/>
  <c r="A81" i="15"/>
  <c r="P80" i="15"/>
  <c r="N80" i="15"/>
  <c r="G80" i="15"/>
  <c r="A80" i="15"/>
  <c r="P79" i="15"/>
  <c r="N79" i="15"/>
  <c r="G79" i="15"/>
  <c r="A79" i="15"/>
  <c r="P78" i="15"/>
  <c r="N78" i="15"/>
  <c r="G78" i="15"/>
  <c r="A78" i="15"/>
  <c r="P77" i="15"/>
  <c r="N77" i="15"/>
  <c r="G77" i="15"/>
  <c r="A77" i="15"/>
  <c r="P76" i="15"/>
  <c r="N76" i="15"/>
  <c r="G76" i="15"/>
  <c r="A76" i="15"/>
  <c r="P75" i="15"/>
  <c r="N75" i="15"/>
  <c r="G75" i="15"/>
  <c r="A75" i="15"/>
  <c r="P74" i="15"/>
  <c r="N74" i="15"/>
  <c r="G74" i="15"/>
  <c r="A74" i="15"/>
  <c r="Q73" i="15"/>
  <c r="P73" i="15"/>
  <c r="T73" i="15" s="1"/>
  <c r="N73" i="15"/>
  <c r="G73" i="15"/>
  <c r="A73" i="15"/>
  <c r="P72" i="15"/>
  <c r="S72" i="15" s="1"/>
  <c r="N72" i="15"/>
  <c r="G72" i="15"/>
  <c r="A72" i="15"/>
  <c r="Q71" i="15"/>
  <c r="P71" i="15"/>
  <c r="T71" i="15" s="1"/>
  <c r="N71" i="15"/>
  <c r="G71" i="15"/>
  <c r="A71" i="15"/>
  <c r="Q70" i="15"/>
  <c r="P70" i="15"/>
  <c r="T70" i="15" s="1"/>
  <c r="N70" i="15"/>
  <c r="G70" i="15"/>
  <c r="A70" i="15"/>
  <c r="P69" i="15"/>
  <c r="S69" i="15" s="1"/>
  <c r="N69" i="15"/>
  <c r="G69" i="15"/>
  <c r="A69" i="15"/>
  <c r="P68" i="15"/>
  <c r="S68" i="15" s="1"/>
  <c r="N68" i="15"/>
  <c r="G68" i="15"/>
  <c r="A68" i="15"/>
  <c r="P67" i="15"/>
  <c r="S67" i="15" s="1"/>
  <c r="N67" i="15"/>
  <c r="G67" i="15"/>
  <c r="A67" i="15"/>
  <c r="S66" i="15"/>
  <c r="R66" i="15"/>
  <c r="Q66" i="15"/>
  <c r="O66" i="15"/>
  <c r="A66" i="15"/>
  <c r="P65" i="15"/>
  <c r="Q65" i="15" s="1"/>
  <c r="N65" i="15"/>
  <c r="G65" i="15"/>
  <c r="A65" i="15"/>
  <c r="Q64" i="15"/>
  <c r="P64" i="15"/>
  <c r="U64" i="15" s="1"/>
  <c r="N64" i="15"/>
  <c r="G64" i="15"/>
  <c r="A64" i="15"/>
  <c r="Q63" i="15"/>
  <c r="P63" i="15"/>
  <c r="U63" i="15" s="1"/>
  <c r="N63" i="15"/>
  <c r="G63" i="15"/>
  <c r="A63" i="15"/>
  <c r="P62" i="15"/>
  <c r="N62" i="15"/>
  <c r="G62" i="15"/>
  <c r="A62" i="15"/>
  <c r="P61" i="15"/>
  <c r="Q61" i="15" s="1"/>
  <c r="N61" i="15"/>
  <c r="G61" i="15"/>
  <c r="A61" i="15"/>
  <c r="Q60" i="15"/>
  <c r="P60" i="15"/>
  <c r="U60" i="15" s="1"/>
  <c r="N60" i="15"/>
  <c r="G60" i="15"/>
  <c r="A60" i="15"/>
  <c r="P59" i="15"/>
  <c r="Q59" i="15" s="1"/>
  <c r="N59" i="15"/>
  <c r="G59" i="15"/>
  <c r="A59" i="15"/>
  <c r="P58" i="15"/>
  <c r="Q58" i="15" s="1"/>
  <c r="N58" i="15"/>
  <c r="G58" i="15"/>
  <c r="A58" i="15"/>
  <c r="P57" i="15"/>
  <c r="Q57" i="15" s="1"/>
  <c r="N57" i="15"/>
  <c r="G57" i="15"/>
  <c r="A57" i="15"/>
  <c r="P56" i="15"/>
  <c r="N56" i="15"/>
  <c r="G56" i="15"/>
  <c r="A56" i="15"/>
  <c r="P55" i="15"/>
  <c r="T55" i="15" s="1"/>
  <c r="N55" i="15"/>
  <c r="G55" i="15"/>
  <c r="A55" i="15"/>
  <c r="P54" i="15"/>
  <c r="T54" i="15" s="1"/>
  <c r="N54" i="15"/>
  <c r="G54" i="15"/>
  <c r="A54" i="15"/>
  <c r="P53" i="15"/>
  <c r="T53" i="15" s="1"/>
  <c r="N53" i="15"/>
  <c r="G53" i="15"/>
  <c r="A53" i="15"/>
  <c r="P52" i="15"/>
  <c r="T52" i="15" s="1"/>
  <c r="N52" i="15"/>
  <c r="G52" i="15"/>
  <c r="A52" i="15"/>
  <c r="P51" i="15"/>
  <c r="T51" i="15" s="1"/>
  <c r="N51" i="15"/>
  <c r="G51" i="15"/>
  <c r="A51" i="15"/>
  <c r="S50" i="15"/>
  <c r="R50" i="15"/>
  <c r="Q50" i="15"/>
  <c r="O50" i="15"/>
  <c r="P50" i="15" s="1"/>
  <c r="N50" i="15"/>
  <c r="G50" i="15"/>
  <c r="A50" i="15"/>
  <c r="P49" i="15"/>
  <c r="N49" i="15"/>
  <c r="G49" i="15"/>
  <c r="A49" i="15"/>
  <c r="P48" i="15"/>
  <c r="N48" i="15"/>
  <c r="G48" i="15"/>
  <c r="A48" i="15"/>
  <c r="P47" i="15"/>
  <c r="N47" i="15"/>
  <c r="G47" i="15"/>
  <c r="A47" i="15"/>
  <c r="P46" i="15"/>
  <c r="T46" i="15" s="1"/>
  <c r="N46" i="15"/>
  <c r="G46" i="15"/>
  <c r="A46" i="15"/>
  <c r="P45" i="15"/>
  <c r="N45" i="15"/>
  <c r="G45" i="15"/>
  <c r="A45" i="15"/>
  <c r="Q44" i="15"/>
  <c r="P44" i="15"/>
  <c r="U44" i="15" s="1"/>
  <c r="N44" i="15"/>
  <c r="G44" i="15"/>
  <c r="A44" i="15"/>
  <c r="S43" i="15"/>
  <c r="R43" i="15"/>
  <c r="Q43" i="15"/>
  <c r="O43" i="15"/>
  <c r="U43" i="15" s="1"/>
  <c r="N43" i="15"/>
  <c r="G43" i="15"/>
  <c r="A43" i="15"/>
  <c r="P42" i="15"/>
  <c r="N42" i="15"/>
  <c r="G42" i="15"/>
  <c r="A42" i="15"/>
  <c r="P41" i="15"/>
  <c r="N41" i="15"/>
  <c r="G41" i="15"/>
  <c r="A41" i="15"/>
  <c r="S40" i="15"/>
  <c r="R40" i="15"/>
  <c r="Q40" i="15"/>
  <c r="O40" i="15"/>
  <c r="U40" i="15" s="1"/>
  <c r="N40" i="15"/>
  <c r="A40" i="15"/>
  <c r="S39" i="15"/>
  <c r="R39" i="15"/>
  <c r="Q39" i="15"/>
  <c r="O39" i="15"/>
  <c r="U39" i="15" s="1"/>
  <c r="N39" i="15"/>
  <c r="A39" i="15"/>
  <c r="P38" i="15"/>
  <c r="N38" i="15"/>
  <c r="G38" i="15"/>
  <c r="A38" i="15"/>
  <c r="Q37" i="15"/>
  <c r="P37" i="15"/>
  <c r="U37" i="15" s="1"/>
  <c r="N37" i="15"/>
  <c r="G37" i="15"/>
  <c r="A37" i="15"/>
  <c r="P36" i="15"/>
  <c r="N36" i="15"/>
  <c r="G36" i="15"/>
  <c r="A36" i="15"/>
  <c r="P35" i="15"/>
  <c r="N35" i="15"/>
  <c r="G35" i="15"/>
  <c r="A35" i="15"/>
  <c r="P34" i="15"/>
  <c r="N34" i="15"/>
  <c r="G34" i="15"/>
  <c r="A34" i="15"/>
  <c r="P33" i="15"/>
  <c r="N33" i="15"/>
  <c r="G33" i="15"/>
  <c r="A33" i="15"/>
  <c r="Q32" i="15"/>
  <c r="P32" i="15"/>
  <c r="U32" i="15" s="1"/>
  <c r="N32" i="15"/>
  <c r="G32" i="15"/>
  <c r="A32" i="15"/>
  <c r="P31" i="15"/>
  <c r="N31" i="15"/>
  <c r="G31" i="15"/>
  <c r="A31" i="15"/>
  <c r="P30" i="15"/>
  <c r="N30" i="15"/>
  <c r="G30" i="15"/>
  <c r="A30" i="15"/>
  <c r="P29" i="15"/>
  <c r="N29" i="15"/>
  <c r="G29" i="15"/>
  <c r="A29" i="15"/>
  <c r="P28" i="15"/>
  <c r="N28" i="15"/>
  <c r="G28" i="15"/>
  <c r="A28" i="15"/>
  <c r="Q27" i="15"/>
  <c r="P27" i="15"/>
  <c r="U27" i="15" s="1"/>
  <c r="N27" i="15"/>
  <c r="G27" i="15"/>
  <c r="A27" i="15"/>
  <c r="P26" i="15"/>
  <c r="N26" i="15"/>
  <c r="G26" i="15"/>
  <c r="A26" i="15"/>
  <c r="P25" i="15"/>
  <c r="N25" i="15"/>
  <c r="G25" i="15"/>
  <c r="A25" i="15"/>
  <c r="P24" i="15"/>
  <c r="N24" i="15"/>
  <c r="G24" i="15"/>
  <c r="A24" i="15"/>
  <c r="Q23" i="15"/>
  <c r="P23" i="15"/>
  <c r="U23" i="15" s="1"/>
  <c r="N23" i="15"/>
  <c r="G23" i="15"/>
  <c r="A23" i="15"/>
  <c r="P22" i="15"/>
  <c r="N22" i="15"/>
  <c r="G22" i="15"/>
  <c r="A22" i="15"/>
  <c r="P21" i="15"/>
  <c r="N21" i="15"/>
  <c r="G21" i="15"/>
  <c r="A21" i="15"/>
  <c r="P20" i="15"/>
  <c r="N20" i="15"/>
  <c r="G20" i="15"/>
  <c r="A20" i="15"/>
  <c r="G19" i="15"/>
  <c r="A19" i="15"/>
  <c r="Q18" i="15"/>
  <c r="P18" i="15"/>
  <c r="U18" i="15" s="1"/>
  <c r="N18" i="15"/>
  <c r="G18" i="15"/>
  <c r="A18" i="15"/>
  <c r="P17" i="15"/>
  <c r="Q17" i="15" s="1"/>
  <c r="N17" i="15"/>
  <c r="G17" i="15"/>
  <c r="A17" i="15"/>
  <c r="P16" i="15"/>
  <c r="Q16" i="15" s="1"/>
  <c r="N16" i="15"/>
  <c r="G16" i="15"/>
  <c r="A16" i="15"/>
  <c r="P15" i="15"/>
  <c r="Q15" i="15" s="1"/>
  <c r="N15" i="15"/>
  <c r="G15" i="15"/>
  <c r="A15" i="15"/>
  <c r="P14" i="15"/>
  <c r="Q14" i="15" s="1"/>
  <c r="N14" i="15"/>
  <c r="G14" i="15"/>
  <c r="A14" i="15"/>
  <c r="P13" i="15"/>
  <c r="Q13" i="15" s="1"/>
  <c r="N13" i="15"/>
  <c r="G13" i="15"/>
  <c r="A13" i="15"/>
  <c r="P12" i="15"/>
  <c r="Q12" i="15" s="1"/>
  <c r="N12" i="15"/>
  <c r="G12" i="15"/>
  <c r="A12" i="15"/>
  <c r="P11" i="15"/>
  <c r="Q11" i="15" s="1"/>
  <c r="N11" i="15"/>
  <c r="G11" i="15"/>
  <c r="A11" i="15"/>
  <c r="Q10" i="15"/>
  <c r="P10" i="15"/>
  <c r="U10" i="15" s="1"/>
  <c r="N10" i="15"/>
  <c r="G10" i="15"/>
  <c r="A10" i="15"/>
  <c r="Q9" i="15"/>
  <c r="P9" i="15"/>
  <c r="U9" i="15" s="1"/>
  <c r="N9" i="15"/>
  <c r="G9" i="15"/>
  <c r="A9" i="15"/>
  <c r="P8" i="15"/>
  <c r="Q8" i="15" s="1"/>
  <c r="N8" i="15"/>
  <c r="G8" i="15"/>
  <c r="A8" i="15"/>
  <c r="P7" i="15"/>
  <c r="N7" i="15"/>
  <c r="G7" i="15"/>
  <c r="A7" i="15"/>
  <c r="P6" i="15"/>
  <c r="T6" i="15" s="1"/>
  <c r="N6" i="15"/>
  <c r="G6" i="15"/>
  <c r="A6" i="15"/>
  <c r="U4" i="15"/>
  <c r="S4" i="15"/>
  <c r="Q4" i="15"/>
  <c r="N3" i="15"/>
  <c r="G40" i="15" l="1"/>
  <c r="G39" i="15"/>
  <c r="G103" i="16"/>
  <c r="P103" i="16"/>
  <c r="S103" i="16" s="1"/>
  <c r="Q91" i="15"/>
  <c r="R101" i="15"/>
  <c r="Q6" i="15"/>
  <c r="T103" i="16"/>
  <c r="U103" i="16" s="1"/>
  <c r="Q89" i="15"/>
  <c r="Q20" i="15"/>
  <c r="T20" i="15"/>
  <c r="U20" i="15" s="1"/>
  <c r="T22" i="15"/>
  <c r="U22" i="15" s="1"/>
  <c r="T23" i="15"/>
  <c r="T24" i="15"/>
  <c r="U24" i="15" s="1"/>
  <c r="T25" i="15"/>
  <c r="U25" i="15" s="1"/>
  <c r="T26" i="15"/>
  <c r="U26" i="15" s="1"/>
  <c r="T27" i="15"/>
  <c r="T28" i="15"/>
  <c r="U28" i="15" s="1"/>
  <c r="T29" i="15"/>
  <c r="U29" i="15" s="1"/>
  <c r="T32" i="15"/>
  <c r="T33" i="15"/>
  <c r="U33" i="15" s="1"/>
  <c r="T34" i="15"/>
  <c r="U34" i="15" s="1"/>
  <c r="T35" i="15"/>
  <c r="U35" i="15" s="1"/>
  <c r="T37" i="15"/>
  <c r="T41" i="15"/>
  <c r="U41" i="15" s="1"/>
  <c r="T44" i="15"/>
  <c r="T45" i="15"/>
  <c r="U45" i="15" s="1"/>
  <c r="U73" i="15"/>
  <c r="U94" i="15"/>
  <c r="T8" i="15"/>
  <c r="U8" i="15" s="1"/>
  <c r="T9" i="15"/>
  <c r="T10" i="15"/>
  <c r="T11" i="15"/>
  <c r="U11" i="15" s="1"/>
  <c r="T12" i="15"/>
  <c r="U12" i="15" s="1"/>
  <c r="T13" i="15"/>
  <c r="U13" i="15" s="1"/>
  <c r="T14" i="15"/>
  <c r="U14" i="15" s="1"/>
  <c r="T15" i="15"/>
  <c r="U15" i="15" s="1"/>
  <c r="T16" i="15"/>
  <c r="U16" i="15" s="1"/>
  <c r="T17" i="15"/>
  <c r="U17" i="15" s="1"/>
  <c r="T18" i="15"/>
  <c r="Q22" i="15"/>
  <c r="Q24" i="15"/>
  <c r="Q25" i="15"/>
  <c r="Q26" i="15"/>
  <c r="Q28" i="15"/>
  <c r="Q29" i="15"/>
  <c r="Q33" i="15"/>
  <c r="Q34" i="15"/>
  <c r="Q35" i="15"/>
  <c r="P39" i="15"/>
  <c r="P40" i="15"/>
  <c r="T40" i="15" s="1"/>
  <c r="Q41" i="15"/>
  <c r="P43" i="15"/>
  <c r="T43" i="15" s="1"/>
  <c r="Q45" i="15"/>
  <c r="Q54" i="15"/>
  <c r="T57" i="15"/>
  <c r="U57" i="15" s="1"/>
  <c r="T58" i="15"/>
  <c r="U58" i="15" s="1"/>
  <c r="T59" i="15"/>
  <c r="U59" i="15" s="1"/>
  <c r="T60" i="15"/>
  <c r="T61" i="15"/>
  <c r="U61" i="15" s="1"/>
  <c r="T63" i="15"/>
  <c r="T64" i="15"/>
  <c r="U70" i="15"/>
  <c r="T85" i="15"/>
  <c r="U85" i="15" s="1"/>
  <c r="T86" i="15"/>
  <c r="U86" i="15" s="1"/>
  <c r="T87" i="15"/>
  <c r="T88" i="15"/>
  <c r="T89" i="15"/>
  <c r="U97" i="15"/>
  <c r="S19" i="15"/>
  <c r="T38" i="15"/>
  <c r="U38" i="15" s="1"/>
  <c r="Q38" i="15"/>
  <c r="T30" i="15"/>
  <c r="U30" i="15" s="1"/>
  <c r="Q30" i="15"/>
  <c r="T31" i="15"/>
  <c r="U31" i="15" s="1"/>
  <c r="Q31" i="15"/>
  <c r="T21" i="15"/>
  <c r="U21" i="15" s="1"/>
  <c r="Q21" i="15"/>
  <c r="T65" i="15"/>
  <c r="U65" i="15" s="1"/>
  <c r="T42" i="15"/>
  <c r="U42" i="15" s="1"/>
  <c r="Q42" i="15"/>
  <c r="T36" i="15"/>
  <c r="U36" i="15" s="1"/>
  <c r="Q36" i="15"/>
  <c r="Q90" i="15"/>
  <c r="T19" i="15"/>
  <c r="U19" i="15" s="1"/>
  <c r="T62" i="15"/>
  <c r="U62" i="15" s="1"/>
  <c r="Q62" i="15"/>
  <c r="Q7" i="15"/>
  <c r="T7" i="15"/>
  <c r="U7" i="15" s="1"/>
  <c r="N101" i="15"/>
  <c r="T47" i="15"/>
  <c r="Q47" i="15"/>
  <c r="U47" i="15"/>
  <c r="T48" i="15"/>
  <c r="Q48" i="15"/>
  <c r="U48" i="15"/>
  <c r="T49" i="15"/>
  <c r="Q49" i="15"/>
  <c r="U49" i="15"/>
  <c r="S49" i="15"/>
  <c r="T50" i="15"/>
  <c r="S47" i="15"/>
  <c r="S48" i="15"/>
  <c r="U50" i="15"/>
  <c r="S51" i="15"/>
  <c r="U51" i="15"/>
  <c r="S52" i="15"/>
  <c r="U52" i="15"/>
  <c r="S53" i="15"/>
  <c r="U53" i="15"/>
  <c r="S54" i="15"/>
  <c r="U54" i="15"/>
  <c r="S55" i="15"/>
  <c r="U55" i="15"/>
  <c r="S56" i="15"/>
  <c r="S71" i="15"/>
  <c r="T74" i="15"/>
  <c r="Q74" i="15"/>
  <c r="U74" i="15"/>
  <c r="T75" i="15"/>
  <c r="Q75" i="15"/>
  <c r="U75" i="15"/>
  <c r="T76" i="15"/>
  <c r="Q76" i="15"/>
  <c r="U76" i="15"/>
  <c r="T77" i="15"/>
  <c r="Q77" i="15"/>
  <c r="U77" i="15"/>
  <c r="T78" i="15"/>
  <c r="Q78" i="15"/>
  <c r="U78" i="15"/>
  <c r="T79" i="15"/>
  <c r="Q79" i="15"/>
  <c r="U79" i="15"/>
  <c r="T80" i="15"/>
  <c r="Q80" i="15"/>
  <c r="U80" i="15"/>
  <c r="T81" i="15"/>
  <c r="Q81" i="15"/>
  <c r="U81" i="15"/>
  <c r="T82" i="15"/>
  <c r="U82" i="15"/>
  <c r="T83" i="15"/>
  <c r="Q83" i="15"/>
  <c r="U83" i="15"/>
  <c r="S90" i="15"/>
  <c r="T95" i="15"/>
  <c r="Q95" i="15"/>
  <c r="U95" i="15"/>
  <c r="S96" i="15"/>
  <c r="S98" i="15"/>
  <c r="S6" i="15"/>
  <c r="U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O101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41" i="15"/>
  <c r="S42" i="15"/>
  <c r="S44" i="15"/>
  <c r="S45" i="15"/>
  <c r="Q51" i="15"/>
  <c r="Q52" i="15"/>
  <c r="Q53" i="15"/>
  <c r="Q55" i="15"/>
  <c r="Q56" i="15"/>
  <c r="T56" i="15"/>
  <c r="U56" i="15" s="1"/>
  <c r="P66" i="15"/>
  <c r="G66" i="15"/>
  <c r="T66" i="15"/>
  <c r="U66" i="15"/>
  <c r="T67" i="15"/>
  <c r="Q67" i="15"/>
  <c r="U67" i="15"/>
  <c r="T68" i="15"/>
  <c r="Q68" i="15"/>
  <c r="U68" i="15"/>
  <c r="T69" i="15"/>
  <c r="Q69" i="15"/>
  <c r="U69" i="15"/>
  <c r="S70" i="15"/>
  <c r="U71" i="15"/>
  <c r="T72" i="15"/>
  <c r="Q72" i="15"/>
  <c r="U72" i="15"/>
  <c r="S73" i="15"/>
  <c r="S74" i="15"/>
  <c r="S75" i="15"/>
  <c r="S76" i="15"/>
  <c r="S77" i="15"/>
  <c r="S78" i="15"/>
  <c r="S79" i="15"/>
  <c r="S80" i="15"/>
  <c r="S81" i="15"/>
  <c r="S83" i="15"/>
  <c r="U90" i="15"/>
  <c r="T91" i="15"/>
  <c r="U91" i="15"/>
  <c r="T92" i="15"/>
  <c r="Q92" i="15"/>
  <c r="U92" i="15"/>
  <c r="T93" i="15"/>
  <c r="Q93" i="15"/>
  <c r="U93" i="15"/>
  <c r="S94" i="15"/>
  <c r="S95" i="15"/>
  <c r="U96" i="15"/>
  <c r="S97" i="15"/>
  <c r="U98" i="15"/>
  <c r="T99" i="15"/>
  <c r="Q99" i="15"/>
  <c r="U99" i="15"/>
  <c r="T100" i="15"/>
  <c r="Q100" i="15"/>
  <c r="U100" i="15"/>
  <c r="S57" i="15"/>
  <c r="S58" i="15"/>
  <c r="S59" i="15"/>
  <c r="S60" i="15"/>
  <c r="S61" i="15"/>
  <c r="S62" i="15"/>
  <c r="S63" i="15"/>
  <c r="S64" i="15"/>
  <c r="S65" i="15"/>
  <c r="S85" i="15"/>
  <c r="S86" i="15"/>
  <c r="S87" i="15"/>
  <c r="S88" i="15"/>
  <c r="M101" i="14"/>
  <c r="L101" i="14"/>
  <c r="K101" i="14"/>
  <c r="J101" i="14"/>
  <c r="I101" i="14"/>
  <c r="H101" i="14"/>
  <c r="P100" i="14"/>
  <c r="S100" i="14" s="1"/>
  <c r="N100" i="14"/>
  <c r="G100" i="14"/>
  <c r="A100" i="14"/>
  <c r="P99" i="14"/>
  <c r="S99" i="14" s="1"/>
  <c r="N99" i="14"/>
  <c r="G99" i="14"/>
  <c r="A99" i="14"/>
  <c r="Q98" i="14"/>
  <c r="P98" i="14"/>
  <c r="T98" i="14" s="1"/>
  <c r="N98" i="14"/>
  <c r="G98" i="14"/>
  <c r="A98" i="14"/>
  <c r="Q97" i="14"/>
  <c r="P97" i="14"/>
  <c r="T97" i="14" s="1"/>
  <c r="N97" i="14"/>
  <c r="G97" i="14"/>
  <c r="A97" i="14"/>
  <c r="Q96" i="14"/>
  <c r="P96" i="14"/>
  <c r="T96" i="14" s="1"/>
  <c r="N96" i="14"/>
  <c r="G96" i="14"/>
  <c r="A96" i="14"/>
  <c r="P95" i="14"/>
  <c r="N95" i="14"/>
  <c r="G95" i="14"/>
  <c r="A95" i="14"/>
  <c r="Q94" i="14"/>
  <c r="P94" i="14"/>
  <c r="T94" i="14" s="1"/>
  <c r="N94" i="14"/>
  <c r="G94" i="14"/>
  <c r="A94" i="14"/>
  <c r="P93" i="14"/>
  <c r="S93" i="14" s="1"/>
  <c r="N93" i="14"/>
  <c r="G93" i="14"/>
  <c r="A93" i="14"/>
  <c r="P92" i="14"/>
  <c r="S92" i="14" s="1"/>
  <c r="N92" i="14"/>
  <c r="G92" i="14"/>
  <c r="A92" i="14"/>
  <c r="R91" i="14"/>
  <c r="O91" i="14"/>
  <c r="N91" i="14"/>
  <c r="G91" i="14"/>
  <c r="A91" i="14"/>
  <c r="Q90" i="14"/>
  <c r="P90" i="14"/>
  <c r="T90" i="14" s="1"/>
  <c r="N90" i="14"/>
  <c r="G90" i="14"/>
  <c r="A90" i="14"/>
  <c r="P89" i="14"/>
  <c r="S89" i="14" s="1"/>
  <c r="N89" i="14"/>
  <c r="G89" i="14"/>
  <c r="A89" i="14"/>
  <c r="Q88" i="14"/>
  <c r="P88" i="14"/>
  <c r="U88" i="14" s="1"/>
  <c r="N88" i="14"/>
  <c r="G88" i="14"/>
  <c r="A88" i="14"/>
  <c r="Q87" i="14"/>
  <c r="P87" i="14"/>
  <c r="U87" i="14" s="1"/>
  <c r="N87" i="14"/>
  <c r="G87" i="14"/>
  <c r="A87" i="14"/>
  <c r="P86" i="14"/>
  <c r="Q86" i="14" s="1"/>
  <c r="N86" i="14"/>
  <c r="G86" i="14"/>
  <c r="A86" i="14"/>
  <c r="P85" i="14"/>
  <c r="Q85" i="14" s="1"/>
  <c r="N85" i="14"/>
  <c r="G85" i="14"/>
  <c r="A85" i="14"/>
  <c r="S84" i="14"/>
  <c r="R84" i="14"/>
  <c r="Q84" i="14"/>
  <c r="P84" i="14"/>
  <c r="O84" i="14"/>
  <c r="U84" i="14" s="1"/>
  <c r="N84" i="14"/>
  <c r="T84" i="14" s="1"/>
  <c r="A84" i="14"/>
  <c r="P83" i="14"/>
  <c r="N83" i="14"/>
  <c r="G83" i="14"/>
  <c r="A83" i="14"/>
  <c r="R82" i="14"/>
  <c r="Q82" i="14"/>
  <c r="O82" i="14"/>
  <c r="P82" i="14" s="1"/>
  <c r="S82" i="14" s="1"/>
  <c r="N82" i="14"/>
  <c r="G82" i="14"/>
  <c r="A82" i="14"/>
  <c r="P81" i="14"/>
  <c r="N81" i="14"/>
  <c r="G81" i="14"/>
  <c r="A81" i="14"/>
  <c r="P80" i="14"/>
  <c r="N80" i="14"/>
  <c r="G80" i="14"/>
  <c r="A80" i="14"/>
  <c r="P79" i="14"/>
  <c r="N79" i="14"/>
  <c r="G79" i="14"/>
  <c r="A79" i="14"/>
  <c r="P78" i="14"/>
  <c r="N78" i="14"/>
  <c r="G78" i="14"/>
  <c r="A78" i="14"/>
  <c r="P77" i="14"/>
  <c r="N77" i="14"/>
  <c r="G77" i="14"/>
  <c r="A77" i="14"/>
  <c r="P76" i="14"/>
  <c r="N76" i="14"/>
  <c r="G76" i="14"/>
  <c r="A76" i="14"/>
  <c r="P75" i="14"/>
  <c r="N75" i="14"/>
  <c r="G75" i="14"/>
  <c r="A75" i="14"/>
  <c r="P74" i="14"/>
  <c r="N74" i="14"/>
  <c r="G74" i="14"/>
  <c r="A74" i="14"/>
  <c r="Q73" i="14"/>
  <c r="P73" i="14"/>
  <c r="T73" i="14" s="1"/>
  <c r="N73" i="14"/>
  <c r="G73" i="14"/>
  <c r="A73" i="14"/>
  <c r="P72" i="14"/>
  <c r="S72" i="14" s="1"/>
  <c r="N72" i="14"/>
  <c r="G72" i="14"/>
  <c r="A72" i="14"/>
  <c r="Q71" i="14"/>
  <c r="P71" i="14"/>
  <c r="T71" i="14" s="1"/>
  <c r="N71" i="14"/>
  <c r="G71" i="14"/>
  <c r="A71" i="14"/>
  <c r="Q70" i="14"/>
  <c r="P70" i="14"/>
  <c r="T70" i="14" s="1"/>
  <c r="N70" i="14"/>
  <c r="G70" i="14"/>
  <c r="A70" i="14"/>
  <c r="P69" i="14"/>
  <c r="S69" i="14" s="1"/>
  <c r="N69" i="14"/>
  <c r="G69" i="14"/>
  <c r="A69" i="14"/>
  <c r="P68" i="14"/>
  <c r="S68" i="14" s="1"/>
  <c r="N68" i="14"/>
  <c r="G68" i="14"/>
  <c r="A68" i="14"/>
  <c r="P67" i="14"/>
  <c r="S67" i="14" s="1"/>
  <c r="N67" i="14"/>
  <c r="G67" i="14"/>
  <c r="A67" i="14"/>
  <c r="S66" i="14"/>
  <c r="R66" i="14"/>
  <c r="Q66" i="14"/>
  <c r="O66" i="14"/>
  <c r="A66" i="14"/>
  <c r="Q65" i="14"/>
  <c r="P65" i="14"/>
  <c r="U65" i="14" s="1"/>
  <c r="N65" i="14"/>
  <c r="G65" i="14"/>
  <c r="A65" i="14"/>
  <c r="Q64" i="14"/>
  <c r="P64" i="14"/>
  <c r="U64" i="14" s="1"/>
  <c r="N64" i="14"/>
  <c r="G64" i="14"/>
  <c r="A64" i="14"/>
  <c r="Q63" i="14"/>
  <c r="P63" i="14"/>
  <c r="U63" i="14" s="1"/>
  <c r="N63" i="14"/>
  <c r="G63" i="14"/>
  <c r="A63" i="14"/>
  <c r="Q62" i="14"/>
  <c r="P62" i="14"/>
  <c r="U62" i="14" s="1"/>
  <c r="N62" i="14"/>
  <c r="G62" i="14"/>
  <c r="A62" i="14"/>
  <c r="P61" i="14"/>
  <c r="T61" i="14" s="1"/>
  <c r="N61" i="14"/>
  <c r="G61" i="14"/>
  <c r="A61" i="14"/>
  <c r="Q60" i="14"/>
  <c r="P60" i="14"/>
  <c r="U60" i="14" s="1"/>
  <c r="N60" i="14"/>
  <c r="G60" i="14"/>
  <c r="A60" i="14"/>
  <c r="P59" i="14"/>
  <c r="N59" i="14"/>
  <c r="G59" i="14"/>
  <c r="A59" i="14"/>
  <c r="P58" i="14"/>
  <c r="N58" i="14"/>
  <c r="G58" i="14"/>
  <c r="A58" i="14"/>
  <c r="P57" i="14"/>
  <c r="T57" i="14" s="1"/>
  <c r="N57" i="14"/>
  <c r="G57" i="14"/>
  <c r="A57" i="14"/>
  <c r="P56" i="14"/>
  <c r="N56" i="14"/>
  <c r="G56" i="14"/>
  <c r="A56" i="14"/>
  <c r="P55" i="14"/>
  <c r="T55" i="14" s="1"/>
  <c r="N55" i="14"/>
  <c r="G55" i="14"/>
  <c r="A55" i="14"/>
  <c r="Q54" i="14"/>
  <c r="P54" i="14"/>
  <c r="T54" i="14" s="1"/>
  <c r="N54" i="14"/>
  <c r="G54" i="14"/>
  <c r="A54" i="14"/>
  <c r="P53" i="14"/>
  <c r="T53" i="14" s="1"/>
  <c r="N53" i="14"/>
  <c r="G53" i="14"/>
  <c r="A53" i="14"/>
  <c r="P52" i="14"/>
  <c r="T52" i="14" s="1"/>
  <c r="N52" i="14"/>
  <c r="G52" i="14"/>
  <c r="A52" i="14"/>
  <c r="P51" i="14"/>
  <c r="T51" i="14" s="1"/>
  <c r="N51" i="14"/>
  <c r="G51" i="14"/>
  <c r="A51" i="14"/>
  <c r="S50" i="14"/>
  <c r="R50" i="14"/>
  <c r="Q50" i="14"/>
  <c r="O50" i="14"/>
  <c r="P50" i="14" s="1"/>
  <c r="N50" i="14"/>
  <c r="G50" i="14"/>
  <c r="A50" i="14"/>
  <c r="P49" i="14"/>
  <c r="N49" i="14"/>
  <c r="G49" i="14"/>
  <c r="A49" i="14"/>
  <c r="P48" i="14"/>
  <c r="S48" i="14" s="1"/>
  <c r="N48" i="14"/>
  <c r="G48" i="14"/>
  <c r="A48" i="14"/>
  <c r="P47" i="14"/>
  <c r="S47" i="14" s="1"/>
  <c r="N47" i="14"/>
  <c r="G47" i="14"/>
  <c r="A47" i="14"/>
  <c r="P46" i="14"/>
  <c r="T46" i="14" s="1"/>
  <c r="N46" i="14"/>
  <c r="G46" i="14"/>
  <c r="A46" i="14"/>
  <c r="P45" i="14"/>
  <c r="Q45" i="14" s="1"/>
  <c r="N45" i="14"/>
  <c r="G45" i="14"/>
  <c r="A45" i="14"/>
  <c r="Q44" i="14"/>
  <c r="P44" i="14"/>
  <c r="U44" i="14" s="1"/>
  <c r="N44" i="14"/>
  <c r="G44" i="14"/>
  <c r="A44" i="14"/>
  <c r="S43" i="14"/>
  <c r="R43" i="14"/>
  <c r="Q43" i="14"/>
  <c r="O43" i="14"/>
  <c r="U43" i="14" s="1"/>
  <c r="N43" i="14"/>
  <c r="G43" i="14"/>
  <c r="A43" i="14"/>
  <c r="P42" i="14"/>
  <c r="Q42" i="14" s="1"/>
  <c r="N42" i="14"/>
  <c r="G42" i="14"/>
  <c r="A42" i="14"/>
  <c r="P41" i="14"/>
  <c r="Q41" i="14" s="1"/>
  <c r="N41" i="14"/>
  <c r="G41" i="14"/>
  <c r="A41" i="14"/>
  <c r="S40" i="14"/>
  <c r="R40" i="14"/>
  <c r="Q40" i="14"/>
  <c r="O40" i="14"/>
  <c r="U40" i="14" s="1"/>
  <c r="N40" i="14"/>
  <c r="A40" i="14"/>
  <c r="S39" i="14"/>
  <c r="R39" i="14"/>
  <c r="Q39" i="14"/>
  <c r="O39" i="14"/>
  <c r="U39" i="14" s="1"/>
  <c r="N39" i="14"/>
  <c r="A39" i="14"/>
  <c r="P38" i="14"/>
  <c r="Q38" i="14" s="1"/>
  <c r="N38" i="14"/>
  <c r="G38" i="14"/>
  <c r="A38" i="14"/>
  <c r="Q37" i="14"/>
  <c r="P37" i="14"/>
  <c r="U37" i="14" s="1"/>
  <c r="N37" i="14"/>
  <c r="G37" i="14"/>
  <c r="A37" i="14"/>
  <c r="P36" i="14"/>
  <c r="Q36" i="14" s="1"/>
  <c r="N36" i="14"/>
  <c r="G36" i="14"/>
  <c r="A36" i="14"/>
  <c r="P35" i="14"/>
  <c r="Q35" i="14" s="1"/>
  <c r="N35" i="14"/>
  <c r="G35" i="14"/>
  <c r="A35" i="14"/>
  <c r="P34" i="14"/>
  <c r="Q34" i="14" s="1"/>
  <c r="N34" i="14"/>
  <c r="G34" i="14"/>
  <c r="A34" i="14"/>
  <c r="P33" i="14"/>
  <c r="Q33" i="14" s="1"/>
  <c r="N33" i="14"/>
  <c r="G33" i="14"/>
  <c r="A33" i="14"/>
  <c r="Q32" i="14"/>
  <c r="P32" i="14"/>
  <c r="U32" i="14" s="1"/>
  <c r="N32" i="14"/>
  <c r="G32" i="14"/>
  <c r="A32" i="14"/>
  <c r="Q31" i="14"/>
  <c r="P31" i="14"/>
  <c r="U31" i="14" s="1"/>
  <c r="N31" i="14"/>
  <c r="G31" i="14"/>
  <c r="A31" i="14"/>
  <c r="P30" i="14"/>
  <c r="Q30" i="14" s="1"/>
  <c r="N30" i="14"/>
  <c r="G30" i="14"/>
  <c r="A30" i="14"/>
  <c r="P29" i="14"/>
  <c r="Q29" i="14" s="1"/>
  <c r="N29" i="14"/>
  <c r="G29" i="14"/>
  <c r="A29" i="14"/>
  <c r="P28" i="14"/>
  <c r="Q28" i="14" s="1"/>
  <c r="N28" i="14"/>
  <c r="G28" i="14"/>
  <c r="A28" i="14"/>
  <c r="Q27" i="14"/>
  <c r="P27" i="14"/>
  <c r="U27" i="14" s="1"/>
  <c r="N27" i="14"/>
  <c r="G27" i="14"/>
  <c r="A27" i="14"/>
  <c r="P26" i="14"/>
  <c r="Q26" i="14" s="1"/>
  <c r="N26" i="14"/>
  <c r="G26" i="14"/>
  <c r="A26" i="14"/>
  <c r="P25" i="14"/>
  <c r="Q25" i="14" s="1"/>
  <c r="N25" i="14"/>
  <c r="G25" i="14"/>
  <c r="A25" i="14"/>
  <c r="P24" i="14"/>
  <c r="Q24" i="14" s="1"/>
  <c r="N24" i="14"/>
  <c r="G24" i="14"/>
  <c r="A24" i="14"/>
  <c r="Q23" i="14"/>
  <c r="P23" i="14"/>
  <c r="U23" i="14" s="1"/>
  <c r="N23" i="14"/>
  <c r="G23" i="14"/>
  <c r="A23" i="14"/>
  <c r="P22" i="14"/>
  <c r="Q22" i="14" s="1"/>
  <c r="N22" i="14"/>
  <c r="G22" i="14"/>
  <c r="A22" i="14"/>
  <c r="P21" i="14"/>
  <c r="Q21" i="14" s="1"/>
  <c r="N21" i="14"/>
  <c r="G21" i="14"/>
  <c r="A21" i="14"/>
  <c r="Q20" i="14"/>
  <c r="P20" i="14"/>
  <c r="U20" i="14" s="1"/>
  <c r="N20" i="14"/>
  <c r="G20" i="14"/>
  <c r="A20" i="14"/>
  <c r="S19" i="14"/>
  <c r="R19" i="14"/>
  <c r="Q19" i="14"/>
  <c r="P19" i="14"/>
  <c r="O19" i="14"/>
  <c r="G19" i="14" s="1"/>
  <c r="N19" i="14"/>
  <c r="T19" i="14" s="1"/>
  <c r="A19" i="14"/>
  <c r="Q18" i="14"/>
  <c r="P18" i="14"/>
  <c r="U18" i="14" s="1"/>
  <c r="N18" i="14"/>
  <c r="G18" i="14"/>
  <c r="A18" i="14"/>
  <c r="P17" i="14"/>
  <c r="Q17" i="14" s="1"/>
  <c r="N17" i="14"/>
  <c r="G17" i="14"/>
  <c r="A17" i="14"/>
  <c r="P16" i="14"/>
  <c r="Q16" i="14" s="1"/>
  <c r="N16" i="14"/>
  <c r="G16" i="14"/>
  <c r="A16" i="14"/>
  <c r="P15" i="14"/>
  <c r="Q15" i="14" s="1"/>
  <c r="N15" i="14"/>
  <c r="G15" i="14"/>
  <c r="A15" i="14"/>
  <c r="P14" i="14"/>
  <c r="Q14" i="14" s="1"/>
  <c r="N14" i="14"/>
  <c r="G14" i="14"/>
  <c r="A14" i="14"/>
  <c r="P13" i="14"/>
  <c r="Q13" i="14" s="1"/>
  <c r="N13" i="14"/>
  <c r="G13" i="14"/>
  <c r="A13" i="14"/>
  <c r="P12" i="14"/>
  <c r="Q12" i="14" s="1"/>
  <c r="N12" i="14"/>
  <c r="G12" i="14"/>
  <c r="A12" i="14"/>
  <c r="P11" i="14"/>
  <c r="Q11" i="14" s="1"/>
  <c r="N11" i="14"/>
  <c r="G11" i="14"/>
  <c r="A11" i="14"/>
  <c r="Q10" i="14"/>
  <c r="P10" i="14"/>
  <c r="U10" i="14" s="1"/>
  <c r="N10" i="14"/>
  <c r="G10" i="14"/>
  <c r="A10" i="14"/>
  <c r="Q9" i="14"/>
  <c r="P9" i="14"/>
  <c r="U9" i="14" s="1"/>
  <c r="N9" i="14"/>
  <c r="G9" i="14"/>
  <c r="A9" i="14"/>
  <c r="P8" i="14"/>
  <c r="Q8" i="14" s="1"/>
  <c r="N8" i="14"/>
  <c r="G8" i="14"/>
  <c r="A8" i="14"/>
  <c r="Q7" i="14"/>
  <c r="P7" i="14"/>
  <c r="U7" i="14" s="1"/>
  <c r="N7" i="14"/>
  <c r="G7" i="14"/>
  <c r="A7" i="14"/>
  <c r="P6" i="14"/>
  <c r="Q6" i="14" s="1"/>
  <c r="N6" i="14"/>
  <c r="G6" i="14"/>
  <c r="A6" i="14"/>
  <c r="U4" i="14"/>
  <c r="S4" i="14"/>
  <c r="Q4" i="14"/>
  <c r="N3" i="14"/>
  <c r="G101" i="15" l="1"/>
  <c r="Q103" i="16"/>
  <c r="P43" i="14"/>
  <c r="T43" i="14" s="1"/>
  <c r="G39" i="14"/>
  <c r="G40" i="14"/>
  <c r="R101" i="14"/>
  <c r="P39" i="14"/>
  <c r="T39" i="14" s="1"/>
  <c r="P40" i="14"/>
  <c r="T40" i="14" s="1"/>
  <c r="Q89" i="14"/>
  <c r="T6" i="14"/>
  <c r="U6" i="14" s="1"/>
  <c r="T7" i="14"/>
  <c r="Q59" i="14"/>
  <c r="T62" i="14"/>
  <c r="T63" i="14"/>
  <c r="T64" i="14"/>
  <c r="T65" i="14"/>
  <c r="P91" i="14"/>
  <c r="S91" i="14" s="1"/>
  <c r="Q91" i="14"/>
  <c r="U97" i="14"/>
  <c r="U57" i="14"/>
  <c r="Q57" i="14"/>
  <c r="T59" i="14"/>
  <c r="U59" i="14" s="1"/>
  <c r="T60" i="14"/>
  <c r="U61" i="14"/>
  <c r="Q61" i="14"/>
  <c r="U70" i="14"/>
  <c r="U73" i="14"/>
  <c r="T39" i="15"/>
  <c r="T101" i="15" s="1"/>
  <c r="P101" i="15"/>
  <c r="Q101" i="15" s="1"/>
  <c r="T8" i="14"/>
  <c r="U8" i="14" s="1"/>
  <c r="T9" i="14"/>
  <c r="T10" i="14"/>
  <c r="T11" i="14"/>
  <c r="U11" i="14" s="1"/>
  <c r="T12" i="14"/>
  <c r="U12" i="14" s="1"/>
  <c r="T13" i="14"/>
  <c r="U13" i="14" s="1"/>
  <c r="T14" i="14"/>
  <c r="U14" i="14" s="1"/>
  <c r="T15" i="14"/>
  <c r="U15" i="14" s="1"/>
  <c r="T16" i="14"/>
  <c r="U16" i="14" s="1"/>
  <c r="T17" i="14"/>
  <c r="U17" i="14" s="1"/>
  <c r="T18" i="14"/>
  <c r="T20" i="14"/>
  <c r="T21" i="14"/>
  <c r="U21" i="14" s="1"/>
  <c r="T22" i="14"/>
  <c r="U22" i="14" s="1"/>
  <c r="T23" i="14"/>
  <c r="T24" i="14"/>
  <c r="U24" i="14" s="1"/>
  <c r="T25" i="14"/>
  <c r="U25" i="14" s="1"/>
  <c r="T26" i="14"/>
  <c r="U26" i="14" s="1"/>
  <c r="T27" i="14"/>
  <c r="T28" i="14"/>
  <c r="U28" i="14" s="1"/>
  <c r="T30" i="14"/>
  <c r="U30" i="14" s="1"/>
  <c r="T31" i="14"/>
  <c r="T32" i="14"/>
  <c r="T33" i="14"/>
  <c r="U33" i="14" s="1"/>
  <c r="T34" i="14"/>
  <c r="U34" i="14" s="1"/>
  <c r="T35" i="14"/>
  <c r="U35" i="14" s="1"/>
  <c r="T36" i="14"/>
  <c r="U36" i="14" s="1"/>
  <c r="T37" i="14"/>
  <c r="T38" i="14"/>
  <c r="U38" i="14" s="1"/>
  <c r="T41" i="14"/>
  <c r="U41" i="14" s="1"/>
  <c r="T42" i="14"/>
  <c r="U42" i="14" s="1"/>
  <c r="T44" i="14"/>
  <c r="T45" i="14"/>
  <c r="U45" i="14" s="1"/>
  <c r="T85" i="14"/>
  <c r="U85" i="14" s="1"/>
  <c r="T86" i="14"/>
  <c r="U86" i="14" s="1"/>
  <c r="T87" i="14"/>
  <c r="T88" i="14"/>
  <c r="T89" i="14"/>
  <c r="U94" i="14"/>
  <c r="T58" i="14"/>
  <c r="U58" i="14" s="1"/>
  <c r="Q58" i="14"/>
  <c r="N101" i="14"/>
  <c r="T29" i="14"/>
  <c r="U29" i="14" s="1"/>
  <c r="T47" i="14"/>
  <c r="Q47" i="14"/>
  <c r="U47" i="14"/>
  <c r="T48" i="14"/>
  <c r="Q48" i="14"/>
  <c r="U48" i="14"/>
  <c r="T49" i="14"/>
  <c r="Q49" i="14"/>
  <c r="U49" i="14"/>
  <c r="S49" i="14"/>
  <c r="T50" i="14"/>
  <c r="U50" i="14"/>
  <c r="S51" i="14"/>
  <c r="U51" i="14"/>
  <c r="S52" i="14"/>
  <c r="U52" i="14"/>
  <c r="S53" i="14"/>
  <c r="U53" i="14"/>
  <c r="S54" i="14"/>
  <c r="U54" i="14"/>
  <c r="S55" i="14"/>
  <c r="U55" i="14"/>
  <c r="S56" i="14"/>
  <c r="S71" i="14"/>
  <c r="T74" i="14"/>
  <c r="Q74" i="14"/>
  <c r="U74" i="14"/>
  <c r="T75" i="14"/>
  <c r="Q75" i="14"/>
  <c r="U75" i="14"/>
  <c r="T76" i="14"/>
  <c r="Q76" i="14"/>
  <c r="U76" i="14"/>
  <c r="T77" i="14"/>
  <c r="Q77" i="14"/>
  <c r="U77" i="14"/>
  <c r="T78" i="14"/>
  <c r="Q78" i="14"/>
  <c r="U78" i="14"/>
  <c r="T79" i="14"/>
  <c r="Q79" i="14"/>
  <c r="U79" i="14"/>
  <c r="T80" i="14"/>
  <c r="Q80" i="14"/>
  <c r="U80" i="14"/>
  <c r="T81" i="14"/>
  <c r="Q81" i="14"/>
  <c r="U81" i="14"/>
  <c r="T82" i="14"/>
  <c r="U82" i="14"/>
  <c r="T83" i="14"/>
  <c r="Q83" i="14"/>
  <c r="U83" i="14"/>
  <c r="S90" i="14"/>
  <c r="T95" i="14"/>
  <c r="Q95" i="14"/>
  <c r="U95" i="14"/>
  <c r="S96" i="14"/>
  <c r="S98" i="14"/>
  <c r="S6" i="14"/>
  <c r="S7" i="14"/>
  <c r="S8" i="14"/>
  <c r="S9" i="14"/>
  <c r="S10" i="14"/>
  <c r="S11" i="14"/>
  <c r="S12" i="14"/>
  <c r="S13" i="14"/>
  <c r="S14" i="14"/>
  <c r="S15" i="14"/>
  <c r="S16" i="14"/>
  <c r="S17" i="14"/>
  <c r="S18" i="14"/>
  <c r="O101" i="14"/>
  <c r="U19" i="14"/>
  <c r="S20" i="14"/>
  <c r="S21" i="14"/>
  <c r="S22" i="14"/>
  <c r="S23" i="14"/>
  <c r="S24" i="14"/>
  <c r="S25" i="14"/>
  <c r="S26" i="14"/>
  <c r="S27" i="14"/>
  <c r="S28" i="14"/>
  <c r="S29" i="14"/>
  <c r="S30" i="14"/>
  <c r="S31" i="14"/>
  <c r="S32" i="14"/>
  <c r="S33" i="14"/>
  <c r="S34" i="14"/>
  <c r="S35" i="14"/>
  <c r="S36" i="14"/>
  <c r="S37" i="14"/>
  <c r="S38" i="14"/>
  <c r="S41" i="14"/>
  <c r="S42" i="14"/>
  <c r="S44" i="14"/>
  <c r="S45" i="14"/>
  <c r="Q51" i="14"/>
  <c r="Q52" i="14"/>
  <c r="Q53" i="14"/>
  <c r="Q55" i="14"/>
  <c r="Q56" i="14"/>
  <c r="T56" i="14"/>
  <c r="U56" i="14" s="1"/>
  <c r="P66" i="14"/>
  <c r="G66" i="14"/>
  <c r="T66" i="14"/>
  <c r="U66" i="14"/>
  <c r="T67" i="14"/>
  <c r="Q67" i="14"/>
  <c r="U67" i="14"/>
  <c r="T68" i="14"/>
  <c r="Q68" i="14"/>
  <c r="U68" i="14"/>
  <c r="T69" i="14"/>
  <c r="Q69" i="14"/>
  <c r="U69" i="14"/>
  <c r="S70" i="14"/>
  <c r="U71" i="14"/>
  <c r="T72" i="14"/>
  <c r="Q72" i="14"/>
  <c r="U72" i="14"/>
  <c r="S73" i="14"/>
  <c r="S74" i="14"/>
  <c r="S75" i="14"/>
  <c r="S76" i="14"/>
  <c r="S77" i="14"/>
  <c r="S78" i="14"/>
  <c r="S79" i="14"/>
  <c r="S80" i="14"/>
  <c r="S81" i="14"/>
  <c r="S83" i="14"/>
  <c r="U90" i="14"/>
  <c r="U91" i="14"/>
  <c r="T92" i="14"/>
  <c r="Q92" i="14"/>
  <c r="U92" i="14"/>
  <c r="T93" i="14"/>
  <c r="Q93" i="14"/>
  <c r="U93" i="14"/>
  <c r="S94" i="14"/>
  <c r="S95" i="14"/>
  <c r="U96" i="14"/>
  <c r="S97" i="14"/>
  <c r="U98" i="14"/>
  <c r="T99" i="14"/>
  <c r="Q99" i="14"/>
  <c r="U99" i="14"/>
  <c r="T100" i="14"/>
  <c r="Q100" i="14"/>
  <c r="U100" i="14"/>
  <c r="S57" i="14"/>
  <c r="S58" i="14"/>
  <c r="S59" i="14"/>
  <c r="S60" i="14"/>
  <c r="S61" i="14"/>
  <c r="S62" i="14"/>
  <c r="S63" i="14"/>
  <c r="S64" i="14"/>
  <c r="S65" i="14"/>
  <c r="S85" i="14"/>
  <c r="S86" i="14"/>
  <c r="S87" i="14"/>
  <c r="S88" i="14"/>
  <c r="M101" i="13"/>
  <c r="L101" i="13"/>
  <c r="K101" i="13"/>
  <c r="J101" i="13"/>
  <c r="I101" i="13"/>
  <c r="H101" i="13"/>
  <c r="P100" i="13"/>
  <c r="S100" i="13" s="1"/>
  <c r="N100" i="13"/>
  <c r="G100" i="13"/>
  <c r="A100" i="13"/>
  <c r="P99" i="13"/>
  <c r="S99" i="13" s="1"/>
  <c r="N99" i="13"/>
  <c r="G99" i="13"/>
  <c r="A99" i="13"/>
  <c r="Q98" i="13"/>
  <c r="P98" i="13"/>
  <c r="T98" i="13" s="1"/>
  <c r="N98" i="13"/>
  <c r="G98" i="13"/>
  <c r="A98" i="13"/>
  <c r="Q97" i="13"/>
  <c r="P97" i="13"/>
  <c r="T97" i="13" s="1"/>
  <c r="N97" i="13"/>
  <c r="G97" i="13"/>
  <c r="A97" i="13"/>
  <c r="Q96" i="13"/>
  <c r="P96" i="13"/>
  <c r="T96" i="13" s="1"/>
  <c r="N96" i="13"/>
  <c r="G96" i="13"/>
  <c r="A96" i="13"/>
  <c r="P95" i="13"/>
  <c r="N95" i="13"/>
  <c r="G95" i="13"/>
  <c r="A95" i="13"/>
  <c r="Q94" i="13"/>
  <c r="P94" i="13"/>
  <c r="T94" i="13" s="1"/>
  <c r="N94" i="13"/>
  <c r="G94" i="13"/>
  <c r="A94" i="13"/>
  <c r="P93" i="13"/>
  <c r="S93" i="13" s="1"/>
  <c r="N93" i="13"/>
  <c r="G93" i="13"/>
  <c r="A93" i="13"/>
  <c r="P92" i="13"/>
  <c r="S92" i="13" s="1"/>
  <c r="N92" i="13"/>
  <c r="G92" i="13"/>
  <c r="A92" i="13"/>
  <c r="R91" i="13"/>
  <c r="O91" i="13"/>
  <c r="P91" i="13" s="1"/>
  <c r="S91" i="13" s="1"/>
  <c r="N91" i="13"/>
  <c r="G91" i="13"/>
  <c r="A91" i="13"/>
  <c r="Q90" i="13"/>
  <c r="P90" i="13"/>
  <c r="T90" i="13" s="1"/>
  <c r="N90" i="13"/>
  <c r="G90" i="13"/>
  <c r="A90" i="13"/>
  <c r="P89" i="13"/>
  <c r="S89" i="13" s="1"/>
  <c r="N89" i="13"/>
  <c r="G89" i="13"/>
  <c r="A89" i="13"/>
  <c r="Q88" i="13"/>
  <c r="P88" i="13"/>
  <c r="U88" i="13" s="1"/>
  <c r="N88" i="13"/>
  <c r="G88" i="13"/>
  <c r="A88" i="13"/>
  <c r="Q87" i="13"/>
  <c r="P87" i="13"/>
  <c r="U87" i="13" s="1"/>
  <c r="N87" i="13"/>
  <c r="G87" i="13"/>
  <c r="A87" i="13"/>
  <c r="P86" i="13"/>
  <c r="Q86" i="13" s="1"/>
  <c r="N86" i="13"/>
  <c r="G86" i="13"/>
  <c r="A86" i="13"/>
  <c r="P85" i="13"/>
  <c r="Q85" i="13" s="1"/>
  <c r="N85" i="13"/>
  <c r="G85" i="13"/>
  <c r="A85" i="13"/>
  <c r="S84" i="13"/>
  <c r="R84" i="13"/>
  <c r="Q84" i="13"/>
  <c r="P84" i="13"/>
  <c r="O84" i="13"/>
  <c r="U84" i="13" s="1"/>
  <c r="N84" i="13"/>
  <c r="T84" i="13" s="1"/>
  <c r="A84" i="13"/>
  <c r="P83" i="13"/>
  <c r="N83" i="13"/>
  <c r="G83" i="13"/>
  <c r="A83" i="13"/>
  <c r="R82" i="13"/>
  <c r="Q82" i="13"/>
  <c r="O82" i="13"/>
  <c r="P82" i="13" s="1"/>
  <c r="S82" i="13" s="1"/>
  <c r="N82" i="13"/>
  <c r="G82" i="13"/>
  <c r="A82" i="13"/>
  <c r="P81" i="13"/>
  <c r="N81" i="13"/>
  <c r="G81" i="13"/>
  <c r="A81" i="13"/>
  <c r="P80" i="13"/>
  <c r="N80" i="13"/>
  <c r="G80" i="13"/>
  <c r="A80" i="13"/>
  <c r="P79" i="13"/>
  <c r="N79" i="13"/>
  <c r="G79" i="13"/>
  <c r="A79" i="13"/>
  <c r="P78" i="13"/>
  <c r="N78" i="13"/>
  <c r="G78" i="13"/>
  <c r="A78" i="13"/>
  <c r="P77" i="13"/>
  <c r="N77" i="13"/>
  <c r="G77" i="13"/>
  <c r="A77" i="13"/>
  <c r="P76" i="13"/>
  <c r="N76" i="13"/>
  <c r="G76" i="13"/>
  <c r="A76" i="13"/>
  <c r="P75" i="13"/>
  <c r="N75" i="13"/>
  <c r="G75" i="13"/>
  <c r="A75" i="13"/>
  <c r="P74" i="13"/>
  <c r="N74" i="13"/>
  <c r="G74" i="13"/>
  <c r="A74" i="13"/>
  <c r="Q73" i="13"/>
  <c r="P73" i="13"/>
  <c r="T73" i="13" s="1"/>
  <c r="N73" i="13"/>
  <c r="G73" i="13"/>
  <c r="A73" i="13"/>
  <c r="P72" i="13"/>
  <c r="S72" i="13" s="1"/>
  <c r="N72" i="13"/>
  <c r="G72" i="13"/>
  <c r="A72" i="13"/>
  <c r="Q71" i="13"/>
  <c r="P71" i="13"/>
  <c r="T71" i="13" s="1"/>
  <c r="N71" i="13"/>
  <c r="G71" i="13"/>
  <c r="A71" i="13"/>
  <c r="Q70" i="13"/>
  <c r="P70" i="13"/>
  <c r="T70" i="13" s="1"/>
  <c r="N70" i="13"/>
  <c r="G70" i="13"/>
  <c r="A70" i="13"/>
  <c r="P69" i="13"/>
  <c r="S69" i="13" s="1"/>
  <c r="N69" i="13"/>
  <c r="G69" i="13"/>
  <c r="A69" i="13"/>
  <c r="P68" i="13"/>
  <c r="S68" i="13" s="1"/>
  <c r="N68" i="13"/>
  <c r="G68" i="13"/>
  <c r="A68" i="13"/>
  <c r="P67" i="13"/>
  <c r="S67" i="13" s="1"/>
  <c r="N67" i="13"/>
  <c r="G67" i="13"/>
  <c r="A67" i="13"/>
  <c r="S66" i="13"/>
  <c r="R66" i="13"/>
  <c r="Q66" i="13"/>
  <c r="O66" i="13"/>
  <c r="A66" i="13"/>
  <c r="Q65" i="13"/>
  <c r="P65" i="13"/>
  <c r="U65" i="13" s="1"/>
  <c r="N65" i="13"/>
  <c r="G65" i="13"/>
  <c r="A65" i="13"/>
  <c r="Q64" i="13"/>
  <c r="P64" i="13"/>
  <c r="U64" i="13" s="1"/>
  <c r="N64" i="13"/>
  <c r="G64" i="13"/>
  <c r="A64" i="13"/>
  <c r="Q63" i="13"/>
  <c r="P63" i="13"/>
  <c r="U63" i="13" s="1"/>
  <c r="N63" i="13"/>
  <c r="G63" i="13"/>
  <c r="A63" i="13"/>
  <c r="Q62" i="13"/>
  <c r="P62" i="13"/>
  <c r="U62" i="13" s="1"/>
  <c r="N62" i="13"/>
  <c r="G62" i="13"/>
  <c r="A62" i="13"/>
  <c r="P61" i="13"/>
  <c r="N61" i="13"/>
  <c r="G61" i="13"/>
  <c r="A61" i="13"/>
  <c r="Q60" i="13"/>
  <c r="P60" i="13"/>
  <c r="U60" i="13" s="1"/>
  <c r="N60" i="13"/>
  <c r="G60" i="13"/>
  <c r="A60" i="13"/>
  <c r="P59" i="13"/>
  <c r="N59" i="13"/>
  <c r="G59" i="13"/>
  <c r="A59" i="13"/>
  <c r="Q58" i="13"/>
  <c r="P58" i="13"/>
  <c r="U58" i="13" s="1"/>
  <c r="N58" i="13"/>
  <c r="G58" i="13"/>
  <c r="A58" i="13"/>
  <c r="P57" i="13"/>
  <c r="N57" i="13"/>
  <c r="G57" i="13"/>
  <c r="A57" i="13"/>
  <c r="P56" i="13"/>
  <c r="N56" i="13"/>
  <c r="G56" i="13"/>
  <c r="A56" i="13"/>
  <c r="P55" i="13"/>
  <c r="T55" i="13" s="1"/>
  <c r="N55" i="13"/>
  <c r="G55" i="13"/>
  <c r="A55" i="13"/>
  <c r="Q54" i="13"/>
  <c r="P54" i="13"/>
  <c r="T54" i="13" s="1"/>
  <c r="N54" i="13"/>
  <c r="G54" i="13"/>
  <c r="A54" i="13"/>
  <c r="P53" i="13"/>
  <c r="T53" i="13" s="1"/>
  <c r="N53" i="13"/>
  <c r="G53" i="13"/>
  <c r="A53" i="13"/>
  <c r="P52" i="13"/>
  <c r="T52" i="13" s="1"/>
  <c r="N52" i="13"/>
  <c r="G52" i="13"/>
  <c r="A52" i="13"/>
  <c r="P51" i="13"/>
  <c r="T51" i="13" s="1"/>
  <c r="N51" i="13"/>
  <c r="G51" i="13"/>
  <c r="A51" i="13"/>
  <c r="S50" i="13"/>
  <c r="R50" i="13"/>
  <c r="Q50" i="13"/>
  <c r="O50" i="13"/>
  <c r="P50" i="13" s="1"/>
  <c r="N50" i="13"/>
  <c r="G50" i="13"/>
  <c r="A50" i="13"/>
  <c r="P49" i="13"/>
  <c r="T49" i="13" s="1"/>
  <c r="N49" i="13"/>
  <c r="G49" i="13"/>
  <c r="A49" i="13"/>
  <c r="P48" i="13"/>
  <c r="N48" i="13"/>
  <c r="G48" i="13"/>
  <c r="A48" i="13"/>
  <c r="P47" i="13"/>
  <c r="N47" i="13"/>
  <c r="G47" i="13"/>
  <c r="A47" i="13"/>
  <c r="P46" i="13"/>
  <c r="T46" i="13" s="1"/>
  <c r="N46" i="13"/>
  <c r="G46" i="13"/>
  <c r="A46" i="13"/>
  <c r="P45" i="13"/>
  <c r="N45" i="13"/>
  <c r="G45" i="13"/>
  <c r="A45" i="13"/>
  <c r="Q44" i="13"/>
  <c r="P44" i="13"/>
  <c r="U44" i="13" s="1"/>
  <c r="N44" i="13"/>
  <c r="G44" i="13"/>
  <c r="A44" i="13"/>
  <c r="S43" i="13"/>
  <c r="R43" i="13"/>
  <c r="Q43" i="13"/>
  <c r="O43" i="13"/>
  <c r="U43" i="13" s="1"/>
  <c r="N43" i="13"/>
  <c r="G43" i="13"/>
  <c r="A43" i="13"/>
  <c r="P42" i="13"/>
  <c r="N42" i="13"/>
  <c r="G42" i="13"/>
  <c r="A42" i="13"/>
  <c r="P41" i="13"/>
  <c r="N41" i="13"/>
  <c r="G41" i="13"/>
  <c r="A41" i="13"/>
  <c r="S40" i="13"/>
  <c r="R40" i="13"/>
  <c r="Q40" i="13"/>
  <c r="O40" i="13"/>
  <c r="U40" i="13" s="1"/>
  <c r="N40" i="13"/>
  <c r="A40" i="13"/>
  <c r="S39" i="13"/>
  <c r="R39" i="13"/>
  <c r="Q39" i="13"/>
  <c r="O39" i="13"/>
  <c r="U39" i="13" s="1"/>
  <c r="N39" i="13"/>
  <c r="G39" i="13"/>
  <c r="A39" i="13"/>
  <c r="P38" i="13"/>
  <c r="N38" i="13"/>
  <c r="G38" i="13"/>
  <c r="A38" i="13"/>
  <c r="Q37" i="13"/>
  <c r="P37" i="13"/>
  <c r="U37" i="13" s="1"/>
  <c r="N37" i="13"/>
  <c r="G37" i="13"/>
  <c r="A37" i="13"/>
  <c r="P36" i="13"/>
  <c r="N36" i="13"/>
  <c r="G36" i="13"/>
  <c r="A36" i="13"/>
  <c r="P35" i="13"/>
  <c r="N35" i="13"/>
  <c r="G35" i="13"/>
  <c r="A35" i="13"/>
  <c r="P34" i="13"/>
  <c r="N34" i="13"/>
  <c r="G34" i="13"/>
  <c r="A34" i="13"/>
  <c r="P33" i="13"/>
  <c r="N33" i="13"/>
  <c r="G33" i="13"/>
  <c r="A33" i="13"/>
  <c r="Q32" i="13"/>
  <c r="P32" i="13"/>
  <c r="U32" i="13" s="1"/>
  <c r="N32" i="13"/>
  <c r="G32" i="13"/>
  <c r="A32" i="13"/>
  <c r="Q31" i="13"/>
  <c r="P31" i="13"/>
  <c r="U31" i="13" s="1"/>
  <c r="N31" i="13"/>
  <c r="G31" i="13"/>
  <c r="A31" i="13"/>
  <c r="P30" i="13"/>
  <c r="N30" i="13"/>
  <c r="G30" i="13"/>
  <c r="A30" i="13"/>
  <c r="P29" i="13"/>
  <c r="N29" i="13"/>
  <c r="G29" i="13"/>
  <c r="A29" i="13"/>
  <c r="P28" i="13"/>
  <c r="N28" i="13"/>
  <c r="G28" i="13"/>
  <c r="A28" i="13"/>
  <c r="Q27" i="13"/>
  <c r="P27" i="13"/>
  <c r="U27" i="13" s="1"/>
  <c r="N27" i="13"/>
  <c r="G27" i="13"/>
  <c r="A27" i="13"/>
  <c r="P26" i="13"/>
  <c r="N26" i="13"/>
  <c r="G26" i="13"/>
  <c r="A26" i="13"/>
  <c r="P25" i="13"/>
  <c r="N25" i="13"/>
  <c r="G25" i="13"/>
  <c r="A25" i="13"/>
  <c r="P24" i="13"/>
  <c r="N24" i="13"/>
  <c r="G24" i="13"/>
  <c r="A24" i="13"/>
  <c r="Q23" i="13"/>
  <c r="P23" i="13"/>
  <c r="U23" i="13" s="1"/>
  <c r="N23" i="13"/>
  <c r="G23" i="13"/>
  <c r="A23" i="13"/>
  <c r="P22" i="13"/>
  <c r="N22" i="13"/>
  <c r="G22" i="13"/>
  <c r="A22" i="13"/>
  <c r="P21" i="13"/>
  <c r="N21" i="13"/>
  <c r="G21" i="13"/>
  <c r="A21" i="13"/>
  <c r="Q20" i="13"/>
  <c r="P20" i="13"/>
  <c r="U20" i="13" s="1"/>
  <c r="N20" i="13"/>
  <c r="G20" i="13"/>
  <c r="A20" i="13"/>
  <c r="S19" i="13"/>
  <c r="R19" i="13"/>
  <c r="Q19" i="13"/>
  <c r="P19" i="13"/>
  <c r="O19" i="13"/>
  <c r="N19" i="13"/>
  <c r="T19" i="13" s="1"/>
  <c r="G19" i="13"/>
  <c r="A19" i="13"/>
  <c r="Q18" i="13"/>
  <c r="P18" i="13"/>
  <c r="U18" i="13" s="1"/>
  <c r="N18" i="13"/>
  <c r="G18" i="13"/>
  <c r="A18" i="13"/>
  <c r="P17" i="13"/>
  <c r="N17" i="13"/>
  <c r="G17" i="13"/>
  <c r="A17" i="13"/>
  <c r="P16" i="13"/>
  <c r="N16" i="13"/>
  <c r="G16" i="13"/>
  <c r="A16" i="13"/>
  <c r="P15" i="13"/>
  <c r="N15" i="13"/>
  <c r="G15" i="13"/>
  <c r="A15" i="13"/>
  <c r="P14" i="13"/>
  <c r="N14" i="13"/>
  <c r="G14" i="13"/>
  <c r="A14" i="13"/>
  <c r="P13" i="13"/>
  <c r="N13" i="13"/>
  <c r="G13" i="13"/>
  <c r="A13" i="13"/>
  <c r="P12" i="13"/>
  <c r="N12" i="13"/>
  <c r="G12" i="13"/>
  <c r="A12" i="13"/>
  <c r="P11" i="13"/>
  <c r="N11" i="13"/>
  <c r="G11" i="13"/>
  <c r="A11" i="13"/>
  <c r="Q10" i="13"/>
  <c r="P10" i="13"/>
  <c r="U10" i="13" s="1"/>
  <c r="N10" i="13"/>
  <c r="G10" i="13"/>
  <c r="A10" i="13"/>
  <c r="Q9" i="13"/>
  <c r="P9" i="13"/>
  <c r="U9" i="13" s="1"/>
  <c r="N9" i="13"/>
  <c r="G9" i="13"/>
  <c r="A9" i="13"/>
  <c r="P8" i="13"/>
  <c r="N8" i="13"/>
  <c r="G8" i="13"/>
  <c r="A8" i="13"/>
  <c r="Q7" i="13"/>
  <c r="P7" i="13"/>
  <c r="U7" i="13" s="1"/>
  <c r="N7" i="13"/>
  <c r="G7" i="13"/>
  <c r="A7" i="13"/>
  <c r="P6" i="13"/>
  <c r="Q6" i="13" s="1"/>
  <c r="N6" i="13"/>
  <c r="G6" i="13"/>
  <c r="A6" i="13"/>
  <c r="U4" i="13"/>
  <c r="S4" i="13"/>
  <c r="Q4" i="13"/>
  <c r="N3" i="13"/>
  <c r="G40" i="13" l="1"/>
  <c r="T91" i="14"/>
  <c r="T101" i="14" s="1"/>
  <c r="G101" i="14"/>
  <c r="U101" i="15"/>
  <c r="Q89" i="13"/>
  <c r="P101" i="14"/>
  <c r="S101" i="14" s="1"/>
  <c r="Q49" i="13"/>
  <c r="S101" i="15"/>
  <c r="T6" i="13"/>
  <c r="U6" i="13" s="1"/>
  <c r="T7" i="13"/>
  <c r="T8" i="13"/>
  <c r="U8" i="13" s="1"/>
  <c r="T9" i="13"/>
  <c r="T10" i="13"/>
  <c r="T11" i="13"/>
  <c r="U11" i="13" s="1"/>
  <c r="T12" i="13"/>
  <c r="U12" i="13" s="1"/>
  <c r="T13" i="13"/>
  <c r="U13" i="13" s="1"/>
  <c r="T14" i="13"/>
  <c r="U14" i="13" s="1"/>
  <c r="T15" i="13"/>
  <c r="U15" i="13" s="1"/>
  <c r="T16" i="13"/>
  <c r="U16" i="13" s="1"/>
  <c r="T17" i="13"/>
  <c r="U17" i="13" s="1"/>
  <c r="T18" i="13"/>
  <c r="T20" i="13"/>
  <c r="T21" i="13"/>
  <c r="U21" i="13" s="1"/>
  <c r="T22" i="13"/>
  <c r="U22" i="13" s="1"/>
  <c r="T23" i="13"/>
  <c r="T24" i="13"/>
  <c r="U24" i="13" s="1"/>
  <c r="T25" i="13"/>
  <c r="U25" i="13" s="1"/>
  <c r="T26" i="13"/>
  <c r="U26" i="13" s="1"/>
  <c r="T27" i="13"/>
  <c r="T29" i="13"/>
  <c r="U29" i="13" s="1"/>
  <c r="T30" i="13"/>
  <c r="U30" i="13" s="1"/>
  <c r="T31" i="13"/>
  <c r="T32" i="13"/>
  <c r="T33" i="13"/>
  <c r="U33" i="13" s="1"/>
  <c r="T35" i="13"/>
  <c r="U35" i="13" s="1"/>
  <c r="T36" i="13"/>
  <c r="U36" i="13" s="1"/>
  <c r="T37" i="13"/>
  <c r="T38" i="13"/>
  <c r="U38" i="13" s="1"/>
  <c r="T41" i="13"/>
  <c r="U41" i="13" s="1"/>
  <c r="T42" i="13"/>
  <c r="U42" i="13" s="1"/>
  <c r="T44" i="13"/>
  <c r="T45" i="13"/>
  <c r="U45" i="13" s="1"/>
  <c r="T57" i="13"/>
  <c r="U57" i="13" s="1"/>
  <c r="T58" i="13"/>
  <c r="T59" i="13"/>
  <c r="U59" i="13" s="1"/>
  <c r="T60" i="13"/>
  <c r="T61" i="13"/>
  <c r="U61" i="13" s="1"/>
  <c r="T62" i="13"/>
  <c r="T63" i="13"/>
  <c r="T64" i="13"/>
  <c r="T65" i="13"/>
  <c r="U70" i="13"/>
  <c r="U73" i="13"/>
  <c r="U97" i="13"/>
  <c r="Q8" i="13"/>
  <c r="Q11" i="13"/>
  <c r="Q12" i="13"/>
  <c r="Q13" i="13"/>
  <c r="Q14" i="13"/>
  <c r="Q15" i="13"/>
  <c r="Q16" i="13"/>
  <c r="Q17" i="13"/>
  <c r="R101" i="13"/>
  <c r="Q21" i="13"/>
  <c r="Q22" i="13"/>
  <c r="Q24" i="13"/>
  <c r="Q25" i="13"/>
  <c r="Q26" i="13"/>
  <c r="Q29" i="13"/>
  <c r="Q30" i="13"/>
  <c r="Q33" i="13"/>
  <c r="Q35" i="13"/>
  <c r="Q36" i="13"/>
  <c r="Q38" i="13"/>
  <c r="P39" i="13"/>
  <c r="T39" i="13" s="1"/>
  <c r="P40" i="13"/>
  <c r="T40" i="13" s="1"/>
  <c r="Q41" i="13"/>
  <c r="Q42" i="13"/>
  <c r="P43" i="13"/>
  <c r="T43" i="13" s="1"/>
  <c r="Q45" i="13"/>
  <c r="Q57" i="13"/>
  <c r="Q59" i="13"/>
  <c r="Q61" i="13"/>
  <c r="T85" i="13"/>
  <c r="U85" i="13" s="1"/>
  <c r="T86" i="13"/>
  <c r="U86" i="13" s="1"/>
  <c r="T87" i="13"/>
  <c r="T88" i="13"/>
  <c r="T89" i="13"/>
  <c r="Q91" i="13"/>
  <c r="U94" i="13"/>
  <c r="T28" i="13"/>
  <c r="U28" i="13" s="1"/>
  <c r="Q28" i="13"/>
  <c r="T34" i="13"/>
  <c r="U34" i="13" s="1"/>
  <c r="Q34" i="13"/>
  <c r="N101" i="13"/>
  <c r="T47" i="13"/>
  <c r="Q47" i="13"/>
  <c r="U47" i="13"/>
  <c r="T48" i="13"/>
  <c r="Q48" i="13"/>
  <c r="U48" i="13"/>
  <c r="T50" i="13"/>
  <c r="S47" i="13"/>
  <c r="S48" i="13"/>
  <c r="S49" i="13"/>
  <c r="U49" i="13"/>
  <c r="U50" i="13"/>
  <c r="S51" i="13"/>
  <c r="U51" i="13"/>
  <c r="S52" i="13"/>
  <c r="U52" i="13"/>
  <c r="S53" i="13"/>
  <c r="U53" i="13"/>
  <c r="S54" i="13"/>
  <c r="U54" i="13"/>
  <c r="S55" i="13"/>
  <c r="U55" i="13"/>
  <c r="S56" i="13"/>
  <c r="S71" i="13"/>
  <c r="T74" i="13"/>
  <c r="Q74" i="13"/>
  <c r="U74" i="13"/>
  <c r="T75" i="13"/>
  <c r="Q75" i="13"/>
  <c r="U75" i="13"/>
  <c r="T76" i="13"/>
  <c r="Q76" i="13"/>
  <c r="U76" i="13"/>
  <c r="T77" i="13"/>
  <c r="Q77" i="13"/>
  <c r="U77" i="13"/>
  <c r="T78" i="13"/>
  <c r="Q78" i="13"/>
  <c r="U78" i="13"/>
  <c r="T79" i="13"/>
  <c r="Q79" i="13"/>
  <c r="U79" i="13"/>
  <c r="T80" i="13"/>
  <c r="Q80" i="13"/>
  <c r="U80" i="13"/>
  <c r="T81" i="13"/>
  <c r="Q81" i="13"/>
  <c r="U81" i="13"/>
  <c r="T82" i="13"/>
  <c r="U82" i="13"/>
  <c r="T83" i="13"/>
  <c r="Q83" i="13"/>
  <c r="U83" i="13"/>
  <c r="S90" i="13"/>
  <c r="T95" i="13"/>
  <c r="Q95" i="13"/>
  <c r="U95" i="13"/>
  <c r="S96" i="13"/>
  <c r="S98" i="13"/>
  <c r="S6" i="13"/>
  <c r="S7" i="13"/>
  <c r="S8" i="13"/>
  <c r="S9" i="13"/>
  <c r="S10" i="13"/>
  <c r="S11" i="13"/>
  <c r="S12" i="13"/>
  <c r="S13" i="13"/>
  <c r="S14" i="13"/>
  <c r="S15" i="13"/>
  <c r="S16" i="13"/>
  <c r="S17" i="13"/>
  <c r="S18" i="13"/>
  <c r="O101" i="13"/>
  <c r="U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S37" i="13"/>
  <c r="S38" i="13"/>
  <c r="S41" i="13"/>
  <c r="S42" i="13"/>
  <c r="S44" i="13"/>
  <c r="S45" i="13"/>
  <c r="Q51" i="13"/>
  <c r="Q52" i="13"/>
  <c r="Q53" i="13"/>
  <c r="Q55" i="13"/>
  <c r="Q56" i="13"/>
  <c r="T56" i="13"/>
  <c r="U56" i="13" s="1"/>
  <c r="P66" i="13"/>
  <c r="T66" i="13" s="1"/>
  <c r="G66" i="13"/>
  <c r="U66" i="13"/>
  <c r="T67" i="13"/>
  <c r="Q67" i="13"/>
  <c r="U67" i="13"/>
  <c r="T68" i="13"/>
  <c r="Q68" i="13"/>
  <c r="U68" i="13"/>
  <c r="T69" i="13"/>
  <c r="Q69" i="13"/>
  <c r="U69" i="13"/>
  <c r="S70" i="13"/>
  <c r="U71" i="13"/>
  <c r="T72" i="13"/>
  <c r="Q72" i="13"/>
  <c r="U72" i="13"/>
  <c r="S73" i="13"/>
  <c r="S74" i="13"/>
  <c r="S75" i="13"/>
  <c r="S76" i="13"/>
  <c r="S77" i="13"/>
  <c r="S78" i="13"/>
  <c r="S79" i="13"/>
  <c r="S80" i="13"/>
  <c r="S81" i="13"/>
  <c r="S83" i="13"/>
  <c r="U90" i="13"/>
  <c r="T91" i="13"/>
  <c r="U91" i="13"/>
  <c r="T92" i="13"/>
  <c r="Q92" i="13"/>
  <c r="U92" i="13"/>
  <c r="T93" i="13"/>
  <c r="Q93" i="13"/>
  <c r="U93" i="13"/>
  <c r="S94" i="13"/>
  <c r="S95" i="13"/>
  <c r="U96" i="13"/>
  <c r="S97" i="13"/>
  <c r="U98" i="13"/>
  <c r="T99" i="13"/>
  <c r="Q99" i="13"/>
  <c r="U99" i="13"/>
  <c r="T100" i="13"/>
  <c r="Q100" i="13"/>
  <c r="U100" i="13"/>
  <c r="S57" i="13"/>
  <c r="S58" i="13"/>
  <c r="S59" i="13"/>
  <c r="S60" i="13"/>
  <c r="S61" i="13"/>
  <c r="S62" i="13"/>
  <c r="S63" i="13"/>
  <c r="S64" i="13"/>
  <c r="S65" i="13"/>
  <c r="S85" i="13"/>
  <c r="S86" i="13"/>
  <c r="S87" i="13"/>
  <c r="S88" i="13"/>
  <c r="M101" i="12"/>
  <c r="L101" i="12"/>
  <c r="K101" i="12"/>
  <c r="J101" i="12"/>
  <c r="I101" i="12"/>
  <c r="H101" i="12"/>
  <c r="P100" i="12"/>
  <c r="S100" i="12" s="1"/>
  <c r="N100" i="12"/>
  <c r="G100" i="12"/>
  <c r="A100" i="12"/>
  <c r="P99" i="12"/>
  <c r="S99" i="12" s="1"/>
  <c r="N99" i="12"/>
  <c r="G99" i="12"/>
  <c r="A99" i="12"/>
  <c r="Q98" i="12"/>
  <c r="P98" i="12"/>
  <c r="T98" i="12" s="1"/>
  <c r="N98" i="12"/>
  <c r="G98" i="12"/>
  <c r="A98" i="12"/>
  <c r="Q97" i="12"/>
  <c r="P97" i="12"/>
  <c r="T97" i="12" s="1"/>
  <c r="N97" i="12"/>
  <c r="G97" i="12"/>
  <c r="A97" i="12"/>
  <c r="Q96" i="12"/>
  <c r="P96" i="12"/>
  <c r="T96" i="12" s="1"/>
  <c r="N96" i="12"/>
  <c r="G96" i="12"/>
  <c r="A96" i="12"/>
  <c r="P95" i="12"/>
  <c r="N95" i="12"/>
  <c r="G95" i="12"/>
  <c r="A95" i="12"/>
  <c r="Q94" i="12"/>
  <c r="P94" i="12"/>
  <c r="T94" i="12" s="1"/>
  <c r="N94" i="12"/>
  <c r="G94" i="12"/>
  <c r="A94" i="12"/>
  <c r="P93" i="12"/>
  <c r="S93" i="12" s="1"/>
  <c r="N93" i="12"/>
  <c r="G93" i="12"/>
  <c r="A93" i="12"/>
  <c r="P92" i="12"/>
  <c r="S92" i="12" s="1"/>
  <c r="N92" i="12"/>
  <c r="G92" i="12"/>
  <c r="A92" i="12"/>
  <c r="R91" i="12"/>
  <c r="O91" i="12"/>
  <c r="P91" i="12" s="1"/>
  <c r="S91" i="12" s="1"/>
  <c r="N91" i="12"/>
  <c r="A91" i="12"/>
  <c r="Q90" i="12"/>
  <c r="P90" i="12"/>
  <c r="T90" i="12" s="1"/>
  <c r="N90" i="12"/>
  <c r="G90" i="12"/>
  <c r="A90" i="12"/>
  <c r="P89" i="12"/>
  <c r="S89" i="12" s="1"/>
  <c r="N89" i="12"/>
  <c r="G89" i="12"/>
  <c r="A89" i="12"/>
  <c r="Q88" i="12"/>
  <c r="P88" i="12"/>
  <c r="U88" i="12" s="1"/>
  <c r="N88" i="12"/>
  <c r="G88" i="12"/>
  <c r="A88" i="12"/>
  <c r="Q87" i="12"/>
  <c r="P87" i="12"/>
  <c r="U87" i="12" s="1"/>
  <c r="N87" i="12"/>
  <c r="G87" i="12"/>
  <c r="A87" i="12"/>
  <c r="P86" i="12"/>
  <c r="Q86" i="12" s="1"/>
  <c r="N86" i="12"/>
  <c r="G86" i="12"/>
  <c r="A86" i="12"/>
  <c r="P85" i="12"/>
  <c r="Q85" i="12" s="1"/>
  <c r="N85" i="12"/>
  <c r="G85" i="12"/>
  <c r="A85" i="12"/>
  <c r="S84" i="12"/>
  <c r="R84" i="12"/>
  <c r="Q84" i="12"/>
  <c r="P84" i="12"/>
  <c r="O84" i="12"/>
  <c r="U84" i="12" s="1"/>
  <c r="N84" i="12"/>
  <c r="T84" i="12" s="1"/>
  <c r="A84" i="12"/>
  <c r="P83" i="12"/>
  <c r="N83" i="12"/>
  <c r="G83" i="12"/>
  <c r="A83" i="12"/>
  <c r="R82" i="12"/>
  <c r="Q82" i="12"/>
  <c r="O82" i="12"/>
  <c r="P82" i="12" s="1"/>
  <c r="S82" i="12" s="1"/>
  <c r="N82" i="12"/>
  <c r="G82" i="12"/>
  <c r="A82" i="12"/>
  <c r="P81" i="12"/>
  <c r="N81" i="12"/>
  <c r="G81" i="12"/>
  <c r="A81" i="12"/>
  <c r="P80" i="12"/>
  <c r="N80" i="12"/>
  <c r="G80" i="12"/>
  <c r="A80" i="12"/>
  <c r="P79" i="12"/>
  <c r="N79" i="12"/>
  <c r="G79" i="12"/>
  <c r="A79" i="12"/>
  <c r="P78" i="12"/>
  <c r="N78" i="12"/>
  <c r="G78" i="12"/>
  <c r="A78" i="12"/>
  <c r="P77" i="12"/>
  <c r="N77" i="12"/>
  <c r="G77" i="12"/>
  <c r="A77" i="12"/>
  <c r="P76" i="12"/>
  <c r="N76" i="12"/>
  <c r="G76" i="12"/>
  <c r="A76" i="12"/>
  <c r="P75" i="12"/>
  <c r="N75" i="12"/>
  <c r="G75" i="12"/>
  <c r="A75" i="12"/>
  <c r="P74" i="12"/>
  <c r="N74" i="12"/>
  <c r="G74" i="12"/>
  <c r="A74" i="12"/>
  <c r="Q73" i="12"/>
  <c r="P73" i="12"/>
  <c r="T73" i="12" s="1"/>
  <c r="N73" i="12"/>
  <c r="G73" i="12"/>
  <c r="A73" i="12"/>
  <c r="P72" i="12"/>
  <c r="S72" i="12" s="1"/>
  <c r="N72" i="12"/>
  <c r="G72" i="12"/>
  <c r="A72" i="12"/>
  <c r="Q71" i="12"/>
  <c r="P71" i="12"/>
  <c r="T71" i="12" s="1"/>
  <c r="N71" i="12"/>
  <c r="G71" i="12"/>
  <c r="A71" i="12"/>
  <c r="Q70" i="12"/>
  <c r="P70" i="12"/>
  <c r="T70" i="12" s="1"/>
  <c r="N70" i="12"/>
  <c r="G70" i="12"/>
  <c r="A70" i="12"/>
  <c r="P69" i="12"/>
  <c r="S69" i="12" s="1"/>
  <c r="N69" i="12"/>
  <c r="G69" i="12"/>
  <c r="A69" i="12"/>
  <c r="P68" i="12"/>
  <c r="S68" i="12" s="1"/>
  <c r="N68" i="12"/>
  <c r="G68" i="12"/>
  <c r="A68" i="12"/>
  <c r="P67" i="12"/>
  <c r="S67" i="12" s="1"/>
  <c r="N67" i="12"/>
  <c r="G67" i="12"/>
  <c r="A67" i="12"/>
  <c r="S66" i="12"/>
  <c r="R66" i="12"/>
  <c r="Q66" i="12"/>
  <c r="O66" i="12"/>
  <c r="A66" i="12"/>
  <c r="Q65" i="12"/>
  <c r="P65" i="12"/>
  <c r="U65" i="12" s="1"/>
  <c r="N65" i="12"/>
  <c r="G65" i="12"/>
  <c r="A65" i="12"/>
  <c r="Q64" i="12"/>
  <c r="P64" i="12"/>
  <c r="U64" i="12" s="1"/>
  <c r="N64" i="12"/>
  <c r="G64" i="12"/>
  <c r="A64" i="12"/>
  <c r="Q63" i="12"/>
  <c r="P63" i="12"/>
  <c r="U63" i="12" s="1"/>
  <c r="N63" i="12"/>
  <c r="G63" i="12"/>
  <c r="A63" i="12"/>
  <c r="Q62" i="12"/>
  <c r="P62" i="12"/>
  <c r="U62" i="12" s="1"/>
  <c r="N62" i="12"/>
  <c r="G62" i="12"/>
  <c r="A62" i="12"/>
  <c r="P61" i="12"/>
  <c r="N61" i="12"/>
  <c r="G61" i="12"/>
  <c r="A61" i="12"/>
  <c r="Q60" i="12"/>
  <c r="P60" i="12"/>
  <c r="U60" i="12" s="1"/>
  <c r="N60" i="12"/>
  <c r="G60" i="12"/>
  <c r="A60" i="12"/>
  <c r="P59" i="12"/>
  <c r="N59" i="12"/>
  <c r="G59" i="12"/>
  <c r="A59" i="12"/>
  <c r="Q58" i="12"/>
  <c r="P58" i="12"/>
  <c r="U58" i="12" s="1"/>
  <c r="N58" i="12"/>
  <c r="G58" i="12"/>
  <c r="A58" i="12"/>
  <c r="P57" i="12"/>
  <c r="N57" i="12"/>
  <c r="G57" i="12"/>
  <c r="A57" i="12"/>
  <c r="P56" i="12"/>
  <c r="N56" i="12"/>
  <c r="G56" i="12"/>
  <c r="A56" i="12"/>
  <c r="P55" i="12"/>
  <c r="T55" i="12" s="1"/>
  <c r="N55" i="12"/>
  <c r="G55" i="12"/>
  <c r="A55" i="12"/>
  <c r="Q54" i="12"/>
  <c r="P54" i="12"/>
  <c r="T54" i="12" s="1"/>
  <c r="N54" i="12"/>
  <c r="G54" i="12"/>
  <c r="A54" i="12"/>
  <c r="P53" i="12"/>
  <c r="T53" i="12" s="1"/>
  <c r="N53" i="12"/>
  <c r="G53" i="12"/>
  <c r="A53" i="12"/>
  <c r="P52" i="12"/>
  <c r="T52" i="12" s="1"/>
  <c r="N52" i="12"/>
  <c r="G52" i="12"/>
  <c r="A52" i="12"/>
  <c r="P51" i="12"/>
  <c r="T51" i="12" s="1"/>
  <c r="N51" i="12"/>
  <c r="G51" i="12"/>
  <c r="A51" i="12"/>
  <c r="S50" i="12"/>
  <c r="R50" i="12"/>
  <c r="Q50" i="12"/>
  <c r="O50" i="12"/>
  <c r="P50" i="12" s="1"/>
  <c r="N50" i="12"/>
  <c r="G50" i="12"/>
  <c r="A50" i="12"/>
  <c r="Q49" i="12"/>
  <c r="P49" i="12"/>
  <c r="T49" i="12" s="1"/>
  <c r="N49" i="12"/>
  <c r="G49" i="12"/>
  <c r="A49" i="12"/>
  <c r="P48" i="12"/>
  <c r="N48" i="12"/>
  <c r="G48" i="12"/>
  <c r="A48" i="12"/>
  <c r="P47" i="12"/>
  <c r="N47" i="12"/>
  <c r="G47" i="12"/>
  <c r="A47" i="12"/>
  <c r="P46" i="12"/>
  <c r="T46" i="12" s="1"/>
  <c r="N46" i="12"/>
  <c r="G46" i="12"/>
  <c r="A46" i="12"/>
  <c r="P45" i="12"/>
  <c r="N45" i="12"/>
  <c r="G45" i="12"/>
  <c r="A45" i="12"/>
  <c r="Q44" i="12"/>
  <c r="P44" i="12"/>
  <c r="U44" i="12" s="1"/>
  <c r="N44" i="12"/>
  <c r="G44" i="12"/>
  <c r="A44" i="12"/>
  <c r="S43" i="12"/>
  <c r="R43" i="12"/>
  <c r="Q43" i="12"/>
  <c r="O43" i="12"/>
  <c r="U43" i="12" s="1"/>
  <c r="N43" i="12"/>
  <c r="G43" i="12"/>
  <c r="A43" i="12"/>
  <c r="P42" i="12"/>
  <c r="N42" i="12"/>
  <c r="G42" i="12"/>
  <c r="A42" i="12"/>
  <c r="P41" i="12"/>
  <c r="N41" i="12"/>
  <c r="G41" i="12"/>
  <c r="A41" i="12"/>
  <c r="S40" i="12"/>
  <c r="R40" i="12"/>
  <c r="Q40" i="12"/>
  <c r="O40" i="12"/>
  <c r="U40" i="12" s="1"/>
  <c r="N40" i="12"/>
  <c r="A40" i="12"/>
  <c r="S39" i="12"/>
  <c r="R39" i="12"/>
  <c r="Q39" i="12"/>
  <c r="O39" i="12"/>
  <c r="U39" i="12" s="1"/>
  <c r="N39" i="12"/>
  <c r="G39" i="12"/>
  <c r="A39" i="12"/>
  <c r="P38" i="12"/>
  <c r="N38" i="12"/>
  <c r="G38" i="12"/>
  <c r="A38" i="12"/>
  <c r="Q37" i="12"/>
  <c r="P37" i="12"/>
  <c r="U37" i="12" s="1"/>
  <c r="N37" i="12"/>
  <c r="G37" i="12"/>
  <c r="A37" i="12"/>
  <c r="P36" i="12"/>
  <c r="N36" i="12"/>
  <c r="G36" i="12"/>
  <c r="A36" i="12"/>
  <c r="P35" i="12"/>
  <c r="N35" i="12"/>
  <c r="G35" i="12"/>
  <c r="A35" i="12"/>
  <c r="Q34" i="12"/>
  <c r="P34" i="12"/>
  <c r="U34" i="12" s="1"/>
  <c r="N34" i="12"/>
  <c r="G34" i="12"/>
  <c r="A34" i="12"/>
  <c r="P33" i="12"/>
  <c r="N33" i="12"/>
  <c r="G33" i="12"/>
  <c r="A33" i="12"/>
  <c r="Q32" i="12"/>
  <c r="P32" i="12"/>
  <c r="U32" i="12" s="1"/>
  <c r="N32" i="12"/>
  <c r="G32" i="12"/>
  <c r="A32" i="12"/>
  <c r="Q31" i="12"/>
  <c r="P31" i="12"/>
  <c r="U31" i="12" s="1"/>
  <c r="N31" i="12"/>
  <c r="G31" i="12"/>
  <c r="A31" i="12"/>
  <c r="P30" i="12"/>
  <c r="N30" i="12"/>
  <c r="G30" i="12"/>
  <c r="A30" i="12"/>
  <c r="P29" i="12"/>
  <c r="N29" i="12"/>
  <c r="G29" i="12"/>
  <c r="A29" i="12"/>
  <c r="Q28" i="12"/>
  <c r="P28" i="12"/>
  <c r="U28" i="12" s="1"/>
  <c r="N28" i="12"/>
  <c r="G28" i="12"/>
  <c r="A28" i="12"/>
  <c r="Q27" i="12"/>
  <c r="P27" i="12"/>
  <c r="U27" i="12" s="1"/>
  <c r="N27" i="12"/>
  <c r="G27" i="12"/>
  <c r="A27" i="12"/>
  <c r="P26" i="12"/>
  <c r="N26" i="12"/>
  <c r="G26" i="12"/>
  <c r="A26" i="12"/>
  <c r="P25" i="12"/>
  <c r="N25" i="12"/>
  <c r="G25" i="12"/>
  <c r="A25" i="12"/>
  <c r="P24" i="12"/>
  <c r="N24" i="12"/>
  <c r="G24" i="12"/>
  <c r="A24" i="12"/>
  <c r="Q23" i="12"/>
  <c r="P23" i="12"/>
  <c r="U23" i="12" s="1"/>
  <c r="N23" i="12"/>
  <c r="G23" i="12"/>
  <c r="A23" i="12"/>
  <c r="P22" i="12"/>
  <c r="N22" i="12"/>
  <c r="G22" i="12"/>
  <c r="A22" i="12"/>
  <c r="P21" i="12"/>
  <c r="N21" i="12"/>
  <c r="G21" i="12"/>
  <c r="A21" i="12"/>
  <c r="Q20" i="12"/>
  <c r="P20" i="12"/>
  <c r="U20" i="12" s="1"/>
  <c r="N20" i="12"/>
  <c r="G20" i="12"/>
  <c r="A20" i="12"/>
  <c r="S19" i="12"/>
  <c r="R19" i="12"/>
  <c r="Q19" i="12"/>
  <c r="P19" i="12"/>
  <c r="O19" i="12"/>
  <c r="G19" i="12" s="1"/>
  <c r="N19" i="12"/>
  <c r="T19" i="12" s="1"/>
  <c r="A19" i="12"/>
  <c r="Q18" i="12"/>
  <c r="P18" i="12"/>
  <c r="U18" i="12" s="1"/>
  <c r="N18" i="12"/>
  <c r="G18" i="12"/>
  <c r="A18" i="12"/>
  <c r="P17" i="12"/>
  <c r="N17" i="12"/>
  <c r="G17" i="12"/>
  <c r="A17" i="12"/>
  <c r="P16" i="12"/>
  <c r="N16" i="12"/>
  <c r="G16" i="12"/>
  <c r="A16" i="12"/>
  <c r="P15" i="12"/>
  <c r="N15" i="12"/>
  <c r="G15" i="12"/>
  <c r="A15" i="12"/>
  <c r="P14" i="12"/>
  <c r="N14" i="12"/>
  <c r="G14" i="12"/>
  <c r="A14" i="12"/>
  <c r="P13" i="12"/>
  <c r="N13" i="12"/>
  <c r="G13" i="12"/>
  <c r="A13" i="12"/>
  <c r="P12" i="12"/>
  <c r="N12" i="12"/>
  <c r="G12" i="12"/>
  <c r="A12" i="12"/>
  <c r="P11" i="12"/>
  <c r="N11" i="12"/>
  <c r="G11" i="12"/>
  <c r="A11" i="12"/>
  <c r="Q10" i="12"/>
  <c r="P10" i="12"/>
  <c r="U10" i="12" s="1"/>
  <c r="N10" i="12"/>
  <c r="G10" i="12"/>
  <c r="A10" i="12"/>
  <c r="Q9" i="12"/>
  <c r="P9" i="12"/>
  <c r="U9" i="12" s="1"/>
  <c r="N9" i="12"/>
  <c r="G9" i="12"/>
  <c r="A9" i="12"/>
  <c r="P8" i="12"/>
  <c r="N8" i="12"/>
  <c r="G8" i="12"/>
  <c r="A8" i="12"/>
  <c r="Q7" i="12"/>
  <c r="P7" i="12"/>
  <c r="U7" i="12" s="1"/>
  <c r="N7" i="12"/>
  <c r="G7" i="12"/>
  <c r="A7" i="12"/>
  <c r="P6" i="12"/>
  <c r="Q6" i="12" s="1"/>
  <c r="N6" i="12"/>
  <c r="G6" i="12"/>
  <c r="A6" i="12"/>
  <c r="U4" i="12"/>
  <c r="S4" i="12"/>
  <c r="Q4" i="12"/>
  <c r="N3" i="12"/>
  <c r="G101" i="13" l="1"/>
  <c r="G40" i="12"/>
  <c r="G91" i="12"/>
  <c r="Q101" i="14"/>
  <c r="P101" i="13"/>
  <c r="Q101" i="13" s="1"/>
  <c r="U101" i="14"/>
  <c r="N101" i="12"/>
  <c r="Q89" i="12"/>
  <c r="T101" i="13"/>
  <c r="U101" i="13" s="1"/>
  <c r="T6" i="12"/>
  <c r="U6" i="12" s="1"/>
  <c r="T7" i="12"/>
  <c r="T8" i="12"/>
  <c r="U8" i="12" s="1"/>
  <c r="T9" i="12"/>
  <c r="T10" i="12"/>
  <c r="T11" i="12"/>
  <c r="U11" i="12" s="1"/>
  <c r="T12" i="12"/>
  <c r="U12" i="12" s="1"/>
  <c r="T13" i="12"/>
  <c r="U13" i="12" s="1"/>
  <c r="T14" i="12"/>
  <c r="U14" i="12" s="1"/>
  <c r="T15" i="12"/>
  <c r="U15" i="12" s="1"/>
  <c r="T16" i="12"/>
  <c r="U16" i="12" s="1"/>
  <c r="T17" i="12"/>
  <c r="U17" i="12" s="1"/>
  <c r="T18" i="12"/>
  <c r="T20" i="12"/>
  <c r="T21" i="12"/>
  <c r="U21" i="12" s="1"/>
  <c r="T22" i="12"/>
  <c r="U22" i="12" s="1"/>
  <c r="T23" i="12"/>
  <c r="T24" i="12"/>
  <c r="U24" i="12" s="1"/>
  <c r="T25" i="12"/>
  <c r="U25" i="12" s="1"/>
  <c r="T26" i="12"/>
  <c r="U26" i="12" s="1"/>
  <c r="T27" i="12"/>
  <c r="T28" i="12"/>
  <c r="T29" i="12"/>
  <c r="U29" i="12" s="1"/>
  <c r="T30" i="12"/>
  <c r="U30" i="12" s="1"/>
  <c r="T31" i="12"/>
  <c r="T32" i="12"/>
  <c r="T33" i="12"/>
  <c r="U33" i="12" s="1"/>
  <c r="T34" i="12"/>
  <c r="T35" i="12"/>
  <c r="U35" i="12" s="1"/>
  <c r="T36" i="12"/>
  <c r="U36" i="12" s="1"/>
  <c r="T37" i="12"/>
  <c r="T38" i="12"/>
  <c r="U38" i="12" s="1"/>
  <c r="T41" i="12"/>
  <c r="U41" i="12" s="1"/>
  <c r="T42" i="12"/>
  <c r="U42" i="12" s="1"/>
  <c r="T44" i="12"/>
  <c r="T45" i="12"/>
  <c r="U45" i="12" s="1"/>
  <c r="T57" i="12"/>
  <c r="U57" i="12" s="1"/>
  <c r="T58" i="12"/>
  <c r="T59" i="12"/>
  <c r="U59" i="12" s="1"/>
  <c r="T60" i="12"/>
  <c r="T61" i="12"/>
  <c r="U61" i="12" s="1"/>
  <c r="T62" i="12"/>
  <c r="T63" i="12"/>
  <c r="T64" i="12"/>
  <c r="T65" i="12"/>
  <c r="U70" i="12"/>
  <c r="U73" i="12"/>
  <c r="U97" i="12"/>
  <c r="Q8" i="12"/>
  <c r="Q11" i="12"/>
  <c r="Q12" i="12"/>
  <c r="Q13" i="12"/>
  <c r="Q14" i="12"/>
  <c r="Q15" i="12"/>
  <c r="Q16" i="12"/>
  <c r="Q17" i="12"/>
  <c r="R101" i="12"/>
  <c r="Q21" i="12"/>
  <c r="Q22" i="12"/>
  <c r="Q24" i="12"/>
  <c r="Q25" i="12"/>
  <c r="Q26" i="12"/>
  <c r="Q29" i="12"/>
  <c r="Q30" i="12"/>
  <c r="Q33" i="12"/>
  <c r="Q35" i="12"/>
  <c r="Q36" i="12"/>
  <c r="Q38" i="12"/>
  <c r="P39" i="12"/>
  <c r="T39" i="12" s="1"/>
  <c r="P40" i="12"/>
  <c r="T40" i="12" s="1"/>
  <c r="Q41" i="12"/>
  <c r="Q42" i="12"/>
  <c r="P43" i="12"/>
  <c r="T43" i="12" s="1"/>
  <c r="Q45" i="12"/>
  <c r="Q57" i="12"/>
  <c r="Q59" i="12"/>
  <c r="Q61" i="12"/>
  <c r="T85" i="12"/>
  <c r="U85" i="12" s="1"/>
  <c r="T86" i="12"/>
  <c r="U86" i="12" s="1"/>
  <c r="T87" i="12"/>
  <c r="T88" i="12"/>
  <c r="T89" i="12"/>
  <c r="Q91" i="12"/>
  <c r="U94" i="12"/>
  <c r="T47" i="12"/>
  <c r="U47" i="12" s="1"/>
  <c r="Q47" i="12"/>
  <c r="T48" i="12"/>
  <c r="Q48" i="12"/>
  <c r="U48" i="12"/>
  <c r="T50" i="12"/>
  <c r="S47" i="12"/>
  <c r="S48" i="12"/>
  <c r="S49" i="12"/>
  <c r="U49" i="12"/>
  <c r="U50" i="12"/>
  <c r="S51" i="12"/>
  <c r="U51" i="12"/>
  <c r="S52" i="12"/>
  <c r="U52" i="12"/>
  <c r="S53" i="12"/>
  <c r="U53" i="12"/>
  <c r="S54" i="12"/>
  <c r="U54" i="12"/>
  <c r="S55" i="12"/>
  <c r="U55" i="12"/>
  <c r="S56" i="12"/>
  <c r="S71" i="12"/>
  <c r="T74" i="12"/>
  <c r="Q74" i="12"/>
  <c r="U74" i="12"/>
  <c r="T75" i="12"/>
  <c r="Q75" i="12"/>
  <c r="U75" i="12"/>
  <c r="T76" i="12"/>
  <c r="Q76" i="12"/>
  <c r="U76" i="12"/>
  <c r="T77" i="12"/>
  <c r="Q77" i="12"/>
  <c r="U77" i="12"/>
  <c r="T78" i="12"/>
  <c r="Q78" i="12"/>
  <c r="U78" i="12"/>
  <c r="T79" i="12"/>
  <c r="Q79" i="12"/>
  <c r="U79" i="12"/>
  <c r="T80" i="12"/>
  <c r="U80" i="12" s="1"/>
  <c r="Q80" i="12"/>
  <c r="T81" i="12"/>
  <c r="Q81" i="12"/>
  <c r="U81" i="12"/>
  <c r="T82" i="12"/>
  <c r="U82" i="12"/>
  <c r="T83" i="12"/>
  <c r="U83" i="12" s="1"/>
  <c r="Q83" i="12"/>
  <c r="S90" i="12"/>
  <c r="T95" i="12"/>
  <c r="Q95" i="12"/>
  <c r="U95" i="12"/>
  <c r="S96" i="12"/>
  <c r="S98" i="12"/>
  <c r="S6" i="12"/>
  <c r="S7" i="12"/>
  <c r="S8" i="12"/>
  <c r="S9" i="12"/>
  <c r="S10" i="12"/>
  <c r="S11" i="12"/>
  <c r="S12" i="12"/>
  <c r="S13" i="12"/>
  <c r="S14" i="12"/>
  <c r="S15" i="12"/>
  <c r="S16" i="12"/>
  <c r="S17" i="12"/>
  <c r="S18" i="12"/>
  <c r="O101" i="12"/>
  <c r="U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41" i="12"/>
  <c r="S42" i="12"/>
  <c r="S44" i="12"/>
  <c r="S45" i="12"/>
  <c r="Q51" i="12"/>
  <c r="Q52" i="12"/>
  <c r="Q53" i="12"/>
  <c r="Q55" i="12"/>
  <c r="Q56" i="12"/>
  <c r="T56" i="12"/>
  <c r="U56" i="12" s="1"/>
  <c r="P66" i="12"/>
  <c r="G66" i="12"/>
  <c r="T66" i="12"/>
  <c r="U66" i="12"/>
  <c r="T67" i="12"/>
  <c r="U67" i="12" s="1"/>
  <c r="Q67" i="12"/>
  <c r="T68" i="12"/>
  <c r="Q68" i="12"/>
  <c r="U68" i="12"/>
  <c r="T69" i="12"/>
  <c r="Q69" i="12"/>
  <c r="U69" i="12"/>
  <c r="S70" i="12"/>
  <c r="U71" i="12"/>
  <c r="T72" i="12"/>
  <c r="Q72" i="12"/>
  <c r="U72" i="12"/>
  <c r="S73" i="12"/>
  <c r="S74" i="12"/>
  <c r="S75" i="12"/>
  <c r="S76" i="12"/>
  <c r="S77" i="12"/>
  <c r="S78" i="12"/>
  <c r="S79" i="12"/>
  <c r="S80" i="12"/>
  <c r="S81" i="12"/>
  <c r="S83" i="12"/>
  <c r="U90" i="12"/>
  <c r="T91" i="12"/>
  <c r="U91" i="12"/>
  <c r="T92" i="12"/>
  <c r="Q92" i="12"/>
  <c r="U92" i="12"/>
  <c r="T93" i="12"/>
  <c r="Q93" i="12"/>
  <c r="U93" i="12"/>
  <c r="S94" i="12"/>
  <c r="S95" i="12"/>
  <c r="U96" i="12"/>
  <c r="S97" i="12"/>
  <c r="U98" i="12"/>
  <c r="T99" i="12"/>
  <c r="Q99" i="12"/>
  <c r="U99" i="12"/>
  <c r="T100" i="12"/>
  <c r="Q100" i="12"/>
  <c r="U100" i="12"/>
  <c r="S57" i="12"/>
  <c r="S58" i="12"/>
  <c r="S59" i="12"/>
  <c r="S60" i="12"/>
  <c r="S61" i="12"/>
  <c r="S62" i="12"/>
  <c r="S63" i="12"/>
  <c r="S64" i="12"/>
  <c r="S65" i="12"/>
  <c r="S85" i="12"/>
  <c r="S86" i="12"/>
  <c r="S87" i="12"/>
  <c r="S88" i="12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6" i="11"/>
  <c r="U4" i="11"/>
  <c r="S4" i="11"/>
  <c r="Q4" i="11"/>
  <c r="N3" i="11"/>
  <c r="G101" i="12" l="1"/>
  <c r="P101" i="12"/>
  <c r="S101" i="13"/>
  <c r="Q101" i="12"/>
  <c r="T101" i="12"/>
  <c r="S101" i="12"/>
  <c r="O84" i="11"/>
  <c r="U84" i="11" s="1"/>
  <c r="P84" i="11"/>
  <c r="Q84" i="11"/>
  <c r="R84" i="11"/>
  <c r="S84" i="11"/>
  <c r="N84" i="11"/>
  <c r="T84" i="11" s="1"/>
  <c r="U101" i="12" l="1"/>
  <c r="M101" i="11"/>
  <c r="L101" i="11"/>
  <c r="K101" i="11"/>
  <c r="J101" i="11"/>
  <c r="I101" i="11"/>
  <c r="P100" i="11"/>
  <c r="T100" i="11" s="1"/>
  <c r="N100" i="11"/>
  <c r="G100" i="11"/>
  <c r="P99" i="11"/>
  <c r="N99" i="11"/>
  <c r="G99" i="11"/>
  <c r="Q98" i="11"/>
  <c r="P98" i="11"/>
  <c r="T98" i="11" s="1"/>
  <c r="N98" i="11"/>
  <c r="G98" i="11"/>
  <c r="Q97" i="11"/>
  <c r="P97" i="11"/>
  <c r="T97" i="11" s="1"/>
  <c r="N97" i="11"/>
  <c r="G97" i="11"/>
  <c r="Q96" i="11"/>
  <c r="P96" i="11"/>
  <c r="T96" i="11" s="1"/>
  <c r="N96" i="11"/>
  <c r="G96" i="11"/>
  <c r="P95" i="11"/>
  <c r="T95" i="11" s="1"/>
  <c r="N95" i="11"/>
  <c r="G95" i="11"/>
  <c r="Q94" i="11"/>
  <c r="P94" i="11"/>
  <c r="T94" i="11" s="1"/>
  <c r="N94" i="11"/>
  <c r="G94" i="11"/>
  <c r="P93" i="11"/>
  <c r="T93" i="11" s="1"/>
  <c r="N93" i="11"/>
  <c r="G93" i="11"/>
  <c r="P92" i="11"/>
  <c r="T92" i="11" s="1"/>
  <c r="N92" i="11"/>
  <c r="G92" i="11"/>
  <c r="R91" i="11"/>
  <c r="O91" i="11"/>
  <c r="P91" i="11" s="1"/>
  <c r="S91" i="11" s="1"/>
  <c r="N91" i="11"/>
  <c r="G91" i="11"/>
  <c r="Q90" i="11"/>
  <c r="P90" i="11"/>
  <c r="T90" i="11" s="1"/>
  <c r="N90" i="11"/>
  <c r="G90" i="11"/>
  <c r="P89" i="11"/>
  <c r="S89" i="11" s="1"/>
  <c r="N89" i="11"/>
  <c r="G89" i="11"/>
  <c r="Q87" i="11"/>
  <c r="P87" i="11"/>
  <c r="U87" i="11" s="1"/>
  <c r="N87" i="11"/>
  <c r="G87" i="11"/>
  <c r="Q88" i="11"/>
  <c r="P88" i="11"/>
  <c r="U88" i="11" s="1"/>
  <c r="N88" i="11"/>
  <c r="G88" i="11"/>
  <c r="P86" i="11"/>
  <c r="Q86" i="11" s="1"/>
  <c r="N86" i="11"/>
  <c r="G86" i="11"/>
  <c r="P85" i="11"/>
  <c r="Q85" i="11" s="1"/>
  <c r="N85" i="11"/>
  <c r="G85" i="11"/>
  <c r="P83" i="11"/>
  <c r="Q83" i="11" s="1"/>
  <c r="N83" i="11"/>
  <c r="G83" i="11"/>
  <c r="R82" i="11"/>
  <c r="Q82" i="11"/>
  <c r="O82" i="11"/>
  <c r="U82" i="11" s="1"/>
  <c r="N82" i="11"/>
  <c r="G82" i="11"/>
  <c r="P81" i="11"/>
  <c r="N81" i="11"/>
  <c r="G81" i="11"/>
  <c r="P79" i="11"/>
  <c r="N79" i="11"/>
  <c r="G79" i="11"/>
  <c r="P80" i="11"/>
  <c r="N80" i="11"/>
  <c r="G80" i="11"/>
  <c r="P78" i="11"/>
  <c r="Q78" i="11" s="1"/>
  <c r="N78" i="11"/>
  <c r="G78" i="11"/>
  <c r="P77" i="11"/>
  <c r="Q77" i="11" s="1"/>
  <c r="N77" i="11"/>
  <c r="G77" i="11"/>
  <c r="P76" i="11"/>
  <c r="N76" i="11"/>
  <c r="G76" i="11"/>
  <c r="P75" i="11"/>
  <c r="N75" i="11"/>
  <c r="G75" i="11"/>
  <c r="P74" i="11"/>
  <c r="N74" i="11"/>
  <c r="G74" i="11"/>
  <c r="Q73" i="11"/>
  <c r="P73" i="11"/>
  <c r="U73" i="11" s="1"/>
  <c r="N73" i="11"/>
  <c r="G73" i="11"/>
  <c r="P72" i="11"/>
  <c r="N72" i="11"/>
  <c r="G72" i="11"/>
  <c r="Q71" i="11"/>
  <c r="P71" i="11"/>
  <c r="U71" i="11" s="1"/>
  <c r="N71" i="11"/>
  <c r="G71" i="11"/>
  <c r="Q70" i="11"/>
  <c r="P70" i="11"/>
  <c r="N70" i="11"/>
  <c r="G70" i="11"/>
  <c r="P69" i="11"/>
  <c r="N69" i="11"/>
  <c r="G69" i="11"/>
  <c r="P68" i="11"/>
  <c r="T68" i="11" s="1"/>
  <c r="N68" i="11"/>
  <c r="G68" i="11"/>
  <c r="P67" i="11"/>
  <c r="N67" i="11"/>
  <c r="G67" i="11"/>
  <c r="Q65" i="11"/>
  <c r="P65" i="11"/>
  <c r="U65" i="11" s="1"/>
  <c r="N65" i="11"/>
  <c r="G65" i="11"/>
  <c r="S66" i="11"/>
  <c r="R66" i="11"/>
  <c r="Q66" i="11"/>
  <c r="O66" i="11"/>
  <c r="Q64" i="11"/>
  <c r="P64" i="11"/>
  <c r="T64" i="11" s="1"/>
  <c r="N64" i="11"/>
  <c r="G64" i="11"/>
  <c r="Q63" i="11"/>
  <c r="P63" i="11"/>
  <c r="T63" i="11" s="1"/>
  <c r="N63" i="11"/>
  <c r="G63" i="11"/>
  <c r="Q62" i="11"/>
  <c r="P62" i="11"/>
  <c r="T62" i="11" s="1"/>
  <c r="N62" i="11"/>
  <c r="G62" i="11"/>
  <c r="P61" i="11"/>
  <c r="N61" i="11"/>
  <c r="G61" i="11"/>
  <c r="P59" i="11"/>
  <c r="N59" i="11"/>
  <c r="G59" i="11"/>
  <c r="Q58" i="11"/>
  <c r="P58" i="11"/>
  <c r="T58" i="11" s="1"/>
  <c r="N58" i="11"/>
  <c r="G58" i="11"/>
  <c r="Q60" i="11"/>
  <c r="P60" i="11"/>
  <c r="T60" i="11" s="1"/>
  <c r="N60" i="11"/>
  <c r="G60" i="11"/>
  <c r="P57" i="11"/>
  <c r="N57" i="11"/>
  <c r="G57" i="11"/>
  <c r="P56" i="11"/>
  <c r="N56" i="11"/>
  <c r="G56" i="11"/>
  <c r="P55" i="11"/>
  <c r="T55" i="11" s="1"/>
  <c r="N55" i="11"/>
  <c r="G55" i="11"/>
  <c r="Q54" i="11"/>
  <c r="P54" i="11"/>
  <c r="T54" i="11" s="1"/>
  <c r="N54" i="11"/>
  <c r="G54" i="11"/>
  <c r="P53" i="11"/>
  <c r="T53" i="11" s="1"/>
  <c r="N53" i="11"/>
  <c r="G53" i="11"/>
  <c r="P52" i="11"/>
  <c r="Q52" i="11" s="1"/>
  <c r="N52" i="11"/>
  <c r="G52" i="11"/>
  <c r="P51" i="11"/>
  <c r="N51" i="11"/>
  <c r="G51" i="11"/>
  <c r="S50" i="11"/>
  <c r="R50" i="11"/>
  <c r="Q50" i="11"/>
  <c r="O50" i="11"/>
  <c r="U50" i="11" s="1"/>
  <c r="N50" i="11"/>
  <c r="G50" i="11"/>
  <c r="Q49" i="11"/>
  <c r="P49" i="11"/>
  <c r="U49" i="11" s="1"/>
  <c r="N49" i="11"/>
  <c r="G49" i="11"/>
  <c r="P48" i="11"/>
  <c r="Q48" i="11" s="1"/>
  <c r="N48" i="11"/>
  <c r="G48" i="11"/>
  <c r="P47" i="11"/>
  <c r="N47" i="11"/>
  <c r="G47" i="11"/>
  <c r="P46" i="11"/>
  <c r="T46" i="11" s="1"/>
  <c r="N46" i="11"/>
  <c r="G46" i="11"/>
  <c r="Q44" i="11"/>
  <c r="P44" i="11"/>
  <c r="T44" i="11" s="1"/>
  <c r="N44" i="11"/>
  <c r="G44" i="11"/>
  <c r="P45" i="11"/>
  <c r="T45" i="11" s="1"/>
  <c r="N45" i="11"/>
  <c r="G45" i="11"/>
  <c r="S43" i="11"/>
  <c r="R43" i="11"/>
  <c r="Q43" i="11"/>
  <c r="O43" i="11"/>
  <c r="P43" i="11" s="1"/>
  <c r="N43" i="11"/>
  <c r="P42" i="11"/>
  <c r="T42" i="11" s="1"/>
  <c r="N42" i="11"/>
  <c r="G42" i="11"/>
  <c r="P41" i="11"/>
  <c r="N41" i="11"/>
  <c r="G41" i="11"/>
  <c r="S40" i="11"/>
  <c r="R40" i="11"/>
  <c r="Q40" i="11"/>
  <c r="O40" i="11"/>
  <c r="P40" i="11" s="1"/>
  <c r="N40" i="11"/>
  <c r="G40" i="11"/>
  <c r="S39" i="11"/>
  <c r="R39" i="11"/>
  <c r="Q39" i="11"/>
  <c r="O39" i="11"/>
  <c r="P39" i="11" s="1"/>
  <c r="N39" i="11"/>
  <c r="G39" i="11"/>
  <c r="P38" i="11"/>
  <c r="T38" i="11" s="1"/>
  <c r="N38" i="11"/>
  <c r="G38" i="11"/>
  <c r="Q37" i="11"/>
  <c r="P37" i="11"/>
  <c r="T37" i="11" s="1"/>
  <c r="N37" i="11"/>
  <c r="G37" i="11"/>
  <c r="P36" i="11"/>
  <c r="T36" i="11" s="1"/>
  <c r="N36" i="11"/>
  <c r="G36" i="11"/>
  <c r="Q34" i="11"/>
  <c r="P34" i="11"/>
  <c r="T34" i="11" s="1"/>
  <c r="N34" i="11"/>
  <c r="G34" i="11"/>
  <c r="P35" i="11"/>
  <c r="T35" i="11" s="1"/>
  <c r="N35" i="11"/>
  <c r="G35" i="11"/>
  <c r="P33" i="11"/>
  <c r="Q33" i="11" s="1"/>
  <c r="N33" i="11"/>
  <c r="G33" i="11"/>
  <c r="Q32" i="11"/>
  <c r="P32" i="11"/>
  <c r="U32" i="11" s="1"/>
  <c r="N32" i="11"/>
  <c r="G32" i="11"/>
  <c r="Q31" i="11"/>
  <c r="P31" i="11"/>
  <c r="U31" i="11" s="1"/>
  <c r="N31" i="11"/>
  <c r="G31" i="11"/>
  <c r="P30" i="11"/>
  <c r="Q30" i="11" s="1"/>
  <c r="N30" i="11"/>
  <c r="G30" i="11"/>
  <c r="P29" i="11"/>
  <c r="Q29" i="11" s="1"/>
  <c r="N29" i="11"/>
  <c r="G29" i="11"/>
  <c r="Q28" i="11"/>
  <c r="P28" i="11"/>
  <c r="U28" i="11" s="1"/>
  <c r="N28" i="11"/>
  <c r="G28" i="11"/>
  <c r="Q27" i="11"/>
  <c r="P27" i="11"/>
  <c r="U27" i="11" s="1"/>
  <c r="N27" i="11"/>
  <c r="G27" i="11"/>
  <c r="P26" i="11"/>
  <c r="Q26" i="11" s="1"/>
  <c r="N26" i="11"/>
  <c r="G26" i="11"/>
  <c r="P25" i="11"/>
  <c r="Q25" i="11" s="1"/>
  <c r="N25" i="11"/>
  <c r="G25" i="11"/>
  <c r="P24" i="11"/>
  <c r="N24" i="11"/>
  <c r="G24" i="11"/>
  <c r="Q23" i="11"/>
  <c r="P23" i="11"/>
  <c r="U23" i="11" s="1"/>
  <c r="N23" i="11"/>
  <c r="G23" i="11"/>
  <c r="P22" i="11"/>
  <c r="N22" i="11"/>
  <c r="G22" i="11"/>
  <c r="P21" i="11"/>
  <c r="Q21" i="11" s="1"/>
  <c r="N21" i="11"/>
  <c r="G21" i="11"/>
  <c r="Q20" i="11"/>
  <c r="P20" i="11"/>
  <c r="U20" i="11" s="1"/>
  <c r="N20" i="11"/>
  <c r="G20" i="11"/>
  <c r="S19" i="11"/>
  <c r="R19" i="11"/>
  <c r="Q19" i="11"/>
  <c r="P19" i="11"/>
  <c r="O19" i="11"/>
  <c r="G19" i="11" s="1"/>
  <c r="N19" i="11"/>
  <c r="T19" i="11" s="1"/>
  <c r="P17" i="11"/>
  <c r="Q17" i="11" s="1"/>
  <c r="N17" i="11"/>
  <c r="G17" i="11"/>
  <c r="Q18" i="11"/>
  <c r="P18" i="11"/>
  <c r="U18" i="11" s="1"/>
  <c r="N18" i="11"/>
  <c r="G18" i="11"/>
  <c r="P16" i="11"/>
  <c r="N16" i="11"/>
  <c r="G16" i="11"/>
  <c r="P15" i="11"/>
  <c r="Q15" i="11" s="1"/>
  <c r="N15" i="11"/>
  <c r="G15" i="11"/>
  <c r="P14" i="11"/>
  <c r="N14" i="11"/>
  <c r="G14" i="11"/>
  <c r="P13" i="11"/>
  <c r="Q13" i="11" s="1"/>
  <c r="N13" i="11"/>
  <c r="G13" i="11"/>
  <c r="P12" i="11"/>
  <c r="T12" i="11" s="1"/>
  <c r="N12" i="11"/>
  <c r="G12" i="11"/>
  <c r="P11" i="11"/>
  <c r="T11" i="11" s="1"/>
  <c r="N11" i="11"/>
  <c r="G11" i="11"/>
  <c r="Q10" i="11"/>
  <c r="P10" i="11"/>
  <c r="T10" i="11" s="1"/>
  <c r="N10" i="11"/>
  <c r="G10" i="11"/>
  <c r="Q9" i="11"/>
  <c r="P9" i="11"/>
  <c r="T9" i="11" s="1"/>
  <c r="N9" i="11"/>
  <c r="G9" i="11"/>
  <c r="P8" i="11"/>
  <c r="T8" i="11" s="1"/>
  <c r="N8" i="11"/>
  <c r="G8" i="11"/>
  <c r="Q7" i="11"/>
  <c r="P7" i="11"/>
  <c r="T7" i="11" s="1"/>
  <c r="N7" i="11"/>
  <c r="G7" i="11"/>
  <c r="P6" i="11"/>
  <c r="N6" i="11"/>
  <c r="G6" i="11"/>
  <c r="G43" i="11" l="1"/>
  <c r="R101" i="11"/>
  <c r="P50" i="11"/>
  <c r="T50" i="11" s="1"/>
  <c r="Q89" i="11"/>
  <c r="Q93" i="11"/>
  <c r="T41" i="11"/>
  <c r="U41" i="11" s="1"/>
  <c r="Q41" i="11"/>
  <c r="U63" i="11"/>
  <c r="T65" i="11"/>
  <c r="Q67" i="11"/>
  <c r="Q69" i="11"/>
  <c r="U66" i="11"/>
  <c r="P66" i="11"/>
  <c r="T66" i="11" s="1"/>
  <c r="G66" i="11"/>
  <c r="G101" i="11" s="1"/>
  <c r="T67" i="11"/>
  <c r="U67" i="11" s="1"/>
  <c r="U68" i="11"/>
  <c r="Q68" i="11"/>
  <c r="T69" i="11"/>
  <c r="U69" i="11" s="1"/>
  <c r="U70" i="11"/>
  <c r="T70" i="11"/>
  <c r="T71" i="11"/>
  <c r="T72" i="11"/>
  <c r="U72" i="11" s="1"/>
  <c r="T73" i="11"/>
  <c r="T74" i="11"/>
  <c r="U74" i="11" s="1"/>
  <c r="T75" i="11"/>
  <c r="U75" i="11" s="1"/>
  <c r="T76" i="11"/>
  <c r="U76" i="11" s="1"/>
  <c r="T80" i="11"/>
  <c r="U80" i="11" s="1"/>
  <c r="T79" i="11"/>
  <c r="U79" i="11" s="1"/>
  <c r="T81" i="11"/>
  <c r="U81" i="11" s="1"/>
  <c r="U94" i="11"/>
  <c r="U98" i="11"/>
  <c r="T13" i="11"/>
  <c r="U13" i="11" s="1"/>
  <c r="T15" i="11"/>
  <c r="U15" i="11" s="1"/>
  <c r="T18" i="11"/>
  <c r="T17" i="11"/>
  <c r="U17" i="11" s="1"/>
  <c r="T20" i="11"/>
  <c r="T21" i="11"/>
  <c r="U21" i="11" s="1"/>
  <c r="T23" i="11"/>
  <c r="T25" i="11"/>
  <c r="U25" i="11" s="1"/>
  <c r="T26" i="11"/>
  <c r="U26" i="11" s="1"/>
  <c r="T27" i="11"/>
  <c r="T28" i="11"/>
  <c r="T29" i="11"/>
  <c r="U29" i="11" s="1"/>
  <c r="T30" i="11"/>
  <c r="U30" i="11" s="1"/>
  <c r="T31" i="11"/>
  <c r="T32" i="11"/>
  <c r="T33" i="11"/>
  <c r="U33" i="11" s="1"/>
  <c r="T48" i="11"/>
  <c r="U48" i="11" s="1"/>
  <c r="T49" i="11"/>
  <c r="T52" i="11"/>
  <c r="U52" i="11" s="1"/>
  <c r="U58" i="11"/>
  <c r="Q72" i="11"/>
  <c r="Q74" i="11"/>
  <c r="Q75" i="11"/>
  <c r="Q76" i="11"/>
  <c r="Q80" i="11"/>
  <c r="Q79" i="11"/>
  <c r="Q81" i="11"/>
  <c r="P82" i="11"/>
  <c r="S82" i="11" s="1"/>
  <c r="T83" i="11"/>
  <c r="U83" i="11" s="1"/>
  <c r="T85" i="11"/>
  <c r="U85" i="11" s="1"/>
  <c r="T86" i="11"/>
  <c r="U86" i="11" s="1"/>
  <c r="T88" i="11"/>
  <c r="T87" i="11"/>
  <c r="T89" i="11"/>
  <c r="U90" i="11"/>
  <c r="Q92" i="11"/>
  <c r="Q95" i="11"/>
  <c r="U96" i="11"/>
  <c r="Q100" i="11"/>
  <c r="T22" i="11"/>
  <c r="U22" i="11" s="1"/>
  <c r="Q22" i="11"/>
  <c r="T51" i="11"/>
  <c r="U51" i="11" s="1"/>
  <c r="Q51" i="11"/>
  <c r="T47" i="11"/>
  <c r="U47" i="11" s="1"/>
  <c r="Q47" i="11"/>
  <c r="U53" i="11"/>
  <c r="Q53" i="11"/>
  <c r="T78" i="11"/>
  <c r="U78" i="11" s="1"/>
  <c r="T77" i="11"/>
  <c r="U77" i="11" s="1"/>
  <c r="Q55" i="11"/>
  <c r="U55" i="11"/>
  <c r="T24" i="11"/>
  <c r="U24" i="11" s="1"/>
  <c r="Q24" i="11"/>
  <c r="T16" i="11"/>
  <c r="U16" i="11" s="1"/>
  <c r="Q16" i="11"/>
  <c r="T14" i="11"/>
  <c r="U14" i="11" s="1"/>
  <c r="Q14" i="11"/>
  <c r="T40" i="11"/>
  <c r="T43" i="11"/>
  <c r="T39" i="11"/>
  <c r="S6" i="11"/>
  <c r="S7" i="11"/>
  <c r="U7" i="11"/>
  <c r="S8" i="11"/>
  <c r="U8" i="11"/>
  <c r="S9" i="11"/>
  <c r="U9" i="11"/>
  <c r="S10" i="11"/>
  <c r="U10" i="11"/>
  <c r="S11" i="11"/>
  <c r="U11" i="11"/>
  <c r="S12" i="11"/>
  <c r="U12" i="11"/>
  <c r="S35" i="11"/>
  <c r="U35" i="11"/>
  <c r="S34" i="11"/>
  <c r="U34" i="11"/>
  <c r="S36" i="11"/>
  <c r="U36" i="11"/>
  <c r="S37" i="11"/>
  <c r="U37" i="11"/>
  <c r="S38" i="11"/>
  <c r="U38" i="11"/>
  <c r="U39" i="11"/>
  <c r="U40" i="11"/>
  <c r="S41" i="11"/>
  <c r="S42" i="11"/>
  <c r="U42" i="11"/>
  <c r="U43" i="11"/>
  <c r="S45" i="11"/>
  <c r="U45" i="11"/>
  <c r="S44" i="11"/>
  <c r="U44" i="11"/>
  <c r="S54" i="11"/>
  <c r="T56" i="11"/>
  <c r="Q56" i="11"/>
  <c r="U56" i="11"/>
  <c r="T57" i="11"/>
  <c r="U57" i="11" s="1"/>
  <c r="Q57" i="11"/>
  <c r="S60" i="11"/>
  <c r="T59" i="11"/>
  <c r="U59" i="11" s="1"/>
  <c r="Q59" i="11"/>
  <c r="T61" i="11"/>
  <c r="Q61" i="11"/>
  <c r="U61" i="11"/>
  <c r="S62" i="11"/>
  <c r="S64" i="11"/>
  <c r="T91" i="11"/>
  <c r="U91" i="11"/>
  <c r="S92" i="11"/>
  <c r="S93" i="11"/>
  <c r="S95" i="11"/>
  <c r="S97" i="11"/>
  <c r="T99" i="11"/>
  <c r="U99" i="11" s="1"/>
  <c r="Q99" i="11"/>
  <c r="S100" i="11"/>
  <c r="H101" i="11"/>
  <c r="N101" i="11" s="1"/>
  <c r="Q6" i="11"/>
  <c r="T6" i="11"/>
  <c r="Q8" i="11"/>
  <c r="Q11" i="11"/>
  <c r="Q12" i="11"/>
  <c r="S13" i="11"/>
  <c r="S14" i="11"/>
  <c r="S15" i="11"/>
  <c r="S16" i="11"/>
  <c r="S18" i="11"/>
  <c r="S17" i="11"/>
  <c r="O101" i="11"/>
  <c r="U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Q35" i="11"/>
  <c r="Q36" i="11"/>
  <c r="Q38" i="11"/>
  <c r="Q42" i="11"/>
  <c r="Q45" i="11"/>
  <c r="S47" i="11"/>
  <c r="S48" i="11"/>
  <c r="S49" i="11"/>
  <c r="S51" i="11"/>
  <c r="S52" i="11"/>
  <c r="S53" i="11"/>
  <c r="U54" i="11"/>
  <c r="S55" i="11"/>
  <c r="S56" i="11"/>
  <c r="S57" i="11"/>
  <c r="U60" i="11"/>
  <c r="S58" i="11"/>
  <c r="S59" i="11"/>
  <c r="S61" i="11"/>
  <c r="U62" i="11"/>
  <c r="S63" i="11"/>
  <c r="U64" i="11"/>
  <c r="S90" i="11"/>
  <c r="Q91" i="11"/>
  <c r="U92" i="11"/>
  <c r="U93" i="11"/>
  <c r="S94" i="11"/>
  <c r="U95" i="11"/>
  <c r="S96" i="11"/>
  <c r="U97" i="11"/>
  <c r="S98" i="11"/>
  <c r="S99" i="11"/>
  <c r="U100" i="11"/>
  <c r="S65" i="11"/>
  <c r="S67" i="11"/>
  <c r="S68" i="11"/>
  <c r="S69" i="11"/>
  <c r="S70" i="11"/>
  <c r="S71" i="11"/>
  <c r="S72" i="11"/>
  <c r="S73" i="11"/>
  <c r="S74" i="11"/>
  <c r="S75" i="11"/>
  <c r="S76" i="11"/>
  <c r="S77" i="11"/>
  <c r="S78" i="11"/>
  <c r="S80" i="11"/>
  <c r="S79" i="11"/>
  <c r="S81" i="11"/>
  <c r="S83" i="11"/>
  <c r="S85" i="11"/>
  <c r="S86" i="11"/>
  <c r="S88" i="11"/>
  <c r="S87" i="11"/>
  <c r="Q97" i="10"/>
  <c r="Q98" i="10"/>
  <c r="Q92" i="10"/>
  <c r="Q93" i="10"/>
  <c r="Q95" i="10"/>
  <c r="P101" i="11" l="1"/>
  <c r="S101" i="11" s="1"/>
  <c r="T82" i="11"/>
  <c r="Q101" i="11"/>
  <c r="T101" i="11"/>
  <c r="U6" i="11"/>
  <c r="M107" i="10"/>
  <c r="L107" i="10"/>
  <c r="K107" i="10"/>
  <c r="J107" i="10"/>
  <c r="I107" i="10"/>
  <c r="Q106" i="10"/>
  <c r="P106" i="10"/>
  <c r="N106" i="10"/>
  <c r="G106" i="10"/>
  <c r="A106" i="10"/>
  <c r="P105" i="10"/>
  <c r="N105" i="10"/>
  <c r="G105" i="10"/>
  <c r="A105" i="10"/>
  <c r="Q104" i="10"/>
  <c r="P104" i="10"/>
  <c r="N104" i="10"/>
  <c r="G104" i="10"/>
  <c r="A104" i="10"/>
  <c r="Q103" i="10"/>
  <c r="P103" i="10"/>
  <c r="N103" i="10"/>
  <c r="G103" i="10"/>
  <c r="A103" i="10"/>
  <c r="Q102" i="10"/>
  <c r="P102" i="10"/>
  <c r="N102" i="10"/>
  <c r="G102" i="10"/>
  <c r="A102" i="10"/>
  <c r="Q101" i="10"/>
  <c r="P101" i="10"/>
  <c r="N101" i="10"/>
  <c r="G101" i="10"/>
  <c r="A101" i="10"/>
  <c r="Q100" i="10"/>
  <c r="P100" i="10"/>
  <c r="N100" i="10"/>
  <c r="G100" i="10"/>
  <c r="A100" i="10"/>
  <c r="Q99" i="10"/>
  <c r="P99" i="10"/>
  <c r="N99" i="10"/>
  <c r="G99" i="10"/>
  <c r="A99" i="10"/>
  <c r="P98" i="10"/>
  <c r="N98" i="10"/>
  <c r="G98" i="10"/>
  <c r="A98" i="10"/>
  <c r="P97" i="10"/>
  <c r="N97" i="10"/>
  <c r="G97" i="10"/>
  <c r="A97" i="10"/>
  <c r="R96" i="10"/>
  <c r="O96" i="10"/>
  <c r="N96" i="10"/>
  <c r="G96" i="10"/>
  <c r="A96" i="10"/>
  <c r="P95" i="10"/>
  <c r="N95" i="10"/>
  <c r="G95" i="10"/>
  <c r="A95" i="10"/>
  <c r="P94" i="10"/>
  <c r="N94" i="10"/>
  <c r="G94" i="10"/>
  <c r="A94" i="10"/>
  <c r="P93" i="10"/>
  <c r="T93" i="10" s="1"/>
  <c r="N93" i="10"/>
  <c r="G93" i="10"/>
  <c r="A93" i="10"/>
  <c r="P92" i="10"/>
  <c r="N92" i="10"/>
  <c r="G92" i="10"/>
  <c r="A92" i="10"/>
  <c r="P91" i="10"/>
  <c r="S91" i="10" s="1"/>
  <c r="N91" i="10"/>
  <c r="G91" i="10"/>
  <c r="A91" i="10"/>
  <c r="P90" i="10"/>
  <c r="S90" i="10" s="1"/>
  <c r="N90" i="10"/>
  <c r="G90" i="10"/>
  <c r="A90" i="10"/>
  <c r="P89" i="10"/>
  <c r="S89" i="10" s="1"/>
  <c r="N89" i="10"/>
  <c r="G89" i="10"/>
  <c r="A89" i="10"/>
  <c r="R88" i="10"/>
  <c r="Q88" i="10"/>
  <c r="O88" i="10"/>
  <c r="U88" i="10" s="1"/>
  <c r="N88" i="10"/>
  <c r="G88" i="10"/>
  <c r="A88" i="10"/>
  <c r="P87" i="10"/>
  <c r="N87" i="10"/>
  <c r="G87" i="10"/>
  <c r="A87" i="10"/>
  <c r="P86" i="10"/>
  <c r="N86" i="10"/>
  <c r="G86" i="10"/>
  <c r="A86" i="10"/>
  <c r="P85" i="10"/>
  <c r="N85" i="10"/>
  <c r="G85" i="10"/>
  <c r="A85" i="10"/>
  <c r="Q84" i="10"/>
  <c r="P84" i="10"/>
  <c r="U84" i="10" s="1"/>
  <c r="N84" i="10"/>
  <c r="G84" i="10"/>
  <c r="A84" i="10"/>
  <c r="Q83" i="10"/>
  <c r="P83" i="10"/>
  <c r="U83" i="10" s="1"/>
  <c r="N83" i="10"/>
  <c r="G83" i="10"/>
  <c r="A83" i="10"/>
  <c r="P82" i="10"/>
  <c r="N82" i="10"/>
  <c r="G82" i="10"/>
  <c r="A82" i="10"/>
  <c r="P81" i="10"/>
  <c r="Q81" i="10" s="1"/>
  <c r="N81" i="10"/>
  <c r="G81" i="10"/>
  <c r="A81" i="10"/>
  <c r="P80" i="10"/>
  <c r="N80" i="10"/>
  <c r="G80" i="10"/>
  <c r="A80" i="10"/>
  <c r="Q79" i="10"/>
  <c r="P79" i="10"/>
  <c r="U79" i="10" s="1"/>
  <c r="N79" i="10"/>
  <c r="G79" i="10"/>
  <c r="A79" i="10"/>
  <c r="P78" i="10"/>
  <c r="N78" i="10"/>
  <c r="G78" i="10"/>
  <c r="A78" i="10"/>
  <c r="Q77" i="10"/>
  <c r="P77" i="10"/>
  <c r="U77" i="10" s="1"/>
  <c r="N77" i="10"/>
  <c r="G77" i="10"/>
  <c r="A77" i="10"/>
  <c r="P76" i="10"/>
  <c r="N76" i="10"/>
  <c r="G76" i="10"/>
  <c r="A76" i="10"/>
  <c r="Q75" i="10"/>
  <c r="P75" i="10"/>
  <c r="U75" i="10" s="1"/>
  <c r="N75" i="10"/>
  <c r="G75" i="10"/>
  <c r="A75" i="10"/>
  <c r="Q74" i="10"/>
  <c r="P74" i="10"/>
  <c r="U74" i="10" s="1"/>
  <c r="N74" i="10"/>
  <c r="G74" i="10"/>
  <c r="A74" i="10"/>
  <c r="P73" i="10"/>
  <c r="N73" i="10"/>
  <c r="G73" i="10"/>
  <c r="A73" i="10"/>
  <c r="P72" i="10"/>
  <c r="N72" i="10"/>
  <c r="G72" i="10"/>
  <c r="A72" i="10"/>
  <c r="P71" i="10"/>
  <c r="N71" i="10"/>
  <c r="G71" i="10"/>
  <c r="A71" i="10"/>
  <c r="Q70" i="10"/>
  <c r="P70" i="10"/>
  <c r="U70" i="10" s="1"/>
  <c r="N70" i="10"/>
  <c r="G70" i="10"/>
  <c r="A70" i="10"/>
  <c r="S69" i="10"/>
  <c r="R69" i="10"/>
  <c r="Q69" i="10"/>
  <c r="O69" i="10"/>
  <c r="U69" i="10" s="1"/>
  <c r="A69" i="10"/>
  <c r="Q68" i="10"/>
  <c r="P68" i="10"/>
  <c r="T68" i="10" s="1"/>
  <c r="N68" i="10"/>
  <c r="G68" i="10"/>
  <c r="A68" i="10"/>
  <c r="Q67" i="10"/>
  <c r="P67" i="10"/>
  <c r="T67" i="10" s="1"/>
  <c r="N67" i="10"/>
  <c r="G67" i="10"/>
  <c r="A67" i="10"/>
  <c r="Q66" i="10"/>
  <c r="P66" i="10"/>
  <c r="T66" i="10" s="1"/>
  <c r="N66" i="10"/>
  <c r="G66" i="10"/>
  <c r="A66" i="10"/>
  <c r="P65" i="10"/>
  <c r="T65" i="10" s="1"/>
  <c r="N65" i="10"/>
  <c r="G65" i="10"/>
  <c r="A65" i="10"/>
  <c r="P64" i="10"/>
  <c r="T64" i="10" s="1"/>
  <c r="N64" i="10"/>
  <c r="G64" i="10"/>
  <c r="A64" i="10"/>
  <c r="Q63" i="10"/>
  <c r="P63" i="10"/>
  <c r="T63" i="10" s="1"/>
  <c r="N63" i="10"/>
  <c r="G63" i="10"/>
  <c r="A63" i="10"/>
  <c r="Q62" i="10"/>
  <c r="P62" i="10"/>
  <c r="T62" i="10" s="1"/>
  <c r="N62" i="10"/>
  <c r="G62" i="10"/>
  <c r="A62" i="10"/>
  <c r="P61" i="10"/>
  <c r="S61" i="10" s="1"/>
  <c r="N61" i="10"/>
  <c r="G61" i="10"/>
  <c r="A61" i="10"/>
  <c r="P60" i="10"/>
  <c r="S60" i="10" s="1"/>
  <c r="N60" i="10"/>
  <c r="G60" i="10"/>
  <c r="A60" i="10"/>
  <c r="Q59" i="10"/>
  <c r="P59" i="10"/>
  <c r="T59" i="10" s="1"/>
  <c r="N59" i="10"/>
  <c r="G59" i="10"/>
  <c r="A59" i="10"/>
  <c r="Q58" i="10"/>
  <c r="P58" i="10"/>
  <c r="T58" i="10" s="1"/>
  <c r="N58" i="10"/>
  <c r="G58" i="10"/>
  <c r="A58" i="10"/>
  <c r="Q57" i="10"/>
  <c r="P57" i="10"/>
  <c r="T57" i="10" s="1"/>
  <c r="N57" i="10"/>
  <c r="G57" i="10"/>
  <c r="A57" i="10"/>
  <c r="P56" i="10"/>
  <c r="T56" i="10" s="1"/>
  <c r="N56" i="10"/>
  <c r="G56" i="10"/>
  <c r="A56" i="10"/>
  <c r="Q55" i="10"/>
  <c r="P55" i="10"/>
  <c r="T55" i="10" s="1"/>
  <c r="N55" i="10"/>
  <c r="G55" i="10"/>
  <c r="A55" i="10"/>
  <c r="S54" i="10"/>
  <c r="R54" i="10"/>
  <c r="Q54" i="10"/>
  <c r="O54" i="10"/>
  <c r="P54" i="10" s="1"/>
  <c r="N54" i="10"/>
  <c r="G54" i="10"/>
  <c r="A54" i="10"/>
  <c r="Q53" i="10"/>
  <c r="P53" i="10"/>
  <c r="T53" i="10" s="1"/>
  <c r="N53" i="10"/>
  <c r="G53" i="10"/>
  <c r="A53" i="10"/>
  <c r="P52" i="10"/>
  <c r="N52" i="10"/>
  <c r="G52" i="10"/>
  <c r="A52" i="10"/>
  <c r="Q51" i="10"/>
  <c r="P51" i="10"/>
  <c r="U51" i="10" s="1"/>
  <c r="H51" i="10"/>
  <c r="N51" i="10" s="1"/>
  <c r="G51" i="10"/>
  <c r="A51" i="10"/>
  <c r="Q50" i="10"/>
  <c r="P50" i="10"/>
  <c r="T50" i="10" s="1"/>
  <c r="H50" i="10"/>
  <c r="N50" i="10" s="1"/>
  <c r="G50" i="10"/>
  <c r="A50" i="10"/>
  <c r="P49" i="10"/>
  <c r="N49" i="10"/>
  <c r="G49" i="10"/>
  <c r="A49" i="10"/>
  <c r="P48" i="10"/>
  <c r="T48" i="10" s="1"/>
  <c r="N48" i="10"/>
  <c r="G48" i="10"/>
  <c r="A48" i="10"/>
  <c r="Q47" i="10"/>
  <c r="P47" i="10"/>
  <c r="T47" i="10" s="1"/>
  <c r="N47" i="10"/>
  <c r="G47" i="10"/>
  <c r="A47" i="10"/>
  <c r="P46" i="10"/>
  <c r="T46" i="10" s="1"/>
  <c r="N46" i="10"/>
  <c r="G46" i="10"/>
  <c r="A46" i="10"/>
  <c r="S45" i="10"/>
  <c r="R45" i="10"/>
  <c r="Q45" i="10"/>
  <c r="O45" i="10"/>
  <c r="P45" i="10" s="1"/>
  <c r="N45" i="10"/>
  <c r="G45" i="10"/>
  <c r="A45" i="10"/>
  <c r="P44" i="10"/>
  <c r="T44" i="10" s="1"/>
  <c r="N44" i="10"/>
  <c r="G44" i="10"/>
  <c r="A44" i="10"/>
  <c r="Q43" i="10"/>
  <c r="P43" i="10"/>
  <c r="T43" i="10" s="1"/>
  <c r="N43" i="10"/>
  <c r="G43" i="10"/>
  <c r="A43" i="10"/>
  <c r="S42" i="10"/>
  <c r="R42" i="10"/>
  <c r="Q42" i="10"/>
  <c r="O42" i="10"/>
  <c r="P42" i="10" s="1"/>
  <c r="N42" i="10"/>
  <c r="G42" i="10"/>
  <c r="A42" i="10"/>
  <c r="S41" i="10"/>
  <c r="R41" i="10"/>
  <c r="Q41" i="10"/>
  <c r="O41" i="10"/>
  <c r="P41" i="10" s="1"/>
  <c r="N41" i="10"/>
  <c r="G41" i="10"/>
  <c r="A41" i="10"/>
  <c r="P40" i="10"/>
  <c r="T40" i="10" s="1"/>
  <c r="N40" i="10"/>
  <c r="G40" i="10"/>
  <c r="A40" i="10"/>
  <c r="Q39" i="10"/>
  <c r="P39" i="10"/>
  <c r="T39" i="10" s="1"/>
  <c r="N39" i="10"/>
  <c r="G39" i="10"/>
  <c r="A39" i="10"/>
  <c r="P38" i="10"/>
  <c r="T38" i="10" s="1"/>
  <c r="N38" i="10"/>
  <c r="G38" i="10"/>
  <c r="A38" i="10"/>
  <c r="Q37" i="10"/>
  <c r="P37" i="10"/>
  <c r="T37" i="10" s="1"/>
  <c r="N37" i="10"/>
  <c r="G37" i="10"/>
  <c r="A37" i="10"/>
  <c r="P36" i="10"/>
  <c r="T36" i="10" s="1"/>
  <c r="N36" i="10"/>
  <c r="G36" i="10"/>
  <c r="A36" i="10"/>
  <c r="Q35" i="10"/>
  <c r="P35" i="10"/>
  <c r="T35" i="10" s="1"/>
  <c r="H35" i="10"/>
  <c r="N35" i="10" s="1"/>
  <c r="G35" i="10"/>
  <c r="A35" i="10"/>
  <c r="P34" i="10"/>
  <c r="Q34" i="10" s="1"/>
  <c r="N34" i="10"/>
  <c r="G34" i="10"/>
  <c r="A34" i="10"/>
  <c r="Q33" i="10"/>
  <c r="P33" i="10"/>
  <c r="U33" i="10" s="1"/>
  <c r="N33" i="10"/>
  <c r="G33" i="10"/>
  <c r="A33" i="10"/>
  <c r="Q32" i="10"/>
  <c r="P32" i="10"/>
  <c r="U32" i="10" s="1"/>
  <c r="N32" i="10"/>
  <c r="G32" i="10"/>
  <c r="A32" i="10"/>
  <c r="P31" i="10"/>
  <c r="N31" i="10"/>
  <c r="G31" i="10"/>
  <c r="A31" i="10"/>
  <c r="P30" i="10"/>
  <c r="N30" i="10"/>
  <c r="G30" i="10"/>
  <c r="A30" i="10"/>
  <c r="Q29" i="10"/>
  <c r="P29" i="10"/>
  <c r="U29" i="10" s="1"/>
  <c r="N29" i="10"/>
  <c r="G29" i="10"/>
  <c r="A29" i="10"/>
  <c r="Q28" i="10"/>
  <c r="P28" i="10"/>
  <c r="U28" i="10" s="1"/>
  <c r="N28" i="10"/>
  <c r="G28" i="10"/>
  <c r="A28" i="10"/>
  <c r="P27" i="10"/>
  <c r="N27" i="10"/>
  <c r="G27" i="10"/>
  <c r="A27" i="10"/>
  <c r="P26" i="10"/>
  <c r="N26" i="10"/>
  <c r="G26" i="10"/>
  <c r="A26" i="10"/>
  <c r="Q25" i="10"/>
  <c r="P25" i="10"/>
  <c r="U25" i="10" s="1"/>
  <c r="N25" i="10"/>
  <c r="G25" i="10"/>
  <c r="A25" i="10"/>
  <c r="Q24" i="10"/>
  <c r="P24" i="10"/>
  <c r="U24" i="10" s="1"/>
  <c r="N24" i="10"/>
  <c r="G24" i="10"/>
  <c r="A24" i="10"/>
  <c r="P23" i="10"/>
  <c r="N23" i="10"/>
  <c r="G23" i="10"/>
  <c r="A23" i="10"/>
  <c r="P22" i="10"/>
  <c r="N22" i="10"/>
  <c r="G22" i="10"/>
  <c r="A22" i="10"/>
  <c r="Q21" i="10"/>
  <c r="P21" i="10"/>
  <c r="U21" i="10" s="1"/>
  <c r="N21" i="10"/>
  <c r="G21" i="10"/>
  <c r="A21" i="10"/>
  <c r="S20" i="10"/>
  <c r="R20" i="10"/>
  <c r="Q20" i="10"/>
  <c r="P20" i="10"/>
  <c r="O20" i="10"/>
  <c r="N20" i="10"/>
  <c r="T20" i="10" s="1"/>
  <c r="G20" i="10"/>
  <c r="A20" i="10"/>
  <c r="P19" i="10"/>
  <c r="Q19" i="10" s="1"/>
  <c r="N19" i="10"/>
  <c r="G19" i="10"/>
  <c r="A19" i="10"/>
  <c r="Q18" i="10"/>
  <c r="P18" i="10"/>
  <c r="U18" i="10" s="1"/>
  <c r="N18" i="10"/>
  <c r="G18" i="10"/>
  <c r="A18" i="10"/>
  <c r="P17" i="10"/>
  <c r="Q17" i="10" s="1"/>
  <c r="N17" i="10"/>
  <c r="G17" i="10"/>
  <c r="A17" i="10"/>
  <c r="P16" i="10"/>
  <c r="Q16" i="10" s="1"/>
  <c r="N16" i="10"/>
  <c r="G16" i="10"/>
  <c r="A16" i="10"/>
  <c r="P15" i="10"/>
  <c r="Q15" i="10" s="1"/>
  <c r="N15" i="10"/>
  <c r="G15" i="10"/>
  <c r="A15" i="10"/>
  <c r="P14" i="10"/>
  <c r="Q14" i="10" s="1"/>
  <c r="N14" i="10"/>
  <c r="G14" i="10"/>
  <c r="A14" i="10"/>
  <c r="Q13" i="10"/>
  <c r="P13" i="10"/>
  <c r="U13" i="10" s="1"/>
  <c r="H13" i="10"/>
  <c r="N13" i="10" s="1"/>
  <c r="G13" i="10"/>
  <c r="A13" i="10"/>
  <c r="P12" i="10"/>
  <c r="T12" i="10" s="1"/>
  <c r="N12" i="10"/>
  <c r="G12" i="10"/>
  <c r="A12" i="10"/>
  <c r="P11" i="10"/>
  <c r="T11" i="10" s="1"/>
  <c r="N11" i="10"/>
  <c r="G11" i="10"/>
  <c r="A11" i="10"/>
  <c r="Q10" i="10"/>
  <c r="P10" i="10"/>
  <c r="T10" i="10" s="1"/>
  <c r="N10" i="10"/>
  <c r="G10" i="10"/>
  <c r="A10" i="10"/>
  <c r="Q9" i="10"/>
  <c r="P9" i="10"/>
  <c r="T9" i="10" s="1"/>
  <c r="N9" i="10"/>
  <c r="G9" i="10"/>
  <c r="A9" i="10"/>
  <c r="P8" i="10"/>
  <c r="T8" i="10" s="1"/>
  <c r="N8" i="10"/>
  <c r="G8" i="10"/>
  <c r="A8" i="10"/>
  <c r="Q7" i="10"/>
  <c r="P7" i="10"/>
  <c r="T7" i="10" s="1"/>
  <c r="N7" i="10"/>
  <c r="G7" i="10"/>
  <c r="A7" i="10"/>
  <c r="P6" i="10"/>
  <c r="N6" i="10"/>
  <c r="G6" i="10"/>
  <c r="A6" i="10"/>
  <c r="U4" i="10"/>
  <c r="S4" i="10"/>
  <c r="Q4" i="10"/>
  <c r="N3" i="10"/>
  <c r="Q65" i="10" l="1"/>
  <c r="Q89" i="10"/>
  <c r="U101" i="11"/>
  <c r="Q36" i="10"/>
  <c r="T18" i="10"/>
  <c r="T21" i="10"/>
  <c r="Q22" i="10"/>
  <c r="T22" i="10"/>
  <c r="U22" i="10" s="1"/>
  <c r="Q6" i="10"/>
  <c r="T23" i="10"/>
  <c r="U23" i="10" s="1"/>
  <c r="T24" i="10"/>
  <c r="T25" i="10"/>
  <c r="T28" i="10"/>
  <c r="T29" i="10"/>
  <c r="T30" i="10"/>
  <c r="U30" i="10" s="1"/>
  <c r="T31" i="10"/>
  <c r="U31" i="10" s="1"/>
  <c r="T32" i="10"/>
  <c r="T33" i="10"/>
  <c r="T49" i="10"/>
  <c r="U49" i="10" s="1"/>
  <c r="T51" i="10"/>
  <c r="T52" i="10"/>
  <c r="U52" i="10" s="1"/>
  <c r="U53" i="10"/>
  <c r="U58" i="10"/>
  <c r="U66" i="10"/>
  <c r="T70" i="10"/>
  <c r="T72" i="10"/>
  <c r="U72" i="10" s="1"/>
  <c r="T74" i="10"/>
  <c r="T75" i="10"/>
  <c r="T76" i="10"/>
  <c r="U76" i="10" s="1"/>
  <c r="T77" i="10"/>
  <c r="T79" i="10"/>
  <c r="T80" i="10"/>
  <c r="U80" i="10" s="1"/>
  <c r="T82" i="10"/>
  <c r="U82" i="10" s="1"/>
  <c r="T83" i="10"/>
  <c r="T84" i="10"/>
  <c r="T85" i="10"/>
  <c r="U85" i="10" s="1"/>
  <c r="T87" i="10"/>
  <c r="U87" i="10" s="1"/>
  <c r="U92" i="10"/>
  <c r="S92" i="10"/>
  <c r="S94" i="10"/>
  <c r="Q94" i="10"/>
  <c r="T97" i="10"/>
  <c r="S97" i="10"/>
  <c r="T101" i="10"/>
  <c r="S101" i="10"/>
  <c r="U101" i="10"/>
  <c r="T102" i="10"/>
  <c r="S102" i="10"/>
  <c r="T105" i="10"/>
  <c r="U105" i="10" s="1"/>
  <c r="S105" i="10"/>
  <c r="T13" i="10"/>
  <c r="T14" i="10"/>
  <c r="U14" i="10" s="1"/>
  <c r="T15" i="10"/>
  <c r="U15" i="10" s="1"/>
  <c r="T16" i="10"/>
  <c r="U16" i="10" s="1"/>
  <c r="R107" i="10"/>
  <c r="Q23" i="10"/>
  <c r="Q30" i="10"/>
  <c r="Q31" i="10"/>
  <c r="Q46" i="10"/>
  <c r="Q49" i="10"/>
  <c r="Q52" i="10"/>
  <c r="Q56" i="10"/>
  <c r="U62" i="10"/>
  <c r="Q64" i="10"/>
  <c r="U68" i="10"/>
  <c r="G69" i="10"/>
  <c r="G107" i="10" s="1"/>
  <c r="P69" i="10"/>
  <c r="Q72" i="10"/>
  <c r="Q76" i="10"/>
  <c r="Q80" i="10"/>
  <c r="Q82" i="10"/>
  <c r="Q85" i="10"/>
  <c r="Q87" i="10"/>
  <c r="P88" i="10"/>
  <c r="S88" i="10" s="1"/>
  <c r="T92" i="10"/>
  <c r="U93" i="10"/>
  <c r="S93" i="10"/>
  <c r="T94" i="10"/>
  <c r="T95" i="10"/>
  <c r="S95" i="10"/>
  <c r="P96" i="10"/>
  <c r="S96" i="10" s="1"/>
  <c r="Q96" i="10"/>
  <c r="U97" i="10"/>
  <c r="T98" i="10"/>
  <c r="S98" i="10"/>
  <c r="T99" i="10"/>
  <c r="S99" i="10"/>
  <c r="U99" i="10"/>
  <c r="T100" i="10"/>
  <c r="S100" i="10"/>
  <c r="T103" i="10"/>
  <c r="S103" i="10"/>
  <c r="U103" i="10"/>
  <c r="T104" i="10"/>
  <c r="S104" i="10"/>
  <c r="Q105" i="10"/>
  <c r="T106" i="10"/>
  <c r="S106" i="10"/>
  <c r="T71" i="10"/>
  <c r="U71" i="10" s="1"/>
  <c r="Q71" i="10"/>
  <c r="T78" i="10"/>
  <c r="U78" i="10" s="1"/>
  <c r="Q78" i="10"/>
  <c r="T27" i="10"/>
  <c r="U27" i="10" s="1"/>
  <c r="Q27" i="10"/>
  <c r="U56" i="10"/>
  <c r="T90" i="10"/>
  <c r="U90" i="10" s="1"/>
  <c r="Q90" i="10"/>
  <c r="T73" i="10"/>
  <c r="U73" i="10" s="1"/>
  <c r="Q73" i="10"/>
  <c r="T26" i="10"/>
  <c r="U26" i="10" s="1"/>
  <c r="Q26" i="10"/>
  <c r="T81" i="10"/>
  <c r="U81" i="10" s="1"/>
  <c r="T89" i="10"/>
  <c r="U89" i="10" s="1"/>
  <c r="T34" i="10"/>
  <c r="U34" i="10" s="1"/>
  <c r="T19" i="10"/>
  <c r="U19" i="10" s="1"/>
  <c r="T86" i="10"/>
  <c r="U86" i="10" s="1"/>
  <c r="Q86" i="10"/>
  <c r="U64" i="10"/>
  <c r="T91" i="10"/>
  <c r="U91" i="10" s="1"/>
  <c r="Q91" i="10"/>
  <c r="T17" i="10"/>
  <c r="U17" i="10" s="1"/>
  <c r="T42" i="10"/>
  <c r="T41" i="10"/>
  <c r="T45" i="10"/>
  <c r="S6" i="10"/>
  <c r="S7" i="10"/>
  <c r="U7" i="10"/>
  <c r="S8" i="10"/>
  <c r="U8" i="10"/>
  <c r="S9" i="10"/>
  <c r="U9" i="10"/>
  <c r="S10" i="10"/>
  <c r="U10" i="10"/>
  <c r="S11" i="10"/>
  <c r="U11" i="10"/>
  <c r="S12" i="10"/>
  <c r="U12" i="10"/>
  <c r="S35" i="10"/>
  <c r="U35" i="10"/>
  <c r="S36" i="10"/>
  <c r="U36" i="10"/>
  <c r="S37" i="10"/>
  <c r="U37" i="10"/>
  <c r="S38" i="10"/>
  <c r="U38" i="10"/>
  <c r="S39" i="10"/>
  <c r="U39" i="10"/>
  <c r="S40" i="10"/>
  <c r="U40" i="10"/>
  <c r="U41" i="10"/>
  <c r="U42" i="10"/>
  <c r="S43" i="10"/>
  <c r="U43" i="10"/>
  <c r="S44" i="10"/>
  <c r="U44" i="10"/>
  <c r="U45" i="10"/>
  <c r="S46" i="10"/>
  <c r="U46" i="10"/>
  <c r="S47" i="10"/>
  <c r="U47" i="10"/>
  <c r="S50" i="10"/>
  <c r="U50" i="10"/>
  <c r="T54" i="10"/>
  <c r="U54" i="10"/>
  <c r="S55" i="10"/>
  <c r="S57" i="10"/>
  <c r="S59" i="10"/>
  <c r="S63" i="10"/>
  <c r="S65" i="10"/>
  <c r="S67" i="10"/>
  <c r="H107" i="10"/>
  <c r="N107" i="10" s="1"/>
  <c r="T6" i="10"/>
  <c r="U6" i="10" s="1"/>
  <c r="Q8" i="10"/>
  <c r="Q11" i="10"/>
  <c r="Q12" i="10"/>
  <c r="S13" i="10"/>
  <c r="S14" i="10"/>
  <c r="S15" i="10"/>
  <c r="S16" i="10"/>
  <c r="S17" i="10"/>
  <c r="S18" i="10"/>
  <c r="S19" i="10"/>
  <c r="O107" i="10"/>
  <c r="U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Q38" i="10"/>
  <c r="Q40" i="10"/>
  <c r="Q44" i="10"/>
  <c r="S49" i="10"/>
  <c r="S51" i="10"/>
  <c r="S52" i="10"/>
  <c r="S53" i="10"/>
  <c r="U55" i="10"/>
  <c r="S56" i="10"/>
  <c r="U57" i="10"/>
  <c r="S58" i="10"/>
  <c r="U59" i="10"/>
  <c r="T60" i="10"/>
  <c r="Q60" i="10"/>
  <c r="U60" i="10"/>
  <c r="T61" i="10"/>
  <c r="Q61" i="10"/>
  <c r="U61" i="10"/>
  <c r="S62" i="10"/>
  <c r="U63" i="10"/>
  <c r="S64" i="10"/>
  <c r="U65" i="10"/>
  <c r="S66" i="10"/>
  <c r="U67" i="10"/>
  <c r="S68" i="10"/>
  <c r="U95" i="10"/>
  <c r="T96" i="10"/>
  <c r="U96" i="10"/>
  <c r="U98" i="10"/>
  <c r="U100" i="10"/>
  <c r="U102" i="10"/>
  <c r="U104" i="10"/>
  <c r="U106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Q106" i="9"/>
  <c r="P106" i="9"/>
  <c r="U106" i="9" s="1"/>
  <c r="N106" i="9"/>
  <c r="Q105" i="9"/>
  <c r="P105" i="9"/>
  <c r="U105" i="9" s="1"/>
  <c r="N105" i="9"/>
  <c r="Q104" i="9"/>
  <c r="P104" i="9"/>
  <c r="U104" i="9" s="1"/>
  <c r="N104" i="9"/>
  <c r="Q103" i="9"/>
  <c r="P103" i="9"/>
  <c r="U103" i="9" s="1"/>
  <c r="N103" i="9"/>
  <c r="Q102" i="9"/>
  <c r="P102" i="9"/>
  <c r="U102" i="9" s="1"/>
  <c r="N102" i="9"/>
  <c r="Q101" i="9"/>
  <c r="P101" i="9"/>
  <c r="U101" i="9" s="1"/>
  <c r="N101" i="9"/>
  <c r="Q100" i="9"/>
  <c r="P100" i="9"/>
  <c r="U100" i="9" s="1"/>
  <c r="N100" i="9"/>
  <c r="Q99" i="9"/>
  <c r="P99" i="9"/>
  <c r="U99" i="9" s="1"/>
  <c r="N99" i="9"/>
  <c r="Q98" i="9"/>
  <c r="P98" i="9"/>
  <c r="U98" i="9" s="1"/>
  <c r="N98" i="9"/>
  <c r="Q97" i="9"/>
  <c r="P97" i="9"/>
  <c r="U97" i="9" s="1"/>
  <c r="N97" i="9"/>
  <c r="S96" i="9"/>
  <c r="R96" i="9"/>
  <c r="Q96" i="9"/>
  <c r="O96" i="9"/>
  <c r="U96" i="9" s="1"/>
  <c r="N96" i="9"/>
  <c r="Q95" i="9"/>
  <c r="P95" i="9"/>
  <c r="U95" i="9" s="1"/>
  <c r="N95" i="9"/>
  <c r="P94" i="9"/>
  <c r="T94" i="9" s="1"/>
  <c r="N94" i="9"/>
  <c r="Q93" i="9"/>
  <c r="P93" i="9"/>
  <c r="T93" i="9" s="1"/>
  <c r="N93" i="9"/>
  <c r="Q92" i="9"/>
  <c r="P92" i="9"/>
  <c r="T92" i="9" s="1"/>
  <c r="N92" i="9"/>
  <c r="Q91" i="9"/>
  <c r="P91" i="9"/>
  <c r="T91" i="9" s="1"/>
  <c r="N91" i="9"/>
  <c r="Q90" i="9"/>
  <c r="P90" i="9"/>
  <c r="T90" i="9" s="1"/>
  <c r="N90" i="9"/>
  <c r="Q89" i="9"/>
  <c r="P89" i="9"/>
  <c r="T89" i="9" s="1"/>
  <c r="N89" i="9"/>
  <c r="S88" i="9"/>
  <c r="R88" i="9"/>
  <c r="Q88" i="9"/>
  <c r="O88" i="9"/>
  <c r="P88" i="9" s="1"/>
  <c r="N88" i="9"/>
  <c r="P87" i="9"/>
  <c r="S87" i="9" s="1"/>
  <c r="N87" i="9"/>
  <c r="Q86" i="9"/>
  <c r="P86" i="9"/>
  <c r="T86" i="9" s="1"/>
  <c r="N86" i="9"/>
  <c r="P85" i="9"/>
  <c r="N85" i="9"/>
  <c r="Q84" i="9"/>
  <c r="P84" i="9"/>
  <c r="T84" i="9" s="1"/>
  <c r="N84" i="9"/>
  <c r="Q83" i="9"/>
  <c r="P83" i="9"/>
  <c r="T83" i="9" s="1"/>
  <c r="N83" i="9"/>
  <c r="P82" i="9"/>
  <c r="N82" i="9"/>
  <c r="Q81" i="9"/>
  <c r="P81" i="9"/>
  <c r="T81" i="9" s="1"/>
  <c r="N81" i="9"/>
  <c r="P80" i="9"/>
  <c r="S80" i="9" s="1"/>
  <c r="N80" i="9"/>
  <c r="Q79" i="9"/>
  <c r="P79" i="9"/>
  <c r="T79" i="9" s="1"/>
  <c r="N79" i="9"/>
  <c r="Q78" i="9"/>
  <c r="P78" i="9"/>
  <c r="T78" i="9" s="1"/>
  <c r="N78" i="9"/>
  <c r="Q77" i="9"/>
  <c r="P77" i="9"/>
  <c r="T77" i="9" s="1"/>
  <c r="N77" i="9"/>
  <c r="P76" i="9"/>
  <c r="N76" i="9"/>
  <c r="Q75" i="9"/>
  <c r="P75" i="9"/>
  <c r="T75" i="9" s="1"/>
  <c r="N75" i="9"/>
  <c r="Q74" i="9"/>
  <c r="P74" i="9"/>
  <c r="T74" i="9" s="1"/>
  <c r="N74" i="9"/>
  <c r="Q73" i="9"/>
  <c r="P73" i="9"/>
  <c r="T73" i="9" s="1"/>
  <c r="N73" i="9"/>
  <c r="P72" i="9"/>
  <c r="S72" i="9" s="1"/>
  <c r="N72" i="9"/>
  <c r="Q71" i="9"/>
  <c r="P71" i="9"/>
  <c r="T71" i="9" s="1"/>
  <c r="N71" i="9"/>
  <c r="Q70" i="9"/>
  <c r="P70" i="9"/>
  <c r="T70" i="9" s="1"/>
  <c r="N70" i="9"/>
  <c r="S69" i="9"/>
  <c r="R69" i="9"/>
  <c r="Q69" i="9"/>
  <c r="O69" i="9"/>
  <c r="P69" i="9" s="1"/>
  <c r="Q68" i="9"/>
  <c r="P68" i="9"/>
  <c r="U68" i="9" s="1"/>
  <c r="N68" i="9"/>
  <c r="Q67" i="9"/>
  <c r="P67" i="9"/>
  <c r="U67" i="9" s="1"/>
  <c r="N67" i="9"/>
  <c r="Q66" i="9"/>
  <c r="P66" i="9"/>
  <c r="U66" i="9" s="1"/>
  <c r="N66" i="9"/>
  <c r="Q65" i="9"/>
  <c r="P65" i="9"/>
  <c r="U65" i="9" s="1"/>
  <c r="N65" i="9"/>
  <c r="Q64" i="9"/>
  <c r="P64" i="9"/>
  <c r="U64" i="9" s="1"/>
  <c r="N64" i="9"/>
  <c r="Q63" i="9"/>
  <c r="P63" i="9"/>
  <c r="U63" i="9" s="1"/>
  <c r="N63" i="9"/>
  <c r="Q62" i="9"/>
  <c r="P62" i="9"/>
  <c r="U62" i="9" s="1"/>
  <c r="N62" i="9"/>
  <c r="P61" i="9"/>
  <c r="Q61" i="9" s="1"/>
  <c r="N61" i="9"/>
  <c r="P60" i="9"/>
  <c r="Q60" i="9" s="1"/>
  <c r="N60" i="9"/>
  <c r="Q59" i="9"/>
  <c r="P59" i="9"/>
  <c r="U59" i="9" s="1"/>
  <c r="N59" i="9"/>
  <c r="Q58" i="9"/>
  <c r="P58" i="9"/>
  <c r="U58" i="9" s="1"/>
  <c r="N58" i="9"/>
  <c r="Q57" i="9"/>
  <c r="P57" i="9"/>
  <c r="U57" i="9" s="1"/>
  <c r="N57" i="9"/>
  <c r="Q56" i="9"/>
  <c r="P56" i="9"/>
  <c r="U56" i="9" s="1"/>
  <c r="N56" i="9"/>
  <c r="Q55" i="9"/>
  <c r="P55" i="9"/>
  <c r="N55" i="9"/>
  <c r="S54" i="9"/>
  <c r="R54" i="9"/>
  <c r="Q54" i="9"/>
  <c r="O54" i="9"/>
  <c r="P54" i="9" s="1"/>
  <c r="N54" i="9"/>
  <c r="Q53" i="9"/>
  <c r="P53" i="9"/>
  <c r="T53" i="9" s="1"/>
  <c r="N53" i="9"/>
  <c r="P52" i="9"/>
  <c r="T52" i="9" s="1"/>
  <c r="N52" i="9"/>
  <c r="Q51" i="9"/>
  <c r="P51" i="9"/>
  <c r="T51" i="9" s="1"/>
  <c r="Q50" i="9"/>
  <c r="P50" i="9"/>
  <c r="T50" i="9" s="1"/>
  <c r="P49" i="9"/>
  <c r="T49" i="9" s="1"/>
  <c r="N49" i="9"/>
  <c r="P48" i="9"/>
  <c r="T48" i="9" s="1"/>
  <c r="N48" i="9"/>
  <c r="Q47" i="9"/>
  <c r="P47" i="9"/>
  <c r="U47" i="9" s="1"/>
  <c r="N47" i="9"/>
  <c r="Q46" i="9"/>
  <c r="P46" i="9"/>
  <c r="U46" i="9" s="1"/>
  <c r="N46" i="9"/>
  <c r="S45" i="9"/>
  <c r="R45" i="9"/>
  <c r="Q45" i="9"/>
  <c r="O45" i="9"/>
  <c r="U45" i="9" s="1"/>
  <c r="N45" i="9"/>
  <c r="P44" i="9"/>
  <c r="Q44" i="9" s="1"/>
  <c r="N44" i="9"/>
  <c r="Q43" i="9"/>
  <c r="P43" i="9"/>
  <c r="U43" i="9" s="1"/>
  <c r="N43" i="9"/>
  <c r="S42" i="9"/>
  <c r="R42" i="9"/>
  <c r="Q42" i="9"/>
  <c r="O42" i="9"/>
  <c r="U42" i="9" s="1"/>
  <c r="N42" i="9"/>
  <c r="S41" i="9"/>
  <c r="R41" i="9"/>
  <c r="Q41" i="9"/>
  <c r="O41" i="9"/>
  <c r="U41" i="9" s="1"/>
  <c r="N41" i="9"/>
  <c r="P40" i="9"/>
  <c r="Q40" i="9" s="1"/>
  <c r="N40" i="9"/>
  <c r="Q39" i="9"/>
  <c r="P39" i="9"/>
  <c r="U39" i="9" s="1"/>
  <c r="N39" i="9"/>
  <c r="P38" i="9"/>
  <c r="Q38" i="9" s="1"/>
  <c r="N38" i="9"/>
  <c r="Q37" i="9"/>
  <c r="P37" i="9"/>
  <c r="U37" i="9" s="1"/>
  <c r="N37" i="9"/>
  <c r="Q36" i="9"/>
  <c r="P36" i="9"/>
  <c r="U36" i="9" s="1"/>
  <c r="N36" i="9"/>
  <c r="Q35" i="9"/>
  <c r="P35" i="9"/>
  <c r="U35" i="9" s="1"/>
  <c r="Q34" i="9"/>
  <c r="P34" i="9"/>
  <c r="U34" i="9" s="1"/>
  <c r="N34" i="9"/>
  <c r="Q33" i="9"/>
  <c r="P33" i="9"/>
  <c r="U33" i="9" s="1"/>
  <c r="N33" i="9"/>
  <c r="Q32" i="9"/>
  <c r="P32" i="9"/>
  <c r="U32" i="9" s="1"/>
  <c r="N32" i="9"/>
  <c r="P31" i="9"/>
  <c r="Q31" i="9" s="1"/>
  <c r="N31" i="9"/>
  <c r="P30" i="9"/>
  <c r="Q30" i="9" s="1"/>
  <c r="N30" i="9"/>
  <c r="Q29" i="9"/>
  <c r="P29" i="9"/>
  <c r="U29" i="9" s="1"/>
  <c r="N29" i="9"/>
  <c r="Q28" i="9"/>
  <c r="P28" i="9"/>
  <c r="U28" i="9" s="1"/>
  <c r="N28" i="9"/>
  <c r="P27" i="9"/>
  <c r="Q27" i="9" s="1"/>
  <c r="N27" i="9"/>
  <c r="Q26" i="9"/>
  <c r="P26" i="9"/>
  <c r="U26" i="9" s="1"/>
  <c r="N26" i="9"/>
  <c r="Q25" i="9"/>
  <c r="P25" i="9"/>
  <c r="U25" i="9" s="1"/>
  <c r="N25" i="9"/>
  <c r="Q24" i="9"/>
  <c r="P24" i="9"/>
  <c r="U24" i="9" s="1"/>
  <c r="N24" i="9"/>
  <c r="P23" i="9"/>
  <c r="Q23" i="9" s="1"/>
  <c r="N23" i="9"/>
  <c r="P22" i="9"/>
  <c r="Q22" i="9" s="1"/>
  <c r="N22" i="9"/>
  <c r="Q21" i="9"/>
  <c r="P21" i="9"/>
  <c r="U21" i="9" s="1"/>
  <c r="N21" i="9"/>
  <c r="S20" i="9"/>
  <c r="R20" i="9"/>
  <c r="Q20" i="9"/>
  <c r="P20" i="9"/>
  <c r="O20" i="9"/>
  <c r="U20" i="9" s="1"/>
  <c r="N20" i="9"/>
  <c r="T20" i="9" s="1"/>
  <c r="Q19" i="9"/>
  <c r="P19" i="9"/>
  <c r="U19" i="9" s="1"/>
  <c r="N19" i="9"/>
  <c r="Q18" i="9"/>
  <c r="P18" i="9"/>
  <c r="U18" i="9" s="1"/>
  <c r="N18" i="9"/>
  <c r="Q17" i="9"/>
  <c r="P17" i="9"/>
  <c r="U17" i="9" s="1"/>
  <c r="N17" i="9"/>
  <c r="P16" i="9"/>
  <c r="Q16" i="9" s="1"/>
  <c r="N16" i="9"/>
  <c r="P15" i="9"/>
  <c r="Q15" i="9" s="1"/>
  <c r="N15" i="9"/>
  <c r="P14" i="9"/>
  <c r="Q14" i="9" s="1"/>
  <c r="N14" i="9"/>
  <c r="Q13" i="9"/>
  <c r="P13" i="9"/>
  <c r="U13" i="9" s="1"/>
  <c r="P12" i="9"/>
  <c r="Q12" i="9" s="1"/>
  <c r="N12" i="9"/>
  <c r="P11" i="9"/>
  <c r="Q11" i="9" s="1"/>
  <c r="N11" i="9"/>
  <c r="Q10" i="9"/>
  <c r="P10" i="9"/>
  <c r="U10" i="9" s="1"/>
  <c r="N10" i="9"/>
  <c r="Q9" i="9"/>
  <c r="P9" i="9"/>
  <c r="U9" i="9" s="1"/>
  <c r="N9" i="9"/>
  <c r="P8" i="9"/>
  <c r="Q8" i="9" s="1"/>
  <c r="N8" i="9"/>
  <c r="Q7" i="9"/>
  <c r="P7" i="9"/>
  <c r="U7" i="9" s="1"/>
  <c r="N7" i="9"/>
  <c r="Q6" i="9"/>
  <c r="P6" i="9"/>
  <c r="U6" i="9" s="1"/>
  <c r="N6" i="9"/>
  <c r="M107" i="9"/>
  <c r="L107" i="9"/>
  <c r="K107" i="9"/>
  <c r="J107" i="9"/>
  <c r="I107" i="9"/>
  <c r="G106" i="9"/>
  <c r="A106" i="9"/>
  <c r="G105" i="9"/>
  <c r="A105" i="9"/>
  <c r="G104" i="9"/>
  <c r="A104" i="9"/>
  <c r="G103" i="9"/>
  <c r="A103" i="9"/>
  <c r="G102" i="9"/>
  <c r="A102" i="9"/>
  <c r="G101" i="9"/>
  <c r="A101" i="9"/>
  <c r="G100" i="9"/>
  <c r="A100" i="9"/>
  <c r="G99" i="9"/>
  <c r="A99" i="9"/>
  <c r="G98" i="9"/>
  <c r="A98" i="9"/>
  <c r="G97" i="9"/>
  <c r="A97" i="9"/>
  <c r="A96" i="9"/>
  <c r="G95" i="9"/>
  <c r="A95" i="9"/>
  <c r="G94" i="9"/>
  <c r="A94" i="9"/>
  <c r="G93" i="9"/>
  <c r="A93" i="9"/>
  <c r="G92" i="9"/>
  <c r="A92" i="9"/>
  <c r="G91" i="9"/>
  <c r="A91" i="9"/>
  <c r="G90" i="9"/>
  <c r="A90" i="9"/>
  <c r="G89" i="9"/>
  <c r="A89" i="9"/>
  <c r="A88" i="9"/>
  <c r="G87" i="9"/>
  <c r="A87" i="9"/>
  <c r="G86" i="9"/>
  <c r="A86" i="9"/>
  <c r="G85" i="9"/>
  <c r="A85" i="9"/>
  <c r="G84" i="9"/>
  <c r="A84" i="9"/>
  <c r="G83" i="9"/>
  <c r="A83" i="9"/>
  <c r="G82" i="9"/>
  <c r="A82" i="9"/>
  <c r="G81" i="9"/>
  <c r="A81" i="9"/>
  <c r="G80" i="9"/>
  <c r="A80" i="9"/>
  <c r="G79" i="9"/>
  <c r="A79" i="9"/>
  <c r="G78" i="9"/>
  <c r="A78" i="9"/>
  <c r="G77" i="9"/>
  <c r="A77" i="9"/>
  <c r="G76" i="9"/>
  <c r="A76" i="9"/>
  <c r="G75" i="9"/>
  <c r="A75" i="9"/>
  <c r="G74" i="9"/>
  <c r="A74" i="9"/>
  <c r="G73" i="9"/>
  <c r="A73" i="9"/>
  <c r="G72" i="9"/>
  <c r="A72" i="9"/>
  <c r="G71" i="9"/>
  <c r="A71" i="9"/>
  <c r="G70" i="9"/>
  <c r="A70" i="9"/>
  <c r="A69" i="9"/>
  <c r="G68" i="9"/>
  <c r="A68" i="9"/>
  <c r="G67" i="9"/>
  <c r="A67" i="9"/>
  <c r="G66" i="9"/>
  <c r="A66" i="9"/>
  <c r="G65" i="9"/>
  <c r="A65" i="9"/>
  <c r="G64" i="9"/>
  <c r="A64" i="9"/>
  <c r="G63" i="9"/>
  <c r="A63" i="9"/>
  <c r="G62" i="9"/>
  <c r="A62" i="9"/>
  <c r="G61" i="9"/>
  <c r="A61" i="9"/>
  <c r="G60" i="9"/>
  <c r="A60" i="9"/>
  <c r="G59" i="9"/>
  <c r="A59" i="9"/>
  <c r="G58" i="9"/>
  <c r="A58" i="9"/>
  <c r="G57" i="9"/>
  <c r="A57" i="9"/>
  <c r="G56" i="9"/>
  <c r="A56" i="9"/>
  <c r="G55" i="9"/>
  <c r="A55" i="9"/>
  <c r="A54" i="9"/>
  <c r="G53" i="9"/>
  <c r="A53" i="9"/>
  <c r="G52" i="9"/>
  <c r="A52" i="9"/>
  <c r="H51" i="9"/>
  <c r="N51" i="9" s="1"/>
  <c r="G51" i="9"/>
  <c r="A51" i="9"/>
  <c r="H50" i="9"/>
  <c r="N50" i="9" s="1"/>
  <c r="G50" i="9"/>
  <c r="A50" i="9"/>
  <c r="G49" i="9"/>
  <c r="A49" i="9"/>
  <c r="G48" i="9"/>
  <c r="A48" i="9"/>
  <c r="G47" i="9"/>
  <c r="A47" i="9"/>
  <c r="G46" i="9"/>
  <c r="A46" i="9"/>
  <c r="A45" i="9"/>
  <c r="G44" i="9"/>
  <c r="A44" i="9"/>
  <c r="G43" i="9"/>
  <c r="A43" i="9"/>
  <c r="A42" i="9"/>
  <c r="A41" i="9"/>
  <c r="G40" i="9"/>
  <c r="A40" i="9"/>
  <c r="G39" i="9"/>
  <c r="A39" i="9"/>
  <c r="G38" i="9"/>
  <c r="A38" i="9"/>
  <c r="G37" i="9"/>
  <c r="A37" i="9"/>
  <c r="G36" i="9"/>
  <c r="A36" i="9"/>
  <c r="H35" i="9"/>
  <c r="N35" i="9" s="1"/>
  <c r="G35" i="9"/>
  <c r="A35" i="9"/>
  <c r="G34" i="9"/>
  <c r="A34" i="9"/>
  <c r="G33" i="9"/>
  <c r="A33" i="9"/>
  <c r="G32" i="9"/>
  <c r="A32" i="9"/>
  <c r="G31" i="9"/>
  <c r="A31" i="9"/>
  <c r="G30" i="9"/>
  <c r="A30" i="9"/>
  <c r="G29" i="9"/>
  <c r="A29" i="9"/>
  <c r="G28" i="9"/>
  <c r="A28" i="9"/>
  <c r="G27" i="9"/>
  <c r="A27" i="9"/>
  <c r="G26" i="9"/>
  <c r="A26" i="9"/>
  <c r="G25" i="9"/>
  <c r="A25" i="9"/>
  <c r="G24" i="9"/>
  <c r="A24" i="9"/>
  <c r="G23" i="9"/>
  <c r="A23" i="9"/>
  <c r="G22" i="9"/>
  <c r="A22" i="9"/>
  <c r="G21" i="9"/>
  <c r="A21" i="9"/>
  <c r="A20" i="9"/>
  <c r="G19" i="9"/>
  <c r="A19" i="9"/>
  <c r="G18" i="9"/>
  <c r="A18" i="9"/>
  <c r="G17" i="9"/>
  <c r="A17" i="9"/>
  <c r="G16" i="9"/>
  <c r="A16" i="9"/>
  <c r="G15" i="9"/>
  <c r="A15" i="9"/>
  <c r="G14" i="9"/>
  <c r="A14" i="9"/>
  <c r="H13" i="9"/>
  <c r="N13" i="9" s="1"/>
  <c r="G13" i="9"/>
  <c r="A13" i="9"/>
  <c r="G12" i="9"/>
  <c r="A12" i="9"/>
  <c r="G11" i="9"/>
  <c r="A11" i="9"/>
  <c r="G10" i="9"/>
  <c r="A10" i="9"/>
  <c r="G9" i="9"/>
  <c r="A9" i="9"/>
  <c r="G8" i="9"/>
  <c r="A8" i="9"/>
  <c r="G7" i="9"/>
  <c r="A7" i="9"/>
  <c r="G6" i="9"/>
  <c r="A6" i="9"/>
  <c r="U4" i="9"/>
  <c r="S4" i="9"/>
  <c r="Q4" i="9"/>
  <c r="N3" i="9"/>
  <c r="G42" i="9" l="1"/>
  <c r="G45" i="9"/>
  <c r="G54" i="9"/>
  <c r="G96" i="9"/>
  <c r="P96" i="9"/>
  <c r="G41" i="9"/>
  <c r="G69" i="9"/>
  <c r="G88" i="9"/>
  <c r="G20" i="9"/>
  <c r="R107" i="9"/>
  <c r="P41" i="9"/>
  <c r="P42" i="9"/>
  <c r="P45" i="9"/>
  <c r="P107" i="10"/>
  <c r="S107" i="10" s="1"/>
  <c r="T41" i="9"/>
  <c r="T42" i="9"/>
  <c r="T45" i="9"/>
  <c r="U75" i="9"/>
  <c r="U84" i="9"/>
  <c r="U91" i="9"/>
  <c r="T96" i="9"/>
  <c r="Q107" i="10"/>
  <c r="T6" i="9"/>
  <c r="T7" i="9"/>
  <c r="T8" i="9"/>
  <c r="U8" i="9" s="1"/>
  <c r="T9" i="9"/>
  <c r="T10" i="9"/>
  <c r="T11" i="9"/>
  <c r="U11" i="9" s="1"/>
  <c r="T12" i="9"/>
  <c r="U12" i="9" s="1"/>
  <c r="T13" i="9"/>
  <c r="T14" i="9"/>
  <c r="U14" i="9" s="1"/>
  <c r="T15" i="9"/>
  <c r="U15" i="9" s="1"/>
  <c r="T16" i="9"/>
  <c r="U16" i="9" s="1"/>
  <c r="T17" i="9"/>
  <c r="T18" i="9"/>
  <c r="T19" i="9"/>
  <c r="T21" i="9"/>
  <c r="T22" i="9"/>
  <c r="U22" i="9" s="1"/>
  <c r="T23" i="9"/>
  <c r="U23" i="9" s="1"/>
  <c r="T24" i="9"/>
  <c r="T25" i="9"/>
  <c r="T26" i="9"/>
  <c r="T27" i="9"/>
  <c r="U27" i="9" s="1"/>
  <c r="T28" i="9"/>
  <c r="T29" i="9"/>
  <c r="T30" i="9"/>
  <c r="U30" i="9" s="1"/>
  <c r="T31" i="9"/>
  <c r="U31" i="9" s="1"/>
  <c r="T32" i="9"/>
  <c r="T33" i="9"/>
  <c r="T34" i="9"/>
  <c r="T35" i="9"/>
  <c r="T36" i="9"/>
  <c r="T37" i="9"/>
  <c r="T38" i="9"/>
  <c r="U38" i="9" s="1"/>
  <c r="T39" i="9"/>
  <c r="T40" i="9"/>
  <c r="U40" i="9" s="1"/>
  <c r="T43" i="9"/>
  <c r="T44" i="9"/>
  <c r="U44" i="9" s="1"/>
  <c r="T46" i="9"/>
  <c r="T47" i="9"/>
  <c r="T56" i="9"/>
  <c r="T57" i="9"/>
  <c r="T58" i="9"/>
  <c r="T59" i="9"/>
  <c r="T60" i="9"/>
  <c r="U60" i="9" s="1"/>
  <c r="T61" i="9"/>
  <c r="U61" i="9" s="1"/>
  <c r="T62" i="9"/>
  <c r="T63" i="9"/>
  <c r="T64" i="9"/>
  <c r="T65" i="9"/>
  <c r="T66" i="9"/>
  <c r="T67" i="9"/>
  <c r="T68" i="9"/>
  <c r="U70" i="9"/>
  <c r="U73" i="9"/>
  <c r="U78" i="9"/>
  <c r="U81" i="9"/>
  <c r="U89" i="9"/>
  <c r="U93" i="9"/>
  <c r="T95" i="9"/>
  <c r="T97" i="9"/>
  <c r="T98" i="9"/>
  <c r="T99" i="9"/>
  <c r="T100" i="9"/>
  <c r="T101" i="9"/>
  <c r="T102" i="9"/>
  <c r="T103" i="9"/>
  <c r="T104" i="9"/>
  <c r="T105" i="9"/>
  <c r="T106" i="9"/>
  <c r="T88" i="10"/>
  <c r="T69" i="10"/>
  <c r="T54" i="9"/>
  <c r="S49" i="9"/>
  <c r="U49" i="9"/>
  <c r="S50" i="9"/>
  <c r="U50" i="9"/>
  <c r="S51" i="9"/>
  <c r="U51" i="9"/>
  <c r="S52" i="9"/>
  <c r="U52" i="9"/>
  <c r="S53" i="9"/>
  <c r="U53" i="9"/>
  <c r="U54" i="9"/>
  <c r="U55" i="9"/>
  <c r="S55" i="9"/>
  <c r="T55" i="9"/>
  <c r="S71" i="9"/>
  <c r="S74" i="9"/>
  <c r="T76" i="9"/>
  <c r="Q76" i="9"/>
  <c r="U76" i="9"/>
  <c r="S77" i="9"/>
  <c r="S79" i="9"/>
  <c r="T82" i="9"/>
  <c r="Q82" i="9"/>
  <c r="U82" i="9"/>
  <c r="S83" i="9"/>
  <c r="T85" i="9"/>
  <c r="Q85" i="9"/>
  <c r="U85" i="9"/>
  <c r="S86" i="9"/>
  <c r="S90" i="9"/>
  <c r="S92" i="9"/>
  <c r="S6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3" i="9"/>
  <c r="S44" i="9"/>
  <c r="S46" i="9"/>
  <c r="S47" i="9"/>
  <c r="Q49" i="9"/>
  <c r="Q52" i="9"/>
  <c r="T69" i="9"/>
  <c r="U69" i="9"/>
  <c r="S70" i="9"/>
  <c r="U71" i="9"/>
  <c r="T72" i="9"/>
  <c r="U72" i="9" s="1"/>
  <c r="Q72" i="9"/>
  <c r="S73" i="9"/>
  <c r="U74" i="9"/>
  <c r="S75" i="9"/>
  <c r="S76" i="9"/>
  <c r="U77" i="9"/>
  <c r="S78" i="9"/>
  <c r="U79" i="9"/>
  <c r="T80" i="9"/>
  <c r="U80" i="9" s="1"/>
  <c r="Q80" i="9"/>
  <c r="S81" i="9"/>
  <c r="S82" i="9"/>
  <c r="U83" i="9"/>
  <c r="S84" i="9"/>
  <c r="S85" i="9"/>
  <c r="U86" i="9"/>
  <c r="T87" i="9"/>
  <c r="U87" i="9" s="1"/>
  <c r="Q87" i="9"/>
  <c r="T88" i="9"/>
  <c r="U88" i="9"/>
  <c r="S89" i="9"/>
  <c r="U90" i="9"/>
  <c r="S91" i="9"/>
  <c r="U92" i="9"/>
  <c r="S93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95" i="9"/>
  <c r="S97" i="9"/>
  <c r="S98" i="9"/>
  <c r="S99" i="9"/>
  <c r="S100" i="9"/>
  <c r="S101" i="9"/>
  <c r="S102" i="9"/>
  <c r="S103" i="9"/>
  <c r="S104" i="9"/>
  <c r="S105" i="9"/>
  <c r="S106" i="9"/>
  <c r="H107" i="9"/>
  <c r="N107" i="9" s="1"/>
  <c r="O107" i="9"/>
  <c r="G107" i="9" l="1"/>
  <c r="T107" i="10"/>
  <c r="U107" i="10" s="1"/>
  <c r="P107" i="9"/>
  <c r="S107" i="9" s="1"/>
  <c r="T107" i="9"/>
  <c r="U107" i="9" l="1"/>
  <c r="Q107" i="9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O20" i="8" l="1"/>
  <c r="U20" i="8" s="1"/>
  <c r="P20" i="8"/>
  <c r="Q20" i="8"/>
  <c r="R20" i="8"/>
  <c r="S20" i="8"/>
  <c r="N20" i="8"/>
  <c r="T20" i="8" s="1"/>
  <c r="G20" i="8"/>
  <c r="M107" i="8" l="1"/>
  <c r="L107" i="8"/>
  <c r="K107" i="8"/>
  <c r="J107" i="8"/>
  <c r="I107" i="8"/>
  <c r="Q106" i="8"/>
  <c r="P106" i="8"/>
  <c r="T106" i="8" s="1"/>
  <c r="N106" i="8"/>
  <c r="G106" i="8"/>
  <c r="A106" i="8"/>
  <c r="Q105" i="8"/>
  <c r="P105" i="8"/>
  <c r="U105" i="8" s="1"/>
  <c r="N105" i="8"/>
  <c r="G105" i="8"/>
  <c r="Q104" i="8"/>
  <c r="P104" i="8"/>
  <c r="U104" i="8" s="1"/>
  <c r="N104" i="8"/>
  <c r="G104" i="8"/>
  <c r="Q103" i="8"/>
  <c r="P103" i="8"/>
  <c r="U103" i="8" s="1"/>
  <c r="N103" i="8"/>
  <c r="G103" i="8"/>
  <c r="Q102" i="8"/>
  <c r="P102" i="8"/>
  <c r="U102" i="8" s="1"/>
  <c r="N102" i="8"/>
  <c r="G102" i="8"/>
  <c r="Q101" i="8"/>
  <c r="P101" i="8"/>
  <c r="U101" i="8" s="1"/>
  <c r="N101" i="8"/>
  <c r="G101" i="8"/>
  <c r="Q100" i="8"/>
  <c r="P100" i="8"/>
  <c r="U100" i="8" s="1"/>
  <c r="N100" i="8"/>
  <c r="G100" i="8"/>
  <c r="Q99" i="8"/>
  <c r="P99" i="8"/>
  <c r="U99" i="8" s="1"/>
  <c r="N99" i="8"/>
  <c r="G99" i="8"/>
  <c r="Q98" i="8"/>
  <c r="P98" i="8"/>
  <c r="U98" i="8" s="1"/>
  <c r="N98" i="8"/>
  <c r="G98" i="8"/>
  <c r="Q97" i="8"/>
  <c r="P97" i="8"/>
  <c r="U97" i="8" s="1"/>
  <c r="N97" i="8"/>
  <c r="G97" i="8"/>
  <c r="S96" i="8"/>
  <c r="R96" i="8"/>
  <c r="Q96" i="8"/>
  <c r="O96" i="8"/>
  <c r="U96" i="8" s="1"/>
  <c r="N96" i="8"/>
  <c r="G96" i="8"/>
  <c r="Q95" i="8"/>
  <c r="P95" i="8"/>
  <c r="U95" i="8" s="1"/>
  <c r="N95" i="8"/>
  <c r="G95" i="8"/>
  <c r="P94" i="8"/>
  <c r="T94" i="8" s="1"/>
  <c r="N94" i="8"/>
  <c r="G94" i="8"/>
  <c r="Q93" i="8"/>
  <c r="P93" i="8"/>
  <c r="T93" i="8" s="1"/>
  <c r="N93" i="8"/>
  <c r="G93" i="8"/>
  <c r="Q92" i="8"/>
  <c r="P92" i="8"/>
  <c r="T92" i="8" s="1"/>
  <c r="N92" i="8"/>
  <c r="G92" i="8"/>
  <c r="Q91" i="8"/>
  <c r="P91" i="8"/>
  <c r="T91" i="8" s="1"/>
  <c r="N91" i="8"/>
  <c r="G91" i="8"/>
  <c r="Q90" i="8"/>
  <c r="P90" i="8"/>
  <c r="T90" i="8" s="1"/>
  <c r="N90" i="8"/>
  <c r="G90" i="8"/>
  <c r="Q89" i="8"/>
  <c r="P89" i="8"/>
  <c r="T89" i="8" s="1"/>
  <c r="N89" i="8"/>
  <c r="G89" i="8"/>
  <c r="S88" i="8"/>
  <c r="R88" i="8"/>
  <c r="Q88" i="8"/>
  <c r="O88" i="8"/>
  <c r="P88" i="8" s="1"/>
  <c r="N88" i="8"/>
  <c r="G88" i="8"/>
  <c r="P87" i="8"/>
  <c r="S87" i="8" s="1"/>
  <c r="N87" i="8"/>
  <c r="G87" i="8"/>
  <c r="Q86" i="8"/>
  <c r="P86" i="8"/>
  <c r="T86" i="8" s="1"/>
  <c r="N86" i="8"/>
  <c r="G86" i="8"/>
  <c r="P85" i="8"/>
  <c r="T85" i="8" s="1"/>
  <c r="N85" i="8"/>
  <c r="G85" i="8"/>
  <c r="Q84" i="8"/>
  <c r="P84" i="8"/>
  <c r="T84" i="8" s="1"/>
  <c r="N84" i="8"/>
  <c r="G84" i="8"/>
  <c r="Q83" i="8"/>
  <c r="P83" i="8"/>
  <c r="T83" i="8" s="1"/>
  <c r="N83" i="8"/>
  <c r="G83" i="8"/>
  <c r="P82" i="8"/>
  <c r="S82" i="8" s="1"/>
  <c r="N82" i="8"/>
  <c r="G82" i="8"/>
  <c r="Q81" i="8"/>
  <c r="P81" i="8"/>
  <c r="T81" i="8" s="1"/>
  <c r="N81" i="8"/>
  <c r="G81" i="8"/>
  <c r="P80" i="8"/>
  <c r="T80" i="8" s="1"/>
  <c r="N80" i="8"/>
  <c r="G80" i="8"/>
  <c r="Q79" i="8"/>
  <c r="P79" i="8"/>
  <c r="T79" i="8" s="1"/>
  <c r="N79" i="8"/>
  <c r="G79" i="8"/>
  <c r="Q78" i="8"/>
  <c r="P78" i="8"/>
  <c r="T78" i="8" s="1"/>
  <c r="N78" i="8"/>
  <c r="G78" i="8"/>
  <c r="Q77" i="8"/>
  <c r="P77" i="8"/>
  <c r="T77" i="8" s="1"/>
  <c r="N77" i="8"/>
  <c r="G77" i="8"/>
  <c r="P76" i="8"/>
  <c r="T76" i="8" s="1"/>
  <c r="N76" i="8"/>
  <c r="G76" i="8"/>
  <c r="Q75" i="8"/>
  <c r="P75" i="8"/>
  <c r="T75" i="8" s="1"/>
  <c r="N75" i="8"/>
  <c r="G75" i="8"/>
  <c r="Q74" i="8"/>
  <c r="P74" i="8"/>
  <c r="T74" i="8" s="1"/>
  <c r="N74" i="8"/>
  <c r="G74" i="8"/>
  <c r="Q73" i="8"/>
  <c r="P73" i="8"/>
  <c r="T73" i="8" s="1"/>
  <c r="N73" i="8"/>
  <c r="G73" i="8"/>
  <c r="P72" i="8"/>
  <c r="T72" i="8" s="1"/>
  <c r="N72" i="8"/>
  <c r="G72" i="8"/>
  <c r="Q71" i="8"/>
  <c r="P71" i="8"/>
  <c r="T71" i="8" s="1"/>
  <c r="N71" i="8"/>
  <c r="G71" i="8"/>
  <c r="Q70" i="8"/>
  <c r="P70" i="8"/>
  <c r="T70" i="8" s="1"/>
  <c r="N70" i="8"/>
  <c r="G70" i="8"/>
  <c r="S69" i="8"/>
  <c r="R69" i="8"/>
  <c r="Q69" i="8"/>
  <c r="O69" i="8"/>
  <c r="Q68" i="8"/>
  <c r="P68" i="8"/>
  <c r="U68" i="8" s="1"/>
  <c r="N68" i="8"/>
  <c r="G68" i="8"/>
  <c r="Q67" i="8"/>
  <c r="P67" i="8"/>
  <c r="U67" i="8" s="1"/>
  <c r="N67" i="8"/>
  <c r="G67" i="8"/>
  <c r="Q66" i="8"/>
  <c r="P66" i="8"/>
  <c r="U66" i="8" s="1"/>
  <c r="N66" i="8"/>
  <c r="G66" i="8"/>
  <c r="Q65" i="8"/>
  <c r="P65" i="8"/>
  <c r="U65" i="8" s="1"/>
  <c r="N65" i="8"/>
  <c r="G65" i="8"/>
  <c r="Q64" i="8"/>
  <c r="P64" i="8"/>
  <c r="U64" i="8" s="1"/>
  <c r="N64" i="8"/>
  <c r="G64" i="8"/>
  <c r="Q63" i="8"/>
  <c r="P63" i="8"/>
  <c r="U63" i="8" s="1"/>
  <c r="N63" i="8"/>
  <c r="G63" i="8"/>
  <c r="Q62" i="8"/>
  <c r="P62" i="8"/>
  <c r="U62" i="8" s="1"/>
  <c r="N62" i="8"/>
  <c r="G62" i="8"/>
  <c r="P61" i="8"/>
  <c r="Q61" i="8" s="1"/>
  <c r="N61" i="8"/>
  <c r="G61" i="8"/>
  <c r="P60" i="8"/>
  <c r="Q60" i="8" s="1"/>
  <c r="N60" i="8"/>
  <c r="G60" i="8"/>
  <c r="Q59" i="8"/>
  <c r="P59" i="8"/>
  <c r="U59" i="8" s="1"/>
  <c r="N59" i="8"/>
  <c r="G59" i="8"/>
  <c r="Q58" i="8"/>
  <c r="P58" i="8"/>
  <c r="U58" i="8" s="1"/>
  <c r="N58" i="8"/>
  <c r="G58" i="8"/>
  <c r="Q57" i="8"/>
  <c r="P57" i="8"/>
  <c r="U57" i="8" s="1"/>
  <c r="N57" i="8"/>
  <c r="G57" i="8"/>
  <c r="Q56" i="8"/>
  <c r="P56" i="8"/>
  <c r="N56" i="8"/>
  <c r="G56" i="8"/>
  <c r="Q55" i="8"/>
  <c r="P55" i="8"/>
  <c r="U55" i="8" s="1"/>
  <c r="N55" i="8"/>
  <c r="G55" i="8"/>
  <c r="S54" i="8"/>
  <c r="R54" i="8"/>
  <c r="Q54" i="8"/>
  <c r="O54" i="8"/>
  <c r="U54" i="8" s="1"/>
  <c r="N54" i="8"/>
  <c r="G54" i="8"/>
  <c r="Q53" i="8"/>
  <c r="P53" i="8"/>
  <c r="U53" i="8" s="1"/>
  <c r="N53" i="8"/>
  <c r="G53" i="8"/>
  <c r="P52" i="8"/>
  <c r="Q52" i="8" s="1"/>
  <c r="N52" i="8"/>
  <c r="G52" i="8"/>
  <c r="Q51" i="8"/>
  <c r="P51" i="8"/>
  <c r="U51" i="8" s="1"/>
  <c r="H51" i="8"/>
  <c r="N51" i="8" s="1"/>
  <c r="G51" i="8"/>
  <c r="Q50" i="8"/>
  <c r="P50" i="8"/>
  <c r="T50" i="8" s="1"/>
  <c r="H50" i="8"/>
  <c r="N50" i="8" s="1"/>
  <c r="G50" i="8"/>
  <c r="P49" i="8"/>
  <c r="Q49" i="8" s="1"/>
  <c r="N49" i="8"/>
  <c r="G49" i="8"/>
  <c r="P48" i="8"/>
  <c r="T48" i="8" s="1"/>
  <c r="N48" i="8"/>
  <c r="G48" i="8"/>
  <c r="Q47" i="8"/>
  <c r="P47" i="8"/>
  <c r="T47" i="8" s="1"/>
  <c r="N47" i="8"/>
  <c r="G47" i="8"/>
  <c r="Q46" i="8"/>
  <c r="P46" i="8"/>
  <c r="T46" i="8" s="1"/>
  <c r="N46" i="8"/>
  <c r="G46" i="8"/>
  <c r="S45" i="8"/>
  <c r="R45" i="8"/>
  <c r="Q45" i="8"/>
  <c r="O45" i="8"/>
  <c r="P45" i="8" s="1"/>
  <c r="N45" i="8"/>
  <c r="G45" i="8"/>
  <c r="P44" i="8"/>
  <c r="T44" i="8" s="1"/>
  <c r="N44" i="8"/>
  <c r="G44" i="8"/>
  <c r="Q43" i="8"/>
  <c r="P43" i="8"/>
  <c r="T43" i="8" s="1"/>
  <c r="N43" i="8"/>
  <c r="G43" i="8"/>
  <c r="S42" i="8"/>
  <c r="R42" i="8"/>
  <c r="Q42" i="8"/>
  <c r="O42" i="8"/>
  <c r="P42" i="8" s="1"/>
  <c r="N42" i="8"/>
  <c r="G42" i="8"/>
  <c r="S41" i="8"/>
  <c r="R41" i="8"/>
  <c r="Q41" i="8"/>
  <c r="O41" i="8"/>
  <c r="N41" i="8"/>
  <c r="G41" i="8"/>
  <c r="P40" i="8"/>
  <c r="T40" i="8" s="1"/>
  <c r="N40" i="8"/>
  <c r="G40" i="8"/>
  <c r="Q39" i="8"/>
  <c r="P39" i="8"/>
  <c r="T39" i="8" s="1"/>
  <c r="N39" i="8"/>
  <c r="G39" i="8"/>
  <c r="P38" i="8"/>
  <c r="T38" i="8" s="1"/>
  <c r="N38" i="8"/>
  <c r="G38" i="8"/>
  <c r="Q37" i="8"/>
  <c r="P37" i="8"/>
  <c r="T37" i="8" s="1"/>
  <c r="N37" i="8"/>
  <c r="G37" i="8"/>
  <c r="Q36" i="8"/>
  <c r="P36" i="8"/>
  <c r="T36" i="8" s="1"/>
  <c r="N36" i="8"/>
  <c r="G36" i="8"/>
  <c r="Q35" i="8"/>
  <c r="P35" i="8"/>
  <c r="T35" i="8" s="1"/>
  <c r="H35" i="8"/>
  <c r="N35" i="8" s="1"/>
  <c r="G35" i="8"/>
  <c r="Q34" i="8"/>
  <c r="P34" i="8"/>
  <c r="U34" i="8" s="1"/>
  <c r="N34" i="8"/>
  <c r="G34" i="8"/>
  <c r="Q33" i="8"/>
  <c r="P33" i="8"/>
  <c r="U33" i="8" s="1"/>
  <c r="N33" i="8"/>
  <c r="G33" i="8"/>
  <c r="Q32" i="8"/>
  <c r="P32" i="8"/>
  <c r="U32" i="8" s="1"/>
  <c r="N32" i="8"/>
  <c r="G32" i="8"/>
  <c r="P31" i="8"/>
  <c r="N31" i="8"/>
  <c r="G31" i="8"/>
  <c r="P30" i="8"/>
  <c r="Q30" i="8" s="1"/>
  <c r="N30" i="8"/>
  <c r="G30" i="8"/>
  <c r="Q29" i="8"/>
  <c r="P29" i="8"/>
  <c r="U29" i="8" s="1"/>
  <c r="N29" i="8"/>
  <c r="G29" i="8"/>
  <c r="Q28" i="8"/>
  <c r="P28" i="8"/>
  <c r="U28" i="8" s="1"/>
  <c r="N28" i="8"/>
  <c r="G28" i="8"/>
  <c r="P27" i="8"/>
  <c r="N27" i="8"/>
  <c r="G27" i="8"/>
  <c r="Q26" i="8"/>
  <c r="P26" i="8"/>
  <c r="U26" i="8" s="1"/>
  <c r="N26" i="8"/>
  <c r="G26" i="8"/>
  <c r="Q25" i="8"/>
  <c r="P25" i="8"/>
  <c r="U25" i="8" s="1"/>
  <c r="N25" i="8"/>
  <c r="G25" i="8"/>
  <c r="Q24" i="8"/>
  <c r="P24" i="8"/>
  <c r="U24" i="8" s="1"/>
  <c r="N24" i="8"/>
  <c r="G24" i="8"/>
  <c r="P23" i="8"/>
  <c r="T23" i="8" s="1"/>
  <c r="N23" i="8"/>
  <c r="G23" i="8"/>
  <c r="P22" i="8"/>
  <c r="N22" i="8"/>
  <c r="G22" i="8"/>
  <c r="Q21" i="8"/>
  <c r="P21" i="8"/>
  <c r="U21" i="8" s="1"/>
  <c r="N21" i="8"/>
  <c r="G21" i="8"/>
  <c r="Q19" i="8"/>
  <c r="P19" i="8"/>
  <c r="U19" i="8" s="1"/>
  <c r="N19" i="8"/>
  <c r="G19" i="8"/>
  <c r="Q18" i="8"/>
  <c r="P18" i="8"/>
  <c r="U18" i="8" s="1"/>
  <c r="N18" i="8"/>
  <c r="G18" i="8"/>
  <c r="Q17" i="8"/>
  <c r="P17" i="8"/>
  <c r="U17" i="8" s="1"/>
  <c r="N17" i="8"/>
  <c r="G17" i="8"/>
  <c r="P16" i="8"/>
  <c r="Q16" i="8" s="1"/>
  <c r="N16" i="8"/>
  <c r="G16" i="8"/>
  <c r="P15" i="8"/>
  <c r="N15" i="8"/>
  <c r="G15" i="8"/>
  <c r="P14" i="8"/>
  <c r="Q14" i="8" s="1"/>
  <c r="N14" i="8"/>
  <c r="G14" i="8"/>
  <c r="Q13" i="8"/>
  <c r="P13" i="8"/>
  <c r="U13" i="8" s="1"/>
  <c r="H13" i="8"/>
  <c r="G13" i="8"/>
  <c r="P12" i="8"/>
  <c r="Q12" i="8" s="1"/>
  <c r="N12" i="8"/>
  <c r="G12" i="8"/>
  <c r="P11" i="8"/>
  <c r="Q11" i="8" s="1"/>
  <c r="N11" i="8"/>
  <c r="G11" i="8"/>
  <c r="Q10" i="8"/>
  <c r="P10" i="8"/>
  <c r="U10" i="8" s="1"/>
  <c r="N10" i="8"/>
  <c r="G10" i="8"/>
  <c r="Q9" i="8"/>
  <c r="P9" i="8"/>
  <c r="U9" i="8" s="1"/>
  <c r="N9" i="8"/>
  <c r="G9" i="8"/>
  <c r="P8" i="8"/>
  <c r="Q8" i="8" s="1"/>
  <c r="N8" i="8"/>
  <c r="G8" i="8"/>
  <c r="Q7" i="8"/>
  <c r="P7" i="8"/>
  <c r="U7" i="8" s="1"/>
  <c r="N7" i="8"/>
  <c r="G7" i="8"/>
  <c r="Q6" i="8"/>
  <c r="P6" i="8"/>
  <c r="T6" i="8" s="1"/>
  <c r="N6" i="8"/>
  <c r="G6" i="8"/>
  <c r="A6" i="8"/>
  <c r="U4" i="8"/>
  <c r="S4" i="8"/>
  <c r="Q4" i="8"/>
  <c r="N3" i="8"/>
  <c r="Q80" i="8" l="1"/>
  <c r="P96" i="8"/>
  <c r="Q44" i="8"/>
  <c r="H107" i="8"/>
  <c r="N107" i="8" s="1"/>
  <c r="U91" i="8"/>
  <c r="T96" i="8"/>
  <c r="U74" i="8"/>
  <c r="U78" i="8"/>
  <c r="U83" i="8"/>
  <c r="U89" i="8"/>
  <c r="U93" i="8"/>
  <c r="T95" i="8"/>
  <c r="T97" i="8"/>
  <c r="T98" i="8"/>
  <c r="T99" i="8"/>
  <c r="T100" i="8"/>
  <c r="T101" i="8"/>
  <c r="T102" i="8"/>
  <c r="T103" i="8"/>
  <c r="T104" i="8"/>
  <c r="T105" i="8"/>
  <c r="U76" i="8"/>
  <c r="Q76" i="8"/>
  <c r="Q40" i="8"/>
  <c r="U80" i="8"/>
  <c r="U85" i="8"/>
  <c r="Q85" i="8"/>
  <c r="Q72" i="8"/>
  <c r="U72" i="8"/>
  <c r="T24" i="8"/>
  <c r="T25" i="8"/>
  <c r="T26" i="8"/>
  <c r="T27" i="8"/>
  <c r="U27" i="8" s="1"/>
  <c r="T28" i="8"/>
  <c r="T29" i="8"/>
  <c r="T30" i="8"/>
  <c r="U30" i="8" s="1"/>
  <c r="T31" i="8"/>
  <c r="U31" i="8" s="1"/>
  <c r="T32" i="8"/>
  <c r="T33" i="8"/>
  <c r="T34" i="8"/>
  <c r="T49" i="8"/>
  <c r="U49" i="8" s="1"/>
  <c r="T51" i="8"/>
  <c r="T52" i="8"/>
  <c r="U52" i="8" s="1"/>
  <c r="T53" i="8"/>
  <c r="T55" i="8"/>
  <c r="U70" i="8"/>
  <c r="T7" i="8"/>
  <c r="T8" i="8"/>
  <c r="U8" i="8" s="1"/>
  <c r="T9" i="8"/>
  <c r="T10" i="8"/>
  <c r="T11" i="8"/>
  <c r="U11" i="8" s="1"/>
  <c r="T12" i="8"/>
  <c r="U12" i="8" s="1"/>
  <c r="Q27" i="8"/>
  <c r="Q31" i="8"/>
  <c r="O107" i="8"/>
  <c r="R107" i="8"/>
  <c r="P54" i="8"/>
  <c r="T54" i="8" s="1"/>
  <c r="T57" i="8"/>
  <c r="T58" i="8"/>
  <c r="T59" i="8"/>
  <c r="T60" i="8"/>
  <c r="U60" i="8" s="1"/>
  <c r="T61" i="8"/>
  <c r="U61" i="8" s="1"/>
  <c r="T62" i="8"/>
  <c r="T63" i="8"/>
  <c r="T64" i="8"/>
  <c r="T65" i="8"/>
  <c r="T66" i="8"/>
  <c r="T67" i="8"/>
  <c r="T68" i="8"/>
  <c r="S6" i="8"/>
  <c r="U6" i="8"/>
  <c r="S7" i="8"/>
  <c r="S8" i="8"/>
  <c r="S9" i="8"/>
  <c r="S10" i="8"/>
  <c r="S11" i="8"/>
  <c r="S12" i="8"/>
  <c r="N13" i="8"/>
  <c r="T13" i="8"/>
  <c r="T14" i="8"/>
  <c r="U14" i="8" s="1"/>
  <c r="Q15" i="8"/>
  <c r="T15" i="8"/>
  <c r="U15" i="8" s="1"/>
  <c r="T16" i="8"/>
  <c r="U16" i="8" s="1"/>
  <c r="T17" i="8"/>
  <c r="T18" i="8"/>
  <c r="T19" i="8"/>
  <c r="T21" i="8"/>
  <c r="Q22" i="8"/>
  <c r="T22" i="8"/>
  <c r="U22" i="8" s="1"/>
  <c r="Q23" i="8"/>
  <c r="T42" i="8"/>
  <c r="S13" i="8"/>
  <c r="S14" i="8"/>
  <c r="S15" i="8"/>
  <c r="S16" i="8"/>
  <c r="S17" i="8"/>
  <c r="S18" i="8"/>
  <c r="S19" i="8"/>
  <c r="S21" i="8"/>
  <c r="S22" i="8"/>
  <c r="U23" i="8"/>
  <c r="S23" i="8"/>
  <c r="T45" i="8"/>
  <c r="S35" i="8"/>
  <c r="U35" i="8"/>
  <c r="S36" i="8"/>
  <c r="U36" i="8"/>
  <c r="S37" i="8"/>
  <c r="U37" i="8"/>
  <c r="S38" i="8"/>
  <c r="U38" i="8"/>
  <c r="S39" i="8"/>
  <c r="U39" i="8"/>
  <c r="S40" i="8"/>
  <c r="U40" i="8"/>
  <c r="U41" i="8"/>
  <c r="U42" i="8"/>
  <c r="S43" i="8"/>
  <c r="U43" i="8"/>
  <c r="S44" i="8"/>
  <c r="U44" i="8"/>
  <c r="U45" i="8"/>
  <c r="S46" i="8"/>
  <c r="U46" i="8"/>
  <c r="S47" i="8"/>
  <c r="U47" i="8"/>
  <c r="S50" i="8"/>
  <c r="U50" i="8"/>
  <c r="S71" i="8"/>
  <c r="S73" i="8"/>
  <c r="S75" i="8"/>
  <c r="S77" i="8"/>
  <c r="S79" i="8"/>
  <c r="S81" i="8"/>
  <c r="S84" i="8"/>
  <c r="S86" i="8"/>
  <c r="S90" i="8"/>
  <c r="S92" i="8"/>
  <c r="S24" i="8"/>
  <c r="S25" i="8"/>
  <c r="S26" i="8"/>
  <c r="S27" i="8"/>
  <c r="S28" i="8"/>
  <c r="S29" i="8"/>
  <c r="S30" i="8"/>
  <c r="S31" i="8"/>
  <c r="S32" i="8"/>
  <c r="S33" i="8"/>
  <c r="S34" i="8"/>
  <c r="Q38" i="8"/>
  <c r="P41" i="8"/>
  <c r="S49" i="8"/>
  <c r="S51" i="8"/>
  <c r="S52" i="8"/>
  <c r="S53" i="8"/>
  <c r="S55" i="8"/>
  <c r="U56" i="8"/>
  <c r="S56" i="8"/>
  <c r="T56" i="8"/>
  <c r="P69" i="8"/>
  <c r="G69" i="8"/>
  <c r="G107" i="8" s="1"/>
  <c r="T69" i="8"/>
  <c r="U69" i="8"/>
  <c r="S70" i="8"/>
  <c r="U71" i="8"/>
  <c r="S72" i="8"/>
  <c r="U73" i="8"/>
  <c r="S74" i="8"/>
  <c r="U75" i="8"/>
  <c r="S76" i="8"/>
  <c r="U77" i="8"/>
  <c r="S78" i="8"/>
  <c r="U79" i="8"/>
  <c r="S80" i="8"/>
  <c r="U81" i="8"/>
  <c r="T82" i="8"/>
  <c r="Q82" i="8"/>
  <c r="U82" i="8"/>
  <c r="S83" i="8"/>
  <c r="U84" i="8"/>
  <c r="S85" i="8"/>
  <c r="U86" i="8"/>
  <c r="T87" i="8"/>
  <c r="U87" i="8" s="1"/>
  <c r="Q87" i="8"/>
  <c r="T88" i="8"/>
  <c r="U88" i="8"/>
  <c r="S89" i="8"/>
  <c r="U90" i="8"/>
  <c r="S91" i="8"/>
  <c r="U92" i="8"/>
  <c r="S93" i="8"/>
  <c r="S57" i="8"/>
  <c r="S58" i="8"/>
  <c r="S59" i="8"/>
  <c r="S60" i="8"/>
  <c r="S61" i="8"/>
  <c r="S62" i="8"/>
  <c r="S63" i="8"/>
  <c r="S64" i="8"/>
  <c r="S65" i="8"/>
  <c r="S66" i="8"/>
  <c r="S67" i="8"/>
  <c r="S68" i="8"/>
  <c r="S95" i="8"/>
  <c r="S97" i="8"/>
  <c r="S98" i="8"/>
  <c r="S99" i="8"/>
  <c r="S100" i="8"/>
  <c r="S101" i="8"/>
  <c r="S102" i="8"/>
  <c r="S103" i="8"/>
  <c r="S104" i="8"/>
  <c r="S105" i="8"/>
  <c r="S106" i="8"/>
  <c r="U106" i="8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2" i="7"/>
  <c r="G43" i="7"/>
  <c r="G45" i="7"/>
  <c r="G46" i="7"/>
  <c r="G47" i="7"/>
  <c r="G48" i="7"/>
  <c r="G49" i="7"/>
  <c r="G50" i="7"/>
  <c r="G51" i="7"/>
  <c r="G52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8" i="7"/>
  <c r="G89" i="7"/>
  <c r="G90" i="7"/>
  <c r="G91" i="7"/>
  <c r="G92" i="7"/>
  <c r="G93" i="7"/>
  <c r="G94" i="7"/>
  <c r="G96" i="7"/>
  <c r="G97" i="7"/>
  <c r="G98" i="7"/>
  <c r="G99" i="7"/>
  <c r="G100" i="7"/>
  <c r="G101" i="7"/>
  <c r="G102" i="7"/>
  <c r="G103" i="7"/>
  <c r="G104" i="7"/>
  <c r="G105" i="7"/>
  <c r="G6" i="7"/>
  <c r="P107" i="8" l="1"/>
  <c r="Q107" i="8" s="1"/>
  <c r="T41" i="8"/>
  <c r="T107" i="8" s="1"/>
  <c r="S107" i="8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U107" i="8" l="1"/>
  <c r="M106" i="7"/>
  <c r="L106" i="7"/>
  <c r="K106" i="7"/>
  <c r="J106" i="7"/>
  <c r="I106" i="7"/>
  <c r="Q105" i="7"/>
  <c r="P105" i="7"/>
  <c r="T105" i="7" s="1"/>
  <c r="N105" i="7"/>
  <c r="Q104" i="7"/>
  <c r="P104" i="7"/>
  <c r="U104" i="7" s="1"/>
  <c r="N104" i="7"/>
  <c r="Q103" i="7"/>
  <c r="P103" i="7"/>
  <c r="T103" i="7" s="1"/>
  <c r="N103" i="7"/>
  <c r="Q102" i="7"/>
  <c r="P102" i="7"/>
  <c r="U102" i="7" s="1"/>
  <c r="N102" i="7"/>
  <c r="Q101" i="7"/>
  <c r="P101" i="7"/>
  <c r="T101" i="7" s="1"/>
  <c r="N101" i="7"/>
  <c r="Q100" i="7"/>
  <c r="P100" i="7"/>
  <c r="U100" i="7" s="1"/>
  <c r="N100" i="7"/>
  <c r="Q99" i="7"/>
  <c r="P99" i="7"/>
  <c r="T99" i="7" s="1"/>
  <c r="N99" i="7"/>
  <c r="Q98" i="7"/>
  <c r="P98" i="7"/>
  <c r="U98" i="7" s="1"/>
  <c r="N98" i="7"/>
  <c r="Q97" i="7"/>
  <c r="P97" i="7"/>
  <c r="T97" i="7" s="1"/>
  <c r="N97" i="7"/>
  <c r="Q96" i="7"/>
  <c r="P96" i="7"/>
  <c r="U96" i="7" s="1"/>
  <c r="N96" i="7"/>
  <c r="S95" i="7"/>
  <c r="R95" i="7"/>
  <c r="Q95" i="7"/>
  <c r="O95" i="7"/>
  <c r="N95" i="7"/>
  <c r="Q94" i="7"/>
  <c r="P94" i="7"/>
  <c r="U94" i="7" s="1"/>
  <c r="N94" i="7"/>
  <c r="P93" i="7"/>
  <c r="T93" i="7" s="1"/>
  <c r="N93" i="7"/>
  <c r="Q92" i="7"/>
  <c r="P92" i="7"/>
  <c r="T92" i="7" s="1"/>
  <c r="N92" i="7"/>
  <c r="Q91" i="7"/>
  <c r="P91" i="7"/>
  <c r="U91" i="7" s="1"/>
  <c r="N91" i="7"/>
  <c r="Q90" i="7"/>
  <c r="P90" i="7"/>
  <c r="T90" i="7" s="1"/>
  <c r="N90" i="7"/>
  <c r="Q89" i="7"/>
  <c r="P89" i="7"/>
  <c r="U89" i="7" s="1"/>
  <c r="N89" i="7"/>
  <c r="Q88" i="7"/>
  <c r="P88" i="7"/>
  <c r="T88" i="7" s="1"/>
  <c r="N88" i="7"/>
  <c r="S87" i="7"/>
  <c r="R87" i="7"/>
  <c r="Q87" i="7"/>
  <c r="O87" i="7"/>
  <c r="P87" i="7" s="1"/>
  <c r="N87" i="7"/>
  <c r="P86" i="7"/>
  <c r="T86" i="7" s="1"/>
  <c r="N86" i="7"/>
  <c r="Q85" i="7"/>
  <c r="P85" i="7"/>
  <c r="U85" i="7" s="1"/>
  <c r="N85" i="7"/>
  <c r="Q84" i="7"/>
  <c r="P84" i="7"/>
  <c r="T84" i="7" s="1"/>
  <c r="N84" i="7"/>
  <c r="Q83" i="7"/>
  <c r="P83" i="7"/>
  <c r="U83" i="7" s="1"/>
  <c r="N83" i="7"/>
  <c r="Q82" i="7"/>
  <c r="P82" i="7"/>
  <c r="T82" i="7" s="1"/>
  <c r="N82" i="7"/>
  <c r="P81" i="7"/>
  <c r="Q81" i="7" s="1"/>
  <c r="N81" i="7"/>
  <c r="Q80" i="7"/>
  <c r="P80" i="7"/>
  <c r="T80" i="7" s="1"/>
  <c r="N80" i="7"/>
  <c r="Q79" i="7"/>
  <c r="P79" i="7"/>
  <c r="U79" i="7" s="1"/>
  <c r="N79" i="7"/>
  <c r="Q78" i="7"/>
  <c r="P78" i="7"/>
  <c r="T78" i="7" s="1"/>
  <c r="N78" i="7"/>
  <c r="Q77" i="7"/>
  <c r="P77" i="7"/>
  <c r="U77" i="7" s="1"/>
  <c r="N77" i="7"/>
  <c r="Q76" i="7"/>
  <c r="P76" i="7"/>
  <c r="T76" i="7" s="1"/>
  <c r="N76" i="7"/>
  <c r="Q75" i="7"/>
  <c r="P75" i="7"/>
  <c r="U75" i="7" s="1"/>
  <c r="N75" i="7"/>
  <c r="Q74" i="7"/>
  <c r="P74" i="7"/>
  <c r="T74" i="7" s="1"/>
  <c r="N74" i="7"/>
  <c r="Q73" i="7"/>
  <c r="P73" i="7"/>
  <c r="U73" i="7" s="1"/>
  <c r="N73" i="7"/>
  <c r="Q72" i="7"/>
  <c r="P72" i="7"/>
  <c r="T72" i="7" s="1"/>
  <c r="N72" i="7"/>
  <c r="Q71" i="7"/>
  <c r="P71" i="7"/>
  <c r="U71" i="7" s="1"/>
  <c r="N71" i="7"/>
  <c r="Q70" i="7"/>
  <c r="P70" i="7"/>
  <c r="T70" i="7" s="1"/>
  <c r="N70" i="7"/>
  <c r="Q69" i="7"/>
  <c r="P69" i="7"/>
  <c r="U69" i="7" s="1"/>
  <c r="N69" i="7"/>
  <c r="S68" i="7"/>
  <c r="R68" i="7"/>
  <c r="Q68" i="7"/>
  <c r="O68" i="7"/>
  <c r="Q67" i="7"/>
  <c r="P67" i="7"/>
  <c r="T67" i="7" s="1"/>
  <c r="N67" i="7"/>
  <c r="Q66" i="7"/>
  <c r="P66" i="7"/>
  <c r="U66" i="7" s="1"/>
  <c r="N66" i="7"/>
  <c r="Q65" i="7"/>
  <c r="P65" i="7"/>
  <c r="T65" i="7" s="1"/>
  <c r="N65" i="7"/>
  <c r="Q64" i="7"/>
  <c r="P64" i="7"/>
  <c r="U64" i="7" s="1"/>
  <c r="N64" i="7"/>
  <c r="Q63" i="7"/>
  <c r="P63" i="7"/>
  <c r="T63" i="7" s="1"/>
  <c r="N63" i="7"/>
  <c r="Q62" i="7"/>
  <c r="P62" i="7"/>
  <c r="U62" i="7" s="1"/>
  <c r="N62" i="7"/>
  <c r="Q61" i="7"/>
  <c r="P61" i="7"/>
  <c r="T61" i="7" s="1"/>
  <c r="N61" i="7"/>
  <c r="P60" i="7"/>
  <c r="Q60" i="7" s="1"/>
  <c r="N60" i="7"/>
  <c r="P59" i="7"/>
  <c r="N59" i="7"/>
  <c r="Q58" i="7"/>
  <c r="P58" i="7"/>
  <c r="U58" i="7" s="1"/>
  <c r="N58" i="7"/>
  <c r="Q57" i="7"/>
  <c r="P57" i="7"/>
  <c r="T57" i="7" s="1"/>
  <c r="N57" i="7"/>
  <c r="Q56" i="7"/>
  <c r="P56" i="7"/>
  <c r="U56" i="7" s="1"/>
  <c r="N56" i="7"/>
  <c r="Q55" i="7"/>
  <c r="P55" i="7"/>
  <c r="T55" i="7" s="1"/>
  <c r="N55" i="7"/>
  <c r="Q54" i="7"/>
  <c r="P54" i="7"/>
  <c r="U54" i="7" s="1"/>
  <c r="N54" i="7"/>
  <c r="S53" i="7"/>
  <c r="R53" i="7"/>
  <c r="Q53" i="7"/>
  <c r="O53" i="7"/>
  <c r="N53" i="7"/>
  <c r="Q52" i="7"/>
  <c r="P52" i="7"/>
  <c r="U52" i="7" s="1"/>
  <c r="N52" i="7"/>
  <c r="Q51" i="7"/>
  <c r="P51" i="7"/>
  <c r="U51" i="7" s="1"/>
  <c r="N51" i="7"/>
  <c r="Q50" i="7"/>
  <c r="P50" i="7"/>
  <c r="T50" i="7" s="1"/>
  <c r="H50" i="7"/>
  <c r="N50" i="7" s="1"/>
  <c r="Q49" i="7"/>
  <c r="P49" i="7"/>
  <c r="T49" i="7" s="1"/>
  <c r="H49" i="7"/>
  <c r="N49" i="7" s="1"/>
  <c r="Q48" i="7"/>
  <c r="P48" i="7"/>
  <c r="T48" i="7" s="1"/>
  <c r="N48" i="7"/>
  <c r="P47" i="7"/>
  <c r="T47" i="7" s="1"/>
  <c r="N47" i="7"/>
  <c r="Q46" i="7"/>
  <c r="P46" i="7"/>
  <c r="U46" i="7" s="1"/>
  <c r="N46" i="7"/>
  <c r="Q45" i="7"/>
  <c r="P45" i="7"/>
  <c r="T45" i="7" s="1"/>
  <c r="N45" i="7"/>
  <c r="S44" i="7"/>
  <c r="R44" i="7"/>
  <c r="Q44" i="7"/>
  <c r="O44" i="7"/>
  <c r="N44" i="7"/>
  <c r="Q43" i="7"/>
  <c r="P43" i="7"/>
  <c r="T43" i="7" s="1"/>
  <c r="N43" i="7"/>
  <c r="Q42" i="7"/>
  <c r="P42" i="7"/>
  <c r="U42" i="7" s="1"/>
  <c r="N42" i="7"/>
  <c r="S41" i="7"/>
  <c r="R41" i="7"/>
  <c r="Q41" i="7"/>
  <c r="O41" i="7"/>
  <c r="N41" i="7"/>
  <c r="S40" i="7"/>
  <c r="R40" i="7"/>
  <c r="Q40" i="7"/>
  <c r="O40" i="7"/>
  <c r="N40" i="7"/>
  <c r="Q39" i="7"/>
  <c r="P39" i="7"/>
  <c r="T39" i="7" s="1"/>
  <c r="N39" i="7"/>
  <c r="Q38" i="7"/>
  <c r="P38" i="7"/>
  <c r="U38" i="7" s="1"/>
  <c r="N38" i="7"/>
  <c r="P37" i="7"/>
  <c r="T37" i="7" s="1"/>
  <c r="N37" i="7"/>
  <c r="Q36" i="7"/>
  <c r="P36" i="7"/>
  <c r="U36" i="7" s="1"/>
  <c r="N36" i="7"/>
  <c r="Q35" i="7"/>
  <c r="P35" i="7"/>
  <c r="T35" i="7" s="1"/>
  <c r="N35" i="7"/>
  <c r="Q34" i="7"/>
  <c r="P34" i="7"/>
  <c r="U34" i="7" s="1"/>
  <c r="H34" i="7"/>
  <c r="N34" i="7" s="1"/>
  <c r="Q33" i="7"/>
  <c r="P33" i="7"/>
  <c r="U33" i="7" s="1"/>
  <c r="N33" i="7"/>
  <c r="Q32" i="7"/>
  <c r="P32" i="7"/>
  <c r="T32" i="7" s="1"/>
  <c r="N32" i="7"/>
  <c r="Q31" i="7"/>
  <c r="P31" i="7"/>
  <c r="U31" i="7" s="1"/>
  <c r="N31" i="7"/>
  <c r="P30" i="7"/>
  <c r="T30" i="7" s="1"/>
  <c r="N30" i="7"/>
  <c r="Q29" i="7"/>
  <c r="P29" i="7"/>
  <c r="U29" i="7" s="1"/>
  <c r="N29" i="7"/>
  <c r="Q28" i="7"/>
  <c r="P28" i="7"/>
  <c r="T28" i="7" s="1"/>
  <c r="N28" i="7"/>
  <c r="Q27" i="7"/>
  <c r="P27" i="7"/>
  <c r="U27" i="7" s="1"/>
  <c r="N27" i="7"/>
  <c r="P26" i="7"/>
  <c r="T26" i="7" s="1"/>
  <c r="N26" i="7"/>
  <c r="Q25" i="7"/>
  <c r="P25" i="7"/>
  <c r="U25" i="7" s="1"/>
  <c r="N25" i="7"/>
  <c r="Q24" i="7"/>
  <c r="P24" i="7"/>
  <c r="T24" i="7" s="1"/>
  <c r="N24" i="7"/>
  <c r="Q23" i="7"/>
  <c r="P23" i="7"/>
  <c r="U23" i="7" s="1"/>
  <c r="N23" i="7"/>
  <c r="P22" i="7"/>
  <c r="T22" i="7" s="1"/>
  <c r="N22" i="7"/>
  <c r="P21" i="7"/>
  <c r="Q21" i="7" s="1"/>
  <c r="N21" i="7"/>
  <c r="Q20" i="7"/>
  <c r="P20" i="7"/>
  <c r="T20" i="7" s="1"/>
  <c r="N20" i="7"/>
  <c r="Q19" i="7"/>
  <c r="P19" i="7"/>
  <c r="U19" i="7" s="1"/>
  <c r="N19" i="7"/>
  <c r="Q18" i="7"/>
  <c r="P18" i="7"/>
  <c r="T18" i="7" s="1"/>
  <c r="N18" i="7"/>
  <c r="Q17" i="7"/>
  <c r="P17" i="7"/>
  <c r="U17" i="7" s="1"/>
  <c r="N17" i="7"/>
  <c r="Q16" i="7"/>
  <c r="P16" i="7"/>
  <c r="T16" i="7" s="1"/>
  <c r="N16" i="7"/>
  <c r="P15" i="7"/>
  <c r="Q15" i="7" s="1"/>
  <c r="N15" i="7"/>
  <c r="Q14" i="7"/>
  <c r="P14" i="7"/>
  <c r="T14" i="7" s="1"/>
  <c r="N14" i="7"/>
  <c r="Q13" i="7"/>
  <c r="P13" i="7"/>
  <c r="U13" i="7" s="1"/>
  <c r="H13" i="7"/>
  <c r="N13" i="7" s="1"/>
  <c r="Q12" i="7"/>
  <c r="P12" i="7"/>
  <c r="U12" i="7" s="1"/>
  <c r="N12" i="7"/>
  <c r="Q11" i="7"/>
  <c r="P11" i="7"/>
  <c r="T11" i="7" s="1"/>
  <c r="N11" i="7"/>
  <c r="Q10" i="7"/>
  <c r="P10" i="7"/>
  <c r="U10" i="7" s="1"/>
  <c r="N10" i="7"/>
  <c r="Q9" i="7"/>
  <c r="P9" i="7"/>
  <c r="U9" i="7" s="1"/>
  <c r="N9" i="7"/>
  <c r="P8" i="7"/>
  <c r="Q8" i="7" s="1"/>
  <c r="N8" i="7"/>
  <c r="Q7" i="7"/>
  <c r="P7" i="7"/>
  <c r="U7" i="7" s="1"/>
  <c r="N7" i="7"/>
  <c r="Q6" i="7"/>
  <c r="P6" i="7"/>
  <c r="N6" i="7"/>
  <c r="A6" i="7"/>
  <c r="U4" i="7"/>
  <c r="S4" i="7"/>
  <c r="Q4" i="7"/>
  <c r="N3" i="7"/>
  <c r="Q37" i="7" l="1"/>
  <c r="P40" i="7"/>
  <c r="G40" i="7"/>
  <c r="U44" i="7"/>
  <c r="G44" i="7"/>
  <c r="P53" i="7"/>
  <c r="T53" i="7" s="1"/>
  <c r="G53" i="7"/>
  <c r="P95" i="7"/>
  <c r="T95" i="7" s="1"/>
  <c r="G95" i="7"/>
  <c r="Q26" i="7"/>
  <c r="P41" i="7"/>
  <c r="T41" i="7" s="1"/>
  <c r="G41" i="7"/>
  <c r="P68" i="7"/>
  <c r="T68" i="7" s="1"/>
  <c r="G68" i="7"/>
  <c r="U87" i="7"/>
  <c r="G87" i="7"/>
  <c r="Q86" i="7"/>
  <c r="T7" i="7"/>
  <c r="T10" i="7"/>
  <c r="T15" i="7"/>
  <c r="U15" i="7" s="1"/>
  <c r="T19" i="7"/>
  <c r="T25" i="7"/>
  <c r="T29" i="7"/>
  <c r="T31" i="7"/>
  <c r="T36" i="7"/>
  <c r="T54" i="7"/>
  <c r="U57" i="7"/>
  <c r="T62" i="7"/>
  <c r="T64" i="7"/>
  <c r="U67" i="7"/>
  <c r="T69" i="7"/>
  <c r="U72" i="7"/>
  <c r="T75" i="7"/>
  <c r="T77" i="7"/>
  <c r="U80" i="7"/>
  <c r="T83" i="7"/>
  <c r="T85" i="7"/>
  <c r="T87" i="7"/>
  <c r="T89" i="7"/>
  <c r="T91" i="7"/>
  <c r="T96" i="7"/>
  <c r="T98" i="7"/>
  <c r="U101" i="7"/>
  <c r="T104" i="7"/>
  <c r="T9" i="7"/>
  <c r="T12" i="7"/>
  <c r="T13" i="7"/>
  <c r="T17" i="7"/>
  <c r="T21" i="7"/>
  <c r="U21" i="7" s="1"/>
  <c r="T23" i="7"/>
  <c r="T27" i="7"/>
  <c r="T33" i="7"/>
  <c r="T34" i="7"/>
  <c r="T38" i="7"/>
  <c r="R106" i="7"/>
  <c r="T42" i="7"/>
  <c r="P44" i="7"/>
  <c r="T44" i="7" s="1"/>
  <c r="T46" i="7"/>
  <c r="T51" i="7"/>
  <c r="T56" i="7"/>
  <c r="T58" i="7"/>
  <c r="T60" i="7"/>
  <c r="U60" i="7" s="1"/>
  <c r="U63" i="7"/>
  <c r="T66" i="7"/>
  <c r="T71" i="7"/>
  <c r="T73" i="7"/>
  <c r="U76" i="7"/>
  <c r="T79" i="7"/>
  <c r="T81" i="7"/>
  <c r="U81" i="7" s="1"/>
  <c r="U84" i="7"/>
  <c r="U90" i="7"/>
  <c r="T94" i="7"/>
  <c r="U97" i="7"/>
  <c r="T100" i="7"/>
  <c r="T102" i="7"/>
  <c r="U105" i="7"/>
  <c r="T6" i="7"/>
  <c r="S6" i="7"/>
  <c r="U6" i="7"/>
  <c r="T8" i="7"/>
  <c r="U8" i="7" s="1"/>
  <c r="S8" i="7"/>
  <c r="S11" i="7"/>
  <c r="U11" i="7"/>
  <c r="S14" i="7"/>
  <c r="U14" i="7"/>
  <c r="S16" i="7"/>
  <c r="U16" i="7"/>
  <c r="S18" i="7"/>
  <c r="U18" i="7"/>
  <c r="S20" i="7"/>
  <c r="U20" i="7"/>
  <c r="S22" i="7"/>
  <c r="U22" i="7"/>
  <c r="S24" i="7"/>
  <c r="U24" i="7"/>
  <c r="S26" i="7"/>
  <c r="U26" i="7"/>
  <c r="S28" i="7"/>
  <c r="U28" i="7"/>
  <c r="S30" i="7"/>
  <c r="U30" i="7"/>
  <c r="S32" i="7"/>
  <c r="U32" i="7"/>
  <c r="S35" i="7"/>
  <c r="U35" i="7"/>
  <c r="S37" i="7"/>
  <c r="U37" i="7"/>
  <c r="S39" i="7"/>
  <c r="U39" i="7"/>
  <c r="T40" i="7"/>
  <c r="U41" i="7"/>
  <c r="S43" i="7"/>
  <c r="U43" i="7"/>
  <c r="S45" i="7"/>
  <c r="U45" i="7"/>
  <c r="S48" i="7"/>
  <c r="U48" i="7"/>
  <c r="S49" i="7"/>
  <c r="U49" i="7"/>
  <c r="S50" i="7"/>
  <c r="U50" i="7"/>
  <c r="S52" i="7"/>
  <c r="U53" i="7"/>
  <c r="S55" i="7"/>
  <c r="T59" i="7"/>
  <c r="U59" i="7" s="1"/>
  <c r="Q59" i="7"/>
  <c r="S61" i="7"/>
  <c r="S65" i="7"/>
  <c r="U68" i="7"/>
  <c r="S70" i="7"/>
  <c r="S74" i="7"/>
  <c r="S78" i="7"/>
  <c r="S82" i="7"/>
  <c r="S86" i="7"/>
  <c r="S88" i="7"/>
  <c r="S92" i="7"/>
  <c r="S99" i="7"/>
  <c r="S103" i="7"/>
  <c r="H106" i="7"/>
  <c r="N106" i="7" s="1"/>
  <c r="S7" i="7"/>
  <c r="S9" i="7"/>
  <c r="S10" i="7"/>
  <c r="S12" i="7"/>
  <c r="S13" i="7"/>
  <c r="S15" i="7"/>
  <c r="S17" i="7"/>
  <c r="S19" i="7"/>
  <c r="S21" i="7"/>
  <c r="Q22" i="7"/>
  <c r="S23" i="7"/>
  <c r="S25" i="7"/>
  <c r="S27" i="7"/>
  <c r="S29" i="7"/>
  <c r="Q30" i="7"/>
  <c r="S31" i="7"/>
  <c r="S33" i="7"/>
  <c r="S34" i="7"/>
  <c r="S36" i="7"/>
  <c r="S38" i="7"/>
  <c r="O106" i="7"/>
  <c r="U40" i="7"/>
  <c r="S42" i="7"/>
  <c r="S46" i="7"/>
  <c r="S51" i="7"/>
  <c r="T52" i="7"/>
  <c r="U55" i="7"/>
  <c r="S57" i="7"/>
  <c r="S59" i="7"/>
  <c r="U61" i="7"/>
  <c r="S63" i="7"/>
  <c r="U65" i="7"/>
  <c r="S67" i="7"/>
  <c r="U70" i="7"/>
  <c r="S72" i="7"/>
  <c r="U74" i="7"/>
  <c r="S76" i="7"/>
  <c r="U78" i="7"/>
  <c r="S80" i="7"/>
  <c r="U82" i="7"/>
  <c r="S84" i="7"/>
  <c r="U86" i="7"/>
  <c r="U88" i="7"/>
  <c r="S90" i="7"/>
  <c r="U92" i="7"/>
  <c r="U95" i="7"/>
  <c r="S97" i="7"/>
  <c r="U99" i="7"/>
  <c r="S101" i="7"/>
  <c r="U103" i="7"/>
  <c r="S105" i="7"/>
  <c r="S54" i="7"/>
  <c r="S56" i="7"/>
  <c r="S58" i="7"/>
  <c r="S60" i="7"/>
  <c r="S62" i="7"/>
  <c r="S64" i="7"/>
  <c r="S66" i="7"/>
  <c r="S69" i="7"/>
  <c r="S71" i="7"/>
  <c r="S73" i="7"/>
  <c r="S75" i="7"/>
  <c r="S77" i="7"/>
  <c r="S79" i="7"/>
  <c r="S81" i="7"/>
  <c r="S83" i="7"/>
  <c r="S85" i="7"/>
  <c r="S89" i="7"/>
  <c r="S91" i="7"/>
  <c r="S94" i="7"/>
  <c r="S96" i="7"/>
  <c r="S98" i="7"/>
  <c r="S100" i="7"/>
  <c r="S102" i="7"/>
  <c r="S104" i="7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6" i="6"/>
  <c r="P106" i="7" l="1"/>
  <c r="G106" i="7"/>
  <c r="Q106" i="7"/>
  <c r="T106" i="7"/>
  <c r="S106" i="7"/>
  <c r="P7" i="6"/>
  <c r="T7" i="6" s="1"/>
  <c r="P8" i="6"/>
  <c r="T8" i="6" s="1"/>
  <c r="P9" i="6"/>
  <c r="T9" i="6" s="1"/>
  <c r="P10" i="6"/>
  <c r="T10" i="6" s="1"/>
  <c r="P11" i="6"/>
  <c r="T11" i="6" s="1"/>
  <c r="P12" i="6"/>
  <c r="T12" i="6" s="1"/>
  <c r="P13" i="6"/>
  <c r="T13" i="6" s="1"/>
  <c r="P14" i="6"/>
  <c r="T14" i="6" s="1"/>
  <c r="P15" i="6"/>
  <c r="T15" i="6" s="1"/>
  <c r="P16" i="6"/>
  <c r="T16" i="6" s="1"/>
  <c r="P17" i="6"/>
  <c r="T17" i="6" s="1"/>
  <c r="P18" i="6"/>
  <c r="T18" i="6" s="1"/>
  <c r="P19" i="6"/>
  <c r="T19" i="6" s="1"/>
  <c r="P20" i="6"/>
  <c r="T20" i="6" s="1"/>
  <c r="P21" i="6"/>
  <c r="T21" i="6" s="1"/>
  <c r="P22" i="6"/>
  <c r="T22" i="6" s="1"/>
  <c r="P23" i="6"/>
  <c r="T23" i="6" s="1"/>
  <c r="P24" i="6"/>
  <c r="T24" i="6" s="1"/>
  <c r="P25" i="6"/>
  <c r="T25" i="6" s="1"/>
  <c r="P26" i="6"/>
  <c r="T26" i="6" s="1"/>
  <c r="P27" i="6"/>
  <c r="T27" i="6" s="1"/>
  <c r="P28" i="6"/>
  <c r="T28" i="6" s="1"/>
  <c r="P29" i="6"/>
  <c r="T29" i="6" s="1"/>
  <c r="P30" i="6"/>
  <c r="T30" i="6" s="1"/>
  <c r="P31" i="6"/>
  <c r="T31" i="6" s="1"/>
  <c r="P32" i="6"/>
  <c r="T32" i="6" s="1"/>
  <c r="P33" i="6"/>
  <c r="T33" i="6" s="1"/>
  <c r="P34" i="6"/>
  <c r="T34" i="6" s="1"/>
  <c r="P35" i="6"/>
  <c r="T35" i="6" s="1"/>
  <c r="P36" i="6"/>
  <c r="T36" i="6" s="1"/>
  <c r="P37" i="6"/>
  <c r="T37" i="6" s="1"/>
  <c r="P38" i="6"/>
  <c r="T38" i="6" s="1"/>
  <c r="P39" i="6"/>
  <c r="T39" i="6" s="1"/>
  <c r="P40" i="6"/>
  <c r="T40" i="6" s="1"/>
  <c r="P43" i="6"/>
  <c r="T43" i="6" s="1"/>
  <c r="P44" i="6"/>
  <c r="T44" i="6" s="1"/>
  <c r="P46" i="6"/>
  <c r="T46" i="6" s="1"/>
  <c r="P47" i="6"/>
  <c r="T47" i="6" s="1"/>
  <c r="P48" i="6"/>
  <c r="T48" i="6" s="1"/>
  <c r="P49" i="6"/>
  <c r="T49" i="6" s="1"/>
  <c r="P50" i="6"/>
  <c r="T50" i="6" s="1"/>
  <c r="P51" i="6"/>
  <c r="T51" i="6" s="1"/>
  <c r="P52" i="6"/>
  <c r="T52" i="6" s="1"/>
  <c r="P53" i="6"/>
  <c r="T53" i="6" s="1"/>
  <c r="P55" i="6"/>
  <c r="T55" i="6" s="1"/>
  <c r="P56" i="6"/>
  <c r="T56" i="6" s="1"/>
  <c r="P57" i="6"/>
  <c r="T57" i="6" s="1"/>
  <c r="P58" i="6"/>
  <c r="T58" i="6" s="1"/>
  <c r="P59" i="6"/>
  <c r="T59" i="6" s="1"/>
  <c r="P60" i="6"/>
  <c r="T60" i="6" s="1"/>
  <c r="P61" i="6"/>
  <c r="T61" i="6" s="1"/>
  <c r="P62" i="6"/>
  <c r="T62" i="6" s="1"/>
  <c r="P63" i="6"/>
  <c r="T63" i="6" s="1"/>
  <c r="P64" i="6"/>
  <c r="T64" i="6" s="1"/>
  <c r="P65" i="6"/>
  <c r="T65" i="6" s="1"/>
  <c r="P66" i="6"/>
  <c r="T66" i="6" s="1"/>
  <c r="P67" i="6"/>
  <c r="T67" i="6" s="1"/>
  <c r="P68" i="6"/>
  <c r="T68" i="6" s="1"/>
  <c r="P70" i="6"/>
  <c r="T70" i="6" s="1"/>
  <c r="P71" i="6"/>
  <c r="T71" i="6" s="1"/>
  <c r="P72" i="6"/>
  <c r="T72" i="6" s="1"/>
  <c r="P73" i="6"/>
  <c r="T73" i="6" s="1"/>
  <c r="P74" i="6"/>
  <c r="T74" i="6" s="1"/>
  <c r="P75" i="6"/>
  <c r="T75" i="6" s="1"/>
  <c r="P76" i="6"/>
  <c r="T76" i="6" s="1"/>
  <c r="P77" i="6"/>
  <c r="T77" i="6" s="1"/>
  <c r="P78" i="6"/>
  <c r="T78" i="6" s="1"/>
  <c r="P79" i="6"/>
  <c r="T79" i="6" s="1"/>
  <c r="P80" i="6"/>
  <c r="T80" i="6" s="1"/>
  <c r="P81" i="6"/>
  <c r="T81" i="6" s="1"/>
  <c r="P82" i="6"/>
  <c r="T82" i="6" s="1"/>
  <c r="P83" i="6"/>
  <c r="T83" i="6" s="1"/>
  <c r="P84" i="6"/>
  <c r="T84" i="6" s="1"/>
  <c r="P85" i="6"/>
  <c r="T85" i="6" s="1"/>
  <c r="P86" i="6"/>
  <c r="T86" i="6" s="1"/>
  <c r="P87" i="6"/>
  <c r="T87" i="6" s="1"/>
  <c r="P89" i="6"/>
  <c r="T89" i="6" s="1"/>
  <c r="P90" i="6"/>
  <c r="T90" i="6" s="1"/>
  <c r="P91" i="6"/>
  <c r="T91" i="6" s="1"/>
  <c r="P92" i="6"/>
  <c r="T92" i="6" s="1"/>
  <c r="P93" i="6"/>
  <c r="T93" i="6" s="1"/>
  <c r="P94" i="6"/>
  <c r="T94" i="6" s="1"/>
  <c r="P95" i="6"/>
  <c r="T95" i="6" s="1"/>
  <c r="P97" i="6"/>
  <c r="T97" i="6" s="1"/>
  <c r="P98" i="6"/>
  <c r="T98" i="6" s="1"/>
  <c r="P99" i="6"/>
  <c r="T99" i="6" s="1"/>
  <c r="P100" i="6"/>
  <c r="T100" i="6" s="1"/>
  <c r="P101" i="6"/>
  <c r="T101" i="6" s="1"/>
  <c r="P102" i="6"/>
  <c r="T102" i="6" s="1"/>
  <c r="P103" i="6"/>
  <c r="T103" i="6" s="1"/>
  <c r="P104" i="6"/>
  <c r="T104" i="6" s="1"/>
  <c r="P105" i="6"/>
  <c r="T105" i="6" s="1"/>
  <c r="P106" i="6"/>
  <c r="T106" i="6" s="1"/>
  <c r="P6" i="6"/>
  <c r="T6" i="6" s="1"/>
  <c r="U106" i="7" l="1"/>
  <c r="N31" i="6"/>
  <c r="N48" i="6" l="1"/>
  <c r="S45" i="6"/>
  <c r="R45" i="6"/>
  <c r="Q45" i="6"/>
  <c r="O45" i="6"/>
  <c r="N45" i="6"/>
  <c r="S42" i="6"/>
  <c r="R42" i="6"/>
  <c r="Q42" i="6"/>
  <c r="O42" i="6"/>
  <c r="N42" i="6"/>
  <c r="U42" i="6" l="1"/>
  <c r="P42" i="6"/>
  <c r="T42" i="6" s="1"/>
  <c r="U45" i="6"/>
  <c r="P45" i="6"/>
  <c r="T45" i="6" s="1"/>
  <c r="M107" i="6"/>
  <c r="L107" i="6"/>
  <c r="K107" i="6"/>
  <c r="J107" i="6"/>
  <c r="I107" i="6"/>
  <c r="G107" i="6"/>
  <c r="U106" i="6"/>
  <c r="S106" i="6"/>
  <c r="Q106" i="6"/>
  <c r="N106" i="6"/>
  <c r="U105" i="6"/>
  <c r="S105" i="6"/>
  <c r="Q105" i="6"/>
  <c r="N105" i="6"/>
  <c r="U104" i="6"/>
  <c r="S104" i="6"/>
  <c r="Q104" i="6"/>
  <c r="N104" i="6"/>
  <c r="U103" i="6"/>
  <c r="S103" i="6"/>
  <c r="Q103" i="6"/>
  <c r="N103" i="6"/>
  <c r="U102" i="6"/>
  <c r="S102" i="6"/>
  <c r="Q102" i="6"/>
  <c r="N102" i="6"/>
  <c r="U101" i="6"/>
  <c r="S101" i="6"/>
  <c r="Q101" i="6"/>
  <c r="N101" i="6"/>
  <c r="U100" i="6"/>
  <c r="S100" i="6"/>
  <c r="Q100" i="6"/>
  <c r="N100" i="6"/>
  <c r="U99" i="6"/>
  <c r="S99" i="6"/>
  <c r="Q99" i="6"/>
  <c r="N99" i="6"/>
  <c r="U98" i="6"/>
  <c r="S98" i="6"/>
  <c r="Q98" i="6"/>
  <c r="N98" i="6"/>
  <c r="U97" i="6"/>
  <c r="S97" i="6"/>
  <c r="Q97" i="6"/>
  <c r="N97" i="6"/>
  <c r="S96" i="6"/>
  <c r="R96" i="6"/>
  <c r="Q96" i="6"/>
  <c r="O96" i="6"/>
  <c r="N96" i="6"/>
  <c r="U95" i="6"/>
  <c r="S95" i="6"/>
  <c r="Q95" i="6"/>
  <c r="N95" i="6"/>
  <c r="N94" i="6"/>
  <c r="U93" i="6"/>
  <c r="S93" i="6"/>
  <c r="Q93" i="6"/>
  <c r="N93" i="6"/>
  <c r="U92" i="6"/>
  <c r="S92" i="6"/>
  <c r="Q92" i="6"/>
  <c r="N92" i="6"/>
  <c r="U91" i="6"/>
  <c r="S91" i="6"/>
  <c r="Q91" i="6"/>
  <c r="N91" i="6"/>
  <c r="U90" i="6"/>
  <c r="S90" i="6"/>
  <c r="Q90" i="6"/>
  <c r="N90" i="6"/>
  <c r="U89" i="6"/>
  <c r="S89" i="6"/>
  <c r="Q89" i="6"/>
  <c r="N89" i="6"/>
  <c r="S88" i="6"/>
  <c r="R88" i="6"/>
  <c r="Q88" i="6"/>
  <c r="O88" i="6"/>
  <c r="N88" i="6"/>
  <c r="U87" i="6"/>
  <c r="S87" i="6"/>
  <c r="Q87" i="6"/>
  <c r="N87" i="6"/>
  <c r="U86" i="6"/>
  <c r="S86" i="6"/>
  <c r="Q86" i="6"/>
  <c r="N86" i="6"/>
  <c r="U85" i="6"/>
  <c r="S85" i="6"/>
  <c r="Q85" i="6"/>
  <c r="N85" i="6"/>
  <c r="U84" i="6"/>
  <c r="S84" i="6"/>
  <c r="Q84" i="6"/>
  <c r="N84" i="6"/>
  <c r="U83" i="6"/>
  <c r="S83" i="6"/>
  <c r="Q83" i="6"/>
  <c r="N83" i="6"/>
  <c r="U82" i="6"/>
  <c r="S82" i="6"/>
  <c r="Q82" i="6"/>
  <c r="N82" i="6"/>
  <c r="U81" i="6"/>
  <c r="S81" i="6"/>
  <c r="Q81" i="6"/>
  <c r="N81" i="6"/>
  <c r="U80" i="6"/>
  <c r="S80" i="6"/>
  <c r="Q80" i="6"/>
  <c r="N80" i="6"/>
  <c r="U79" i="6"/>
  <c r="S79" i="6"/>
  <c r="Q79" i="6"/>
  <c r="N79" i="6"/>
  <c r="U78" i="6"/>
  <c r="S78" i="6"/>
  <c r="Q78" i="6"/>
  <c r="N78" i="6"/>
  <c r="U77" i="6"/>
  <c r="S77" i="6"/>
  <c r="Q77" i="6"/>
  <c r="N77" i="6"/>
  <c r="U76" i="6"/>
  <c r="S76" i="6"/>
  <c r="Q76" i="6"/>
  <c r="N76" i="6"/>
  <c r="U75" i="6"/>
  <c r="S75" i="6"/>
  <c r="Q75" i="6"/>
  <c r="N75" i="6"/>
  <c r="U74" i="6"/>
  <c r="S74" i="6"/>
  <c r="Q74" i="6"/>
  <c r="N74" i="6"/>
  <c r="U73" i="6"/>
  <c r="S73" i="6"/>
  <c r="Q73" i="6"/>
  <c r="N73" i="6"/>
  <c r="U72" i="6"/>
  <c r="S72" i="6"/>
  <c r="Q72" i="6"/>
  <c r="N72" i="6"/>
  <c r="U71" i="6"/>
  <c r="S71" i="6"/>
  <c r="Q71" i="6"/>
  <c r="N71" i="6"/>
  <c r="U70" i="6"/>
  <c r="S70" i="6"/>
  <c r="Q70" i="6"/>
  <c r="N70" i="6"/>
  <c r="S69" i="6"/>
  <c r="R69" i="6"/>
  <c r="Q69" i="6"/>
  <c r="O69" i="6"/>
  <c r="U68" i="6"/>
  <c r="S68" i="6"/>
  <c r="Q68" i="6"/>
  <c r="N68" i="6"/>
  <c r="U67" i="6"/>
  <c r="S67" i="6"/>
  <c r="Q67" i="6"/>
  <c r="N67" i="6"/>
  <c r="U66" i="6"/>
  <c r="S66" i="6"/>
  <c r="Q66" i="6"/>
  <c r="N66" i="6"/>
  <c r="U65" i="6"/>
  <c r="S65" i="6"/>
  <c r="Q65" i="6"/>
  <c r="N65" i="6"/>
  <c r="U64" i="6"/>
  <c r="S64" i="6"/>
  <c r="Q64" i="6"/>
  <c r="N64" i="6"/>
  <c r="U63" i="6"/>
  <c r="S63" i="6"/>
  <c r="Q63" i="6"/>
  <c r="N63" i="6"/>
  <c r="U62" i="6"/>
  <c r="S62" i="6"/>
  <c r="Q62" i="6"/>
  <c r="N62" i="6"/>
  <c r="U61" i="6"/>
  <c r="S61" i="6"/>
  <c r="Q61" i="6"/>
  <c r="N61" i="6"/>
  <c r="U60" i="6"/>
  <c r="S60" i="6"/>
  <c r="Q60" i="6"/>
  <c r="N60" i="6"/>
  <c r="U59" i="6"/>
  <c r="S59" i="6"/>
  <c r="Q59" i="6"/>
  <c r="N59" i="6"/>
  <c r="U58" i="6"/>
  <c r="S58" i="6"/>
  <c r="Q58" i="6"/>
  <c r="N58" i="6"/>
  <c r="U57" i="6"/>
  <c r="S57" i="6"/>
  <c r="Q57" i="6"/>
  <c r="N57" i="6"/>
  <c r="U56" i="6"/>
  <c r="S56" i="6"/>
  <c r="Q56" i="6"/>
  <c r="N56" i="6"/>
  <c r="U55" i="6"/>
  <c r="S55" i="6"/>
  <c r="Q55" i="6"/>
  <c r="N55" i="6"/>
  <c r="S54" i="6"/>
  <c r="R54" i="6"/>
  <c r="Q54" i="6"/>
  <c r="O54" i="6"/>
  <c r="N54" i="6"/>
  <c r="U53" i="6"/>
  <c r="S53" i="6"/>
  <c r="Q53" i="6"/>
  <c r="N53" i="6"/>
  <c r="U52" i="6"/>
  <c r="S52" i="6"/>
  <c r="Q52" i="6"/>
  <c r="N52" i="6"/>
  <c r="U51" i="6"/>
  <c r="S51" i="6"/>
  <c r="Q51" i="6"/>
  <c r="H51" i="6"/>
  <c r="N51" i="6" s="1"/>
  <c r="U50" i="6"/>
  <c r="S50" i="6"/>
  <c r="Q50" i="6"/>
  <c r="H50" i="6"/>
  <c r="N50" i="6" s="1"/>
  <c r="U49" i="6"/>
  <c r="S49" i="6"/>
  <c r="Q49" i="6"/>
  <c r="N49" i="6"/>
  <c r="U47" i="6"/>
  <c r="S47" i="6"/>
  <c r="Q47" i="6"/>
  <c r="N47" i="6"/>
  <c r="U46" i="6"/>
  <c r="S46" i="6"/>
  <c r="Q46" i="6"/>
  <c r="N46" i="6"/>
  <c r="U44" i="6"/>
  <c r="S44" i="6"/>
  <c r="Q44" i="6"/>
  <c r="N44" i="6"/>
  <c r="U43" i="6"/>
  <c r="S43" i="6"/>
  <c r="Q43" i="6"/>
  <c r="N43" i="6"/>
  <c r="S41" i="6"/>
  <c r="R41" i="6"/>
  <c r="Q41" i="6"/>
  <c r="O41" i="6"/>
  <c r="N41" i="6"/>
  <c r="U40" i="6"/>
  <c r="S40" i="6"/>
  <c r="Q40" i="6"/>
  <c r="N40" i="6"/>
  <c r="U39" i="6"/>
  <c r="S39" i="6"/>
  <c r="Q39" i="6"/>
  <c r="N39" i="6"/>
  <c r="U38" i="6"/>
  <c r="S38" i="6"/>
  <c r="Q38" i="6"/>
  <c r="N38" i="6"/>
  <c r="U37" i="6"/>
  <c r="S37" i="6"/>
  <c r="Q37" i="6"/>
  <c r="N37" i="6"/>
  <c r="U36" i="6"/>
  <c r="S36" i="6"/>
  <c r="Q36" i="6"/>
  <c r="N36" i="6"/>
  <c r="U35" i="6"/>
  <c r="S35" i="6"/>
  <c r="Q35" i="6"/>
  <c r="H35" i="6"/>
  <c r="N35" i="6" s="1"/>
  <c r="U34" i="6"/>
  <c r="S34" i="6"/>
  <c r="Q34" i="6"/>
  <c r="N34" i="6"/>
  <c r="U33" i="6"/>
  <c r="S33" i="6"/>
  <c r="Q33" i="6"/>
  <c r="N33" i="6"/>
  <c r="U32" i="6"/>
  <c r="S32" i="6"/>
  <c r="Q32" i="6"/>
  <c r="N32" i="6"/>
  <c r="U31" i="6"/>
  <c r="S31" i="6"/>
  <c r="Q31" i="6"/>
  <c r="U30" i="6"/>
  <c r="S30" i="6"/>
  <c r="Q30" i="6"/>
  <c r="N30" i="6"/>
  <c r="U29" i="6"/>
  <c r="S29" i="6"/>
  <c r="Q29" i="6"/>
  <c r="N29" i="6"/>
  <c r="U28" i="6"/>
  <c r="S28" i="6"/>
  <c r="Q28" i="6"/>
  <c r="N28" i="6"/>
  <c r="U27" i="6"/>
  <c r="S27" i="6"/>
  <c r="Q27" i="6"/>
  <c r="H27" i="6"/>
  <c r="N27" i="6" s="1"/>
  <c r="U26" i="6"/>
  <c r="S26" i="6"/>
  <c r="Q26" i="6"/>
  <c r="N26" i="6"/>
  <c r="U25" i="6"/>
  <c r="S25" i="6"/>
  <c r="Q25" i="6"/>
  <c r="N25" i="6"/>
  <c r="U24" i="6"/>
  <c r="S24" i="6"/>
  <c r="Q24" i="6"/>
  <c r="N24" i="6"/>
  <c r="U23" i="6"/>
  <c r="S23" i="6"/>
  <c r="Q23" i="6"/>
  <c r="N23" i="6"/>
  <c r="U22" i="6"/>
  <c r="S22" i="6"/>
  <c r="Q22" i="6"/>
  <c r="N22" i="6"/>
  <c r="U21" i="6"/>
  <c r="S21" i="6"/>
  <c r="Q21" i="6"/>
  <c r="N21" i="6"/>
  <c r="U20" i="6"/>
  <c r="S20" i="6"/>
  <c r="Q20" i="6"/>
  <c r="N20" i="6"/>
  <c r="U19" i="6"/>
  <c r="S19" i="6"/>
  <c r="Q19" i="6"/>
  <c r="N19" i="6"/>
  <c r="U18" i="6"/>
  <c r="S18" i="6"/>
  <c r="Q18" i="6"/>
  <c r="N18" i="6"/>
  <c r="U17" i="6"/>
  <c r="S17" i="6"/>
  <c r="Q17" i="6"/>
  <c r="N17" i="6"/>
  <c r="U16" i="6"/>
  <c r="S16" i="6"/>
  <c r="Q16" i="6"/>
  <c r="N16" i="6"/>
  <c r="U15" i="6"/>
  <c r="S15" i="6"/>
  <c r="Q15" i="6"/>
  <c r="N15" i="6"/>
  <c r="U14" i="6"/>
  <c r="S14" i="6"/>
  <c r="Q14" i="6"/>
  <c r="N14" i="6"/>
  <c r="U13" i="6"/>
  <c r="S13" i="6"/>
  <c r="Q13" i="6"/>
  <c r="H13" i="6"/>
  <c r="N13" i="6" s="1"/>
  <c r="U12" i="6"/>
  <c r="S12" i="6"/>
  <c r="Q12" i="6"/>
  <c r="N12" i="6"/>
  <c r="U11" i="6"/>
  <c r="S11" i="6"/>
  <c r="Q11" i="6"/>
  <c r="N11" i="6"/>
  <c r="U10" i="6"/>
  <c r="S10" i="6"/>
  <c r="Q10" i="6"/>
  <c r="H10" i="6"/>
  <c r="N10" i="6" s="1"/>
  <c r="U9" i="6"/>
  <c r="S9" i="6"/>
  <c r="Q9" i="6"/>
  <c r="N9" i="6"/>
  <c r="U8" i="6"/>
  <c r="S8" i="6"/>
  <c r="Q8" i="6"/>
  <c r="N8" i="6"/>
  <c r="U7" i="6"/>
  <c r="S7" i="6"/>
  <c r="Q7" i="6"/>
  <c r="N7" i="6"/>
  <c r="U6" i="6"/>
  <c r="S6" i="6"/>
  <c r="Q6" i="6"/>
  <c r="N6" i="6"/>
  <c r="U4" i="6"/>
  <c r="S4" i="6"/>
  <c r="Q4" i="6"/>
  <c r="N3" i="6"/>
  <c r="H52" i="5"/>
  <c r="H51" i="5"/>
  <c r="N51" i="5" s="1"/>
  <c r="H41" i="5"/>
  <c r="H36" i="5"/>
  <c r="N36" i="5" s="1"/>
  <c r="H30" i="5"/>
  <c r="H27" i="5"/>
  <c r="N27" i="5" s="1"/>
  <c r="H13" i="5"/>
  <c r="N13" i="5" s="1"/>
  <c r="H10" i="5"/>
  <c r="N10" i="5" s="1"/>
  <c r="M108" i="5"/>
  <c r="L108" i="5"/>
  <c r="K108" i="5"/>
  <c r="J108" i="5"/>
  <c r="I108" i="5"/>
  <c r="G108" i="5"/>
  <c r="U107" i="5"/>
  <c r="S107" i="5"/>
  <c r="Q107" i="5"/>
  <c r="N107" i="5"/>
  <c r="U106" i="5"/>
  <c r="S106" i="5"/>
  <c r="Q106" i="5"/>
  <c r="N106" i="5"/>
  <c r="U105" i="5"/>
  <c r="S105" i="5"/>
  <c r="Q105" i="5"/>
  <c r="N105" i="5"/>
  <c r="U104" i="5"/>
  <c r="S104" i="5"/>
  <c r="Q104" i="5"/>
  <c r="N104" i="5"/>
  <c r="U103" i="5"/>
  <c r="S103" i="5"/>
  <c r="Q103" i="5"/>
  <c r="N103" i="5"/>
  <c r="U102" i="5"/>
  <c r="S102" i="5"/>
  <c r="Q102" i="5"/>
  <c r="N102" i="5"/>
  <c r="U101" i="5"/>
  <c r="S101" i="5"/>
  <c r="Q101" i="5"/>
  <c r="N101" i="5"/>
  <c r="U100" i="5"/>
  <c r="S100" i="5"/>
  <c r="Q100" i="5"/>
  <c r="N100" i="5"/>
  <c r="U99" i="5"/>
  <c r="S99" i="5"/>
  <c r="Q99" i="5"/>
  <c r="N99" i="5"/>
  <c r="U98" i="5"/>
  <c r="S98" i="5"/>
  <c r="Q98" i="5"/>
  <c r="N98" i="5"/>
  <c r="S97" i="5"/>
  <c r="R97" i="5"/>
  <c r="Q97" i="5"/>
  <c r="P97" i="5"/>
  <c r="O97" i="5"/>
  <c r="U97" i="5" s="1"/>
  <c r="N97" i="5"/>
  <c r="T97" i="5" s="1"/>
  <c r="U96" i="5"/>
  <c r="S96" i="5"/>
  <c r="Q96" i="5"/>
  <c r="N96" i="5"/>
  <c r="N95" i="5"/>
  <c r="U94" i="5"/>
  <c r="S94" i="5"/>
  <c r="Q94" i="5"/>
  <c r="N94" i="5"/>
  <c r="U93" i="5"/>
  <c r="S93" i="5"/>
  <c r="Q93" i="5"/>
  <c r="N93" i="5"/>
  <c r="U92" i="5"/>
  <c r="S92" i="5"/>
  <c r="Q92" i="5"/>
  <c r="N92" i="5"/>
  <c r="U91" i="5"/>
  <c r="S91" i="5"/>
  <c r="Q91" i="5"/>
  <c r="N91" i="5"/>
  <c r="U90" i="5"/>
  <c r="S90" i="5"/>
  <c r="Q90" i="5"/>
  <c r="N90" i="5"/>
  <c r="S89" i="5"/>
  <c r="R89" i="5"/>
  <c r="Q89" i="5"/>
  <c r="P89" i="5"/>
  <c r="O89" i="5"/>
  <c r="U89" i="5" s="1"/>
  <c r="N89" i="5"/>
  <c r="T89" i="5" s="1"/>
  <c r="U88" i="5"/>
  <c r="S88" i="5"/>
  <c r="Q88" i="5"/>
  <c r="N88" i="5"/>
  <c r="U87" i="5"/>
  <c r="S87" i="5"/>
  <c r="Q87" i="5"/>
  <c r="N87" i="5"/>
  <c r="U86" i="5"/>
  <c r="S86" i="5"/>
  <c r="Q86" i="5"/>
  <c r="N86" i="5"/>
  <c r="U85" i="5"/>
  <c r="S85" i="5"/>
  <c r="Q85" i="5"/>
  <c r="N85" i="5"/>
  <c r="U84" i="5"/>
  <c r="S84" i="5"/>
  <c r="Q84" i="5"/>
  <c r="N84" i="5"/>
  <c r="U83" i="5"/>
  <c r="S83" i="5"/>
  <c r="Q83" i="5"/>
  <c r="N83" i="5"/>
  <c r="U82" i="5"/>
  <c r="S82" i="5"/>
  <c r="Q82" i="5"/>
  <c r="N82" i="5"/>
  <c r="U81" i="5"/>
  <c r="S81" i="5"/>
  <c r="Q81" i="5"/>
  <c r="N81" i="5"/>
  <c r="U80" i="5"/>
  <c r="S80" i="5"/>
  <c r="Q80" i="5"/>
  <c r="N80" i="5"/>
  <c r="U79" i="5"/>
  <c r="S79" i="5"/>
  <c r="Q79" i="5"/>
  <c r="N79" i="5"/>
  <c r="U78" i="5"/>
  <c r="S78" i="5"/>
  <c r="Q78" i="5"/>
  <c r="N78" i="5"/>
  <c r="U77" i="5"/>
  <c r="S77" i="5"/>
  <c r="Q77" i="5"/>
  <c r="N77" i="5"/>
  <c r="U76" i="5"/>
  <c r="S76" i="5"/>
  <c r="Q76" i="5"/>
  <c r="N76" i="5"/>
  <c r="U75" i="5"/>
  <c r="S75" i="5"/>
  <c r="Q75" i="5"/>
  <c r="N75" i="5"/>
  <c r="U74" i="5"/>
  <c r="S74" i="5"/>
  <c r="Q74" i="5"/>
  <c r="N74" i="5"/>
  <c r="U73" i="5"/>
  <c r="S73" i="5"/>
  <c r="Q73" i="5"/>
  <c r="N73" i="5"/>
  <c r="U72" i="5"/>
  <c r="S72" i="5"/>
  <c r="Q72" i="5"/>
  <c r="N72" i="5"/>
  <c r="U71" i="5"/>
  <c r="S71" i="5"/>
  <c r="Q71" i="5"/>
  <c r="N71" i="5"/>
  <c r="T70" i="5"/>
  <c r="S70" i="5"/>
  <c r="R70" i="5"/>
  <c r="Q70" i="5"/>
  <c r="P70" i="5"/>
  <c r="O70" i="5"/>
  <c r="U70" i="5" s="1"/>
  <c r="U69" i="5"/>
  <c r="S69" i="5"/>
  <c r="Q69" i="5"/>
  <c r="N69" i="5"/>
  <c r="U68" i="5"/>
  <c r="S68" i="5"/>
  <c r="Q68" i="5"/>
  <c r="N68" i="5"/>
  <c r="U67" i="5"/>
  <c r="S67" i="5"/>
  <c r="Q67" i="5"/>
  <c r="N67" i="5"/>
  <c r="U66" i="5"/>
  <c r="S66" i="5"/>
  <c r="Q66" i="5"/>
  <c r="N66" i="5"/>
  <c r="U65" i="5"/>
  <c r="S65" i="5"/>
  <c r="Q65" i="5"/>
  <c r="N65" i="5"/>
  <c r="U64" i="5"/>
  <c r="S64" i="5"/>
  <c r="Q64" i="5"/>
  <c r="N64" i="5"/>
  <c r="U63" i="5"/>
  <c r="S63" i="5"/>
  <c r="Q63" i="5"/>
  <c r="N63" i="5"/>
  <c r="U62" i="5"/>
  <c r="S62" i="5"/>
  <c r="Q62" i="5"/>
  <c r="N62" i="5"/>
  <c r="U61" i="5"/>
  <c r="S61" i="5"/>
  <c r="Q61" i="5"/>
  <c r="N61" i="5"/>
  <c r="U60" i="5"/>
  <c r="S60" i="5"/>
  <c r="Q60" i="5"/>
  <c r="N60" i="5"/>
  <c r="U59" i="5"/>
  <c r="S59" i="5"/>
  <c r="Q59" i="5"/>
  <c r="N59" i="5"/>
  <c r="U58" i="5"/>
  <c r="S58" i="5"/>
  <c r="Q58" i="5"/>
  <c r="N58" i="5"/>
  <c r="U57" i="5"/>
  <c r="S57" i="5"/>
  <c r="Q57" i="5"/>
  <c r="N57" i="5"/>
  <c r="U56" i="5"/>
  <c r="S56" i="5"/>
  <c r="Q56" i="5"/>
  <c r="N56" i="5"/>
  <c r="S55" i="5"/>
  <c r="R55" i="5"/>
  <c r="Q55" i="5"/>
  <c r="P55" i="5"/>
  <c r="O55" i="5"/>
  <c r="U55" i="5" s="1"/>
  <c r="N55" i="5"/>
  <c r="T55" i="5" s="1"/>
  <c r="U54" i="5"/>
  <c r="S54" i="5"/>
  <c r="Q54" i="5"/>
  <c r="N54" i="5"/>
  <c r="U53" i="5"/>
  <c r="S53" i="5"/>
  <c r="Q53" i="5"/>
  <c r="N53" i="5"/>
  <c r="U52" i="5"/>
  <c r="S52" i="5"/>
  <c r="Q52" i="5"/>
  <c r="N52" i="5"/>
  <c r="U51" i="5"/>
  <c r="S51" i="5"/>
  <c r="Q51" i="5"/>
  <c r="U50" i="5"/>
  <c r="S50" i="5"/>
  <c r="Q50" i="5"/>
  <c r="N50" i="5"/>
  <c r="N49" i="5"/>
  <c r="A49" i="5"/>
  <c r="U48" i="5"/>
  <c r="S48" i="5"/>
  <c r="Q48" i="5"/>
  <c r="N48" i="5"/>
  <c r="U47" i="5"/>
  <c r="S47" i="5"/>
  <c r="Q47" i="5"/>
  <c r="N47" i="5"/>
  <c r="S46" i="5"/>
  <c r="R46" i="5"/>
  <c r="Q46" i="5"/>
  <c r="P46" i="5"/>
  <c r="O46" i="5"/>
  <c r="U46" i="5" s="1"/>
  <c r="N46" i="5"/>
  <c r="T46" i="5" s="1"/>
  <c r="A46" i="5"/>
  <c r="U45" i="5"/>
  <c r="S45" i="5"/>
  <c r="Q45" i="5"/>
  <c r="N45" i="5"/>
  <c r="U44" i="5"/>
  <c r="S44" i="5"/>
  <c r="Q44" i="5"/>
  <c r="N44" i="5"/>
  <c r="S43" i="5"/>
  <c r="R43" i="5"/>
  <c r="Q43" i="5"/>
  <c r="P43" i="5"/>
  <c r="O43" i="5"/>
  <c r="U43" i="5" s="1"/>
  <c r="N43" i="5"/>
  <c r="T43" i="5" s="1"/>
  <c r="U42" i="5"/>
  <c r="S42" i="5"/>
  <c r="Q42" i="5"/>
  <c r="N42" i="5"/>
  <c r="U41" i="5"/>
  <c r="S41" i="5"/>
  <c r="Q41" i="5"/>
  <c r="N41" i="5"/>
  <c r="U40" i="5"/>
  <c r="S40" i="5"/>
  <c r="Q40" i="5"/>
  <c r="N40" i="5"/>
  <c r="U39" i="5"/>
  <c r="S39" i="5"/>
  <c r="Q39" i="5"/>
  <c r="N39" i="5"/>
  <c r="S38" i="5"/>
  <c r="R38" i="5"/>
  <c r="Q38" i="5"/>
  <c r="P38" i="5"/>
  <c r="O38" i="5"/>
  <c r="N38" i="5"/>
  <c r="T38" i="5" s="1"/>
  <c r="A38" i="5"/>
  <c r="U37" i="5"/>
  <c r="S37" i="5"/>
  <c r="Q37" i="5"/>
  <c r="N37" i="5"/>
  <c r="U36" i="5"/>
  <c r="S36" i="5"/>
  <c r="Q36" i="5"/>
  <c r="U35" i="5"/>
  <c r="S35" i="5"/>
  <c r="Q35" i="5"/>
  <c r="N35" i="5"/>
  <c r="U34" i="5"/>
  <c r="S34" i="5"/>
  <c r="Q34" i="5"/>
  <c r="N34" i="5"/>
  <c r="U33" i="5"/>
  <c r="S33" i="5"/>
  <c r="Q33" i="5"/>
  <c r="N33" i="5"/>
  <c r="U32" i="5"/>
  <c r="S32" i="5"/>
  <c r="Q32" i="5"/>
  <c r="N32" i="5"/>
  <c r="U31" i="5"/>
  <c r="S31" i="5"/>
  <c r="Q31" i="5"/>
  <c r="N31" i="5"/>
  <c r="U30" i="5"/>
  <c r="S30" i="5"/>
  <c r="Q30" i="5"/>
  <c r="N30" i="5"/>
  <c r="U29" i="5"/>
  <c r="S29" i="5"/>
  <c r="Q29" i="5"/>
  <c r="N29" i="5"/>
  <c r="U28" i="5"/>
  <c r="S28" i="5"/>
  <c r="Q28" i="5"/>
  <c r="N28" i="5"/>
  <c r="U27" i="5"/>
  <c r="S27" i="5"/>
  <c r="Q27" i="5"/>
  <c r="U26" i="5"/>
  <c r="S26" i="5"/>
  <c r="Q26" i="5"/>
  <c r="N26" i="5"/>
  <c r="U25" i="5"/>
  <c r="S25" i="5"/>
  <c r="Q25" i="5"/>
  <c r="N25" i="5"/>
  <c r="U24" i="5"/>
  <c r="S24" i="5"/>
  <c r="Q24" i="5"/>
  <c r="N24" i="5"/>
  <c r="U23" i="5"/>
  <c r="S23" i="5"/>
  <c r="Q23" i="5"/>
  <c r="N23" i="5"/>
  <c r="U22" i="5"/>
  <c r="S22" i="5"/>
  <c r="Q22" i="5"/>
  <c r="N22" i="5"/>
  <c r="U21" i="5"/>
  <c r="S21" i="5"/>
  <c r="Q21" i="5"/>
  <c r="N21" i="5"/>
  <c r="U20" i="5"/>
  <c r="S20" i="5"/>
  <c r="Q20" i="5"/>
  <c r="N20" i="5"/>
  <c r="U19" i="5"/>
  <c r="S19" i="5"/>
  <c r="Q19" i="5"/>
  <c r="N19" i="5"/>
  <c r="U18" i="5"/>
  <c r="S18" i="5"/>
  <c r="Q18" i="5"/>
  <c r="N18" i="5"/>
  <c r="U17" i="5"/>
  <c r="S17" i="5"/>
  <c r="Q17" i="5"/>
  <c r="N17" i="5"/>
  <c r="U16" i="5"/>
  <c r="S16" i="5"/>
  <c r="Q16" i="5"/>
  <c r="N16" i="5"/>
  <c r="U15" i="5"/>
  <c r="S15" i="5"/>
  <c r="Q15" i="5"/>
  <c r="N15" i="5"/>
  <c r="U14" i="5"/>
  <c r="S14" i="5"/>
  <c r="Q14" i="5"/>
  <c r="N14" i="5"/>
  <c r="U13" i="5"/>
  <c r="S13" i="5"/>
  <c r="Q13" i="5"/>
  <c r="U12" i="5"/>
  <c r="S12" i="5"/>
  <c r="Q12" i="5"/>
  <c r="N12" i="5"/>
  <c r="U11" i="5"/>
  <c r="S11" i="5"/>
  <c r="Q11" i="5"/>
  <c r="N11" i="5"/>
  <c r="U10" i="5"/>
  <c r="S10" i="5"/>
  <c r="Q10" i="5"/>
  <c r="U9" i="5"/>
  <c r="S9" i="5"/>
  <c r="Q9" i="5"/>
  <c r="N9" i="5"/>
  <c r="U8" i="5"/>
  <c r="S8" i="5"/>
  <c r="Q8" i="5"/>
  <c r="N8" i="5"/>
  <c r="U7" i="5"/>
  <c r="S7" i="5"/>
  <c r="Q7" i="5"/>
  <c r="N7" i="5"/>
  <c r="U6" i="5"/>
  <c r="S6" i="5"/>
  <c r="Q6" i="5"/>
  <c r="N6" i="5"/>
  <c r="U4" i="5"/>
  <c r="S4" i="5"/>
  <c r="Q4" i="5"/>
  <c r="N3" i="5"/>
  <c r="O107" i="6" l="1"/>
  <c r="U41" i="6"/>
  <c r="P41" i="6"/>
  <c r="T41" i="6" s="1"/>
  <c r="U88" i="6"/>
  <c r="P88" i="6"/>
  <c r="T88" i="6" s="1"/>
  <c r="U96" i="6"/>
  <c r="P96" i="6"/>
  <c r="T96" i="6" s="1"/>
  <c r="P108" i="5"/>
  <c r="S108" i="5" s="1"/>
  <c r="R108" i="5"/>
  <c r="U54" i="6"/>
  <c r="P54" i="6"/>
  <c r="T54" i="6" s="1"/>
  <c r="U69" i="6"/>
  <c r="P69" i="6"/>
  <c r="T69" i="6" s="1"/>
  <c r="R107" i="6"/>
  <c r="H107" i="6"/>
  <c r="N107" i="6" s="1"/>
  <c r="O108" i="5"/>
  <c r="Q108" i="5" s="1"/>
  <c r="T108" i="5"/>
  <c r="U108" i="5"/>
  <c r="H108" i="5"/>
  <c r="N108" i="5" s="1"/>
  <c r="U38" i="5"/>
  <c r="P107" i="6" l="1"/>
  <c r="S107" i="6" s="1"/>
  <c r="T107" i="6"/>
  <c r="O90" i="4"/>
  <c r="U90" i="4" s="1"/>
  <c r="P90" i="4"/>
  <c r="Q90" i="4"/>
  <c r="R90" i="4"/>
  <c r="S90" i="4"/>
  <c r="N90" i="4"/>
  <c r="T90" i="4" s="1"/>
  <c r="Q107" i="6" l="1"/>
  <c r="U107" i="6"/>
  <c r="T101" i="4"/>
  <c r="R101" i="4"/>
  <c r="P101" i="4"/>
  <c r="U101" i="4" s="1"/>
  <c r="O101" i="4"/>
  <c r="Q101" i="4" s="1"/>
  <c r="M101" i="4"/>
  <c r="L101" i="4"/>
  <c r="K101" i="4"/>
  <c r="J101" i="4"/>
  <c r="I101" i="4"/>
  <c r="G101" i="4"/>
  <c r="U100" i="4"/>
  <c r="S100" i="4"/>
  <c r="Q100" i="4"/>
  <c r="N100" i="4"/>
  <c r="U99" i="4"/>
  <c r="S99" i="4"/>
  <c r="Q99" i="4"/>
  <c r="N99" i="4"/>
  <c r="U98" i="4"/>
  <c r="S98" i="4"/>
  <c r="Q98" i="4"/>
  <c r="N98" i="4"/>
  <c r="U97" i="4"/>
  <c r="S97" i="4"/>
  <c r="Q97" i="4"/>
  <c r="N97" i="4"/>
  <c r="U96" i="4"/>
  <c r="S96" i="4"/>
  <c r="Q96" i="4"/>
  <c r="N96" i="4"/>
  <c r="U95" i="4"/>
  <c r="S95" i="4"/>
  <c r="Q95" i="4"/>
  <c r="N95" i="4"/>
  <c r="U94" i="4"/>
  <c r="S94" i="4"/>
  <c r="Q94" i="4"/>
  <c r="N94" i="4"/>
  <c r="U93" i="4"/>
  <c r="S93" i="4"/>
  <c r="Q93" i="4"/>
  <c r="N93" i="4"/>
  <c r="U92" i="4"/>
  <c r="S92" i="4"/>
  <c r="Q92" i="4"/>
  <c r="N92" i="4"/>
  <c r="U91" i="4"/>
  <c r="S91" i="4"/>
  <c r="Q91" i="4"/>
  <c r="N91" i="4"/>
  <c r="U89" i="4"/>
  <c r="S89" i="4"/>
  <c r="Q89" i="4"/>
  <c r="N89" i="4"/>
  <c r="U88" i="4"/>
  <c r="S88" i="4"/>
  <c r="Q88" i="4"/>
  <c r="N88" i="4"/>
  <c r="U87" i="4"/>
  <c r="S87" i="4"/>
  <c r="Q87" i="4"/>
  <c r="N87" i="4"/>
  <c r="U86" i="4"/>
  <c r="S86" i="4"/>
  <c r="Q86" i="4"/>
  <c r="N86" i="4"/>
  <c r="U85" i="4"/>
  <c r="S85" i="4"/>
  <c r="Q85" i="4"/>
  <c r="N85" i="4"/>
  <c r="U84" i="4"/>
  <c r="S84" i="4"/>
  <c r="Q84" i="4"/>
  <c r="N84" i="4"/>
  <c r="U83" i="4"/>
  <c r="S83" i="4"/>
  <c r="Q83" i="4"/>
  <c r="N83" i="4"/>
  <c r="U82" i="4"/>
  <c r="S82" i="4"/>
  <c r="Q82" i="4"/>
  <c r="N82" i="4"/>
  <c r="U81" i="4"/>
  <c r="S81" i="4"/>
  <c r="Q81" i="4"/>
  <c r="N81" i="4"/>
  <c r="U80" i="4"/>
  <c r="S80" i="4"/>
  <c r="Q80" i="4"/>
  <c r="N80" i="4"/>
  <c r="U79" i="4"/>
  <c r="S79" i="4"/>
  <c r="Q79" i="4"/>
  <c r="N79" i="4"/>
  <c r="U78" i="4"/>
  <c r="S78" i="4"/>
  <c r="Q78" i="4"/>
  <c r="N78" i="4"/>
  <c r="U77" i="4"/>
  <c r="S77" i="4"/>
  <c r="Q77" i="4"/>
  <c r="N77" i="4"/>
  <c r="U76" i="4"/>
  <c r="S76" i="4"/>
  <c r="Q76" i="4"/>
  <c r="N76" i="4"/>
  <c r="U75" i="4"/>
  <c r="S75" i="4"/>
  <c r="Q75" i="4"/>
  <c r="N75" i="4"/>
  <c r="U74" i="4"/>
  <c r="S74" i="4"/>
  <c r="Q74" i="4"/>
  <c r="N74" i="4"/>
  <c r="U73" i="4"/>
  <c r="S73" i="4"/>
  <c r="Q73" i="4"/>
  <c r="N73" i="4"/>
  <c r="U72" i="4"/>
  <c r="S72" i="4"/>
  <c r="Q72" i="4"/>
  <c r="N72" i="4"/>
  <c r="U71" i="4"/>
  <c r="S71" i="4"/>
  <c r="Q71" i="4"/>
  <c r="N71" i="4"/>
  <c r="U70" i="4"/>
  <c r="S70" i="4"/>
  <c r="Q70" i="4"/>
  <c r="N70" i="4"/>
  <c r="U69" i="4"/>
  <c r="S69" i="4"/>
  <c r="Q69" i="4"/>
  <c r="N69" i="4"/>
  <c r="U68" i="4"/>
  <c r="S68" i="4"/>
  <c r="Q68" i="4"/>
  <c r="N68" i="4"/>
  <c r="U67" i="4"/>
  <c r="S67" i="4"/>
  <c r="Q67" i="4"/>
  <c r="N67" i="4"/>
  <c r="U66" i="4"/>
  <c r="S66" i="4"/>
  <c r="Q66" i="4"/>
  <c r="N66" i="4"/>
  <c r="U64" i="4"/>
  <c r="S64" i="4"/>
  <c r="Q64" i="4"/>
  <c r="N64" i="4"/>
  <c r="U63" i="4"/>
  <c r="S63" i="4"/>
  <c r="Q63" i="4"/>
  <c r="N63" i="4"/>
  <c r="U62" i="4"/>
  <c r="S62" i="4"/>
  <c r="Q62" i="4"/>
  <c r="N62" i="4"/>
  <c r="U61" i="4"/>
  <c r="S61" i="4"/>
  <c r="Q61" i="4"/>
  <c r="N61" i="4"/>
  <c r="U60" i="4"/>
  <c r="S60" i="4"/>
  <c r="Q60" i="4"/>
  <c r="N60" i="4"/>
  <c r="U59" i="4"/>
  <c r="S59" i="4"/>
  <c r="Q59" i="4"/>
  <c r="N59" i="4"/>
  <c r="U58" i="4"/>
  <c r="S58" i="4"/>
  <c r="Q58" i="4"/>
  <c r="N58" i="4"/>
  <c r="U57" i="4"/>
  <c r="S57" i="4"/>
  <c r="Q57" i="4"/>
  <c r="N57" i="4"/>
  <c r="U56" i="4"/>
  <c r="S56" i="4"/>
  <c r="Q56" i="4"/>
  <c r="N56" i="4"/>
  <c r="U55" i="4"/>
  <c r="S55" i="4"/>
  <c r="Q55" i="4"/>
  <c r="N55" i="4"/>
  <c r="U54" i="4"/>
  <c r="S54" i="4"/>
  <c r="Q54" i="4"/>
  <c r="N54" i="4"/>
  <c r="U53" i="4"/>
  <c r="S53" i="4"/>
  <c r="Q53" i="4"/>
  <c r="N53" i="4"/>
  <c r="U52" i="4"/>
  <c r="S52" i="4"/>
  <c r="Q52" i="4"/>
  <c r="N52" i="4"/>
  <c r="U51" i="4"/>
  <c r="S51" i="4"/>
  <c r="Q51" i="4"/>
  <c r="N51" i="4"/>
  <c r="U50" i="4"/>
  <c r="S50" i="4"/>
  <c r="Q50" i="4"/>
  <c r="N50" i="4"/>
  <c r="U49" i="4"/>
  <c r="S49" i="4"/>
  <c r="Q49" i="4"/>
  <c r="N49" i="4"/>
  <c r="U48" i="4"/>
  <c r="S48" i="4"/>
  <c r="Q48" i="4"/>
  <c r="H48" i="4"/>
  <c r="N48" i="4" s="1"/>
  <c r="U47" i="4"/>
  <c r="S47" i="4"/>
  <c r="Q47" i="4"/>
  <c r="H47" i="4"/>
  <c r="N47" i="4" s="1"/>
  <c r="U46" i="4"/>
  <c r="S46" i="4"/>
  <c r="Q46" i="4"/>
  <c r="N46" i="4"/>
  <c r="U45" i="4"/>
  <c r="S45" i="4"/>
  <c r="Q45" i="4"/>
  <c r="N45" i="4"/>
  <c r="U44" i="4"/>
  <c r="S44" i="4"/>
  <c r="Q44" i="4"/>
  <c r="N44" i="4"/>
  <c r="U43" i="4"/>
  <c r="S43" i="4"/>
  <c r="Q43" i="4"/>
  <c r="N43" i="4"/>
  <c r="U42" i="4"/>
  <c r="S42" i="4"/>
  <c r="Q42" i="4"/>
  <c r="H42" i="4"/>
  <c r="N42" i="4" s="1"/>
  <c r="U41" i="4"/>
  <c r="S41" i="4"/>
  <c r="Q41" i="4"/>
  <c r="N41" i="4"/>
  <c r="U40" i="4"/>
  <c r="S40" i="4"/>
  <c r="Q40" i="4"/>
  <c r="H40" i="4"/>
  <c r="N40" i="4" s="1"/>
  <c r="U39" i="4"/>
  <c r="S39" i="4"/>
  <c r="Q39" i="4"/>
  <c r="H39" i="4"/>
  <c r="N39" i="4" s="1"/>
  <c r="U38" i="4"/>
  <c r="S38" i="4"/>
  <c r="Q38" i="4"/>
  <c r="N38" i="4"/>
  <c r="U37" i="4"/>
  <c r="S37" i="4"/>
  <c r="Q37" i="4"/>
  <c r="N37" i="4"/>
  <c r="U36" i="4"/>
  <c r="S36" i="4"/>
  <c r="Q36" i="4"/>
  <c r="H36" i="4"/>
  <c r="N36" i="4" s="1"/>
  <c r="U35" i="4"/>
  <c r="S35" i="4"/>
  <c r="Q35" i="4"/>
  <c r="N35" i="4"/>
  <c r="U34" i="4"/>
  <c r="S34" i="4"/>
  <c r="Q34" i="4"/>
  <c r="N34" i="4"/>
  <c r="U33" i="4"/>
  <c r="S33" i="4"/>
  <c r="Q33" i="4"/>
  <c r="N33" i="4"/>
  <c r="U32" i="4"/>
  <c r="S32" i="4"/>
  <c r="Q32" i="4"/>
  <c r="N32" i="4"/>
  <c r="U31" i="4"/>
  <c r="S31" i="4"/>
  <c r="Q31" i="4"/>
  <c r="N31" i="4"/>
  <c r="U30" i="4"/>
  <c r="S30" i="4"/>
  <c r="Q30" i="4"/>
  <c r="H30" i="4"/>
  <c r="N30" i="4" s="1"/>
  <c r="U29" i="4"/>
  <c r="S29" i="4"/>
  <c r="Q29" i="4"/>
  <c r="N29" i="4"/>
  <c r="U28" i="4"/>
  <c r="S28" i="4"/>
  <c r="Q28" i="4"/>
  <c r="N28" i="4"/>
  <c r="U27" i="4"/>
  <c r="S27" i="4"/>
  <c r="Q27" i="4"/>
  <c r="H27" i="4"/>
  <c r="N27" i="4" s="1"/>
  <c r="U26" i="4"/>
  <c r="S26" i="4"/>
  <c r="Q26" i="4"/>
  <c r="N26" i="4"/>
  <c r="U25" i="4"/>
  <c r="S25" i="4"/>
  <c r="Q25" i="4"/>
  <c r="N25" i="4"/>
  <c r="U24" i="4"/>
  <c r="S24" i="4"/>
  <c r="Q24" i="4"/>
  <c r="N24" i="4"/>
  <c r="U23" i="4"/>
  <c r="S23" i="4"/>
  <c r="Q23" i="4"/>
  <c r="N23" i="4"/>
  <c r="U22" i="4"/>
  <c r="S22" i="4"/>
  <c r="Q22" i="4"/>
  <c r="N22" i="4"/>
  <c r="U21" i="4"/>
  <c r="S21" i="4"/>
  <c r="Q21" i="4"/>
  <c r="N21" i="4"/>
  <c r="U20" i="4"/>
  <c r="S20" i="4"/>
  <c r="Q20" i="4"/>
  <c r="N20" i="4"/>
  <c r="U19" i="4"/>
  <c r="S19" i="4"/>
  <c r="Q19" i="4"/>
  <c r="N19" i="4"/>
  <c r="U18" i="4"/>
  <c r="S18" i="4"/>
  <c r="Q18" i="4"/>
  <c r="N18" i="4"/>
  <c r="U17" i="4"/>
  <c r="S17" i="4"/>
  <c r="Q17" i="4"/>
  <c r="N17" i="4"/>
  <c r="U16" i="4"/>
  <c r="S16" i="4"/>
  <c r="Q16" i="4"/>
  <c r="N16" i="4"/>
  <c r="U15" i="4"/>
  <c r="S15" i="4"/>
  <c r="Q15" i="4"/>
  <c r="N15" i="4"/>
  <c r="U14" i="4"/>
  <c r="S14" i="4"/>
  <c r="Q14" i="4"/>
  <c r="N14" i="4"/>
  <c r="U13" i="4"/>
  <c r="S13" i="4"/>
  <c r="Q13" i="4"/>
  <c r="H13" i="4"/>
  <c r="N13" i="4" s="1"/>
  <c r="U12" i="4"/>
  <c r="S12" i="4"/>
  <c r="Q12" i="4"/>
  <c r="N12" i="4"/>
  <c r="U11" i="4"/>
  <c r="S11" i="4"/>
  <c r="Q11" i="4"/>
  <c r="N11" i="4"/>
  <c r="U10" i="4"/>
  <c r="S10" i="4"/>
  <c r="Q10" i="4"/>
  <c r="H10" i="4"/>
  <c r="U9" i="4"/>
  <c r="S9" i="4"/>
  <c r="Q9" i="4"/>
  <c r="N9" i="4"/>
  <c r="U8" i="4"/>
  <c r="S8" i="4"/>
  <c r="Q8" i="4"/>
  <c r="N8" i="4"/>
  <c r="U7" i="4"/>
  <c r="S7" i="4"/>
  <c r="Q7" i="4"/>
  <c r="N7" i="4"/>
  <c r="U6" i="4"/>
  <c r="S6" i="4"/>
  <c r="Q6" i="4"/>
  <c r="N6" i="4"/>
  <c r="U4" i="4"/>
  <c r="S4" i="4"/>
  <c r="Q4" i="4"/>
  <c r="N3" i="4"/>
  <c r="H101" i="4" l="1"/>
  <c r="N101" i="4" s="1"/>
  <c r="N10" i="4"/>
  <c r="S101" i="4"/>
  <c r="I101" i="3"/>
  <c r="H64" i="3" l="1"/>
  <c r="N64" i="3" s="1"/>
  <c r="H61" i="3"/>
  <c r="N61" i="3" s="1"/>
  <c r="H60" i="3"/>
  <c r="H58" i="3"/>
  <c r="N58" i="3" s="1"/>
  <c r="H52" i="3"/>
  <c r="N52" i="3" s="1"/>
  <c r="H48" i="3"/>
  <c r="N48" i="3" s="1"/>
  <c r="H47" i="3"/>
  <c r="N47" i="3" s="1"/>
  <c r="H45" i="3"/>
  <c r="N45" i="3" s="1"/>
  <c r="N43" i="3"/>
  <c r="H42" i="3"/>
  <c r="N42" i="3" s="1"/>
  <c r="H40" i="3"/>
  <c r="N40" i="3" s="1"/>
  <c r="H39" i="3"/>
  <c r="N39" i="3" s="1"/>
  <c r="N37" i="3"/>
  <c r="H36" i="3"/>
  <c r="N36" i="3" s="1"/>
  <c r="N34" i="3"/>
  <c r="H33" i="3"/>
  <c r="N33" i="3" s="1"/>
  <c r="H31" i="3"/>
  <c r="N31" i="3" s="1"/>
  <c r="H30" i="3"/>
  <c r="N30" i="3" s="1"/>
  <c r="H27" i="3"/>
  <c r="N27" i="3" s="1"/>
  <c r="N24" i="3"/>
  <c r="H13" i="3"/>
  <c r="N12" i="3"/>
  <c r="H11" i="3"/>
  <c r="H10" i="3"/>
  <c r="T101" i="3"/>
  <c r="R101" i="3"/>
  <c r="P101" i="3"/>
  <c r="U101" i="3" s="1"/>
  <c r="O101" i="3"/>
  <c r="Q101" i="3" s="1"/>
  <c r="M101" i="3"/>
  <c r="L101" i="3"/>
  <c r="K101" i="3"/>
  <c r="J101" i="3"/>
  <c r="G101" i="3"/>
  <c r="U100" i="3"/>
  <c r="S100" i="3"/>
  <c r="Q100" i="3"/>
  <c r="N100" i="3"/>
  <c r="U99" i="3"/>
  <c r="S99" i="3"/>
  <c r="Q99" i="3"/>
  <c r="N99" i="3"/>
  <c r="U98" i="3"/>
  <c r="S98" i="3"/>
  <c r="Q98" i="3"/>
  <c r="N98" i="3"/>
  <c r="U97" i="3"/>
  <c r="S97" i="3"/>
  <c r="Q97" i="3"/>
  <c r="N97" i="3"/>
  <c r="U96" i="3"/>
  <c r="S96" i="3"/>
  <c r="Q96" i="3"/>
  <c r="N96" i="3"/>
  <c r="U95" i="3"/>
  <c r="S95" i="3"/>
  <c r="Q95" i="3"/>
  <c r="N95" i="3"/>
  <c r="U94" i="3"/>
  <c r="S94" i="3"/>
  <c r="Q94" i="3"/>
  <c r="N94" i="3"/>
  <c r="U93" i="3"/>
  <c r="S93" i="3"/>
  <c r="Q93" i="3"/>
  <c r="N93" i="3"/>
  <c r="U92" i="3"/>
  <c r="S92" i="3"/>
  <c r="Q92" i="3"/>
  <c r="N92" i="3"/>
  <c r="U91" i="3"/>
  <c r="S91" i="3"/>
  <c r="Q91" i="3"/>
  <c r="N91" i="3"/>
  <c r="U90" i="3"/>
  <c r="S90" i="3"/>
  <c r="Q90" i="3"/>
  <c r="N90" i="3"/>
  <c r="U89" i="3"/>
  <c r="S89" i="3"/>
  <c r="Q89" i="3"/>
  <c r="N89" i="3"/>
  <c r="U88" i="3"/>
  <c r="S88" i="3"/>
  <c r="Q88" i="3"/>
  <c r="N88" i="3"/>
  <c r="U87" i="3"/>
  <c r="S87" i="3"/>
  <c r="Q87" i="3"/>
  <c r="N87" i="3"/>
  <c r="U86" i="3"/>
  <c r="S86" i="3"/>
  <c r="Q86" i="3"/>
  <c r="N86" i="3"/>
  <c r="U85" i="3"/>
  <c r="S85" i="3"/>
  <c r="Q85" i="3"/>
  <c r="N85" i="3"/>
  <c r="U84" i="3"/>
  <c r="S84" i="3"/>
  <c r="Q84" i="3"/>
  <c r="N84" i="3"/>
  <c r="U83" i="3"/>
  <c r="S83" i="3"/>
  <c r="Q83" i="3"/>
  <c r="N83" i="3"/>
  <c r="U82" i="3"/>
  <c r="S82" i="3"/>
  <c r="Q82" i="3"/>
  <c r="N82" i="3"/>
  <c r="U81" i="3"/>
  <c r="S81" i="3"/>
  <c r="Q81" i="3"/>
  <c r="N81" i="3"/>
  <c r="U80" i="3"/>
  <c r="S80" i="3"/>
  <c r="Q80" i="3"/>
  <c r="N80" i="3"/>
  <c r="U79" i="3"/>
  <c r="S79" i="3"/>
  <c r="Q79" i="3"/>
  <c r="N79" i="3"/>
  <c r="U78" i="3"/>
  <c r="S78" i="3"/>
  <c r="Q78" i="3"/>
  <c r="N78" i="3"/>
  <c r="U77" i="3"/>
  <c r="S77" i="3"/>
  <c r="Q77" i="3"/>
  <c r="N77" i="3"/>
  <c r="U76" i="3"/>
  <c r="S76" i="3"/>
  <c r="Q76" i="3"/>
  <c r="N76" i="3"/>
  <c r="U75" i="3"/>
  <c r="S75" i="3"/>
  <c r="Q75" i="3"/>
  <c r="N75" i="3"/>
  <c r="U74" i="3"/>
  <c r="S74" i="3"/>
  <c r="Q74" i="3"/>
  <c r="N74" i="3"/>
  <c r="U73" i="3"/>
  <c r="S73" i="3"/>
  <c r="Q73" i="3"/>
  <c r="N73" i="3"/>
  <c r="U72" i="3"/>
  <c r="S72" i="3"/>
  <c r="Q72" i="3"/>
  <c r="N72" i="3"/>
  <c r="U71" i="3"/>
  <c r="S71" i="3"/>
  <c r="Q71" i="3"/>
  <c r="N71" i="3"/>
  <c r="U70" i="3"/>
  <c r="S70" i="3"/>
  <c r="Q70" i="3"/>
  <c r="N70" i="3"/>
  <c r="U69" i="3"/>
  <c r="S69" i="3"/>
  <c r="Q69" i="3"/>
  <c r="N69" i="3"/>
  <c r="U68" i="3"/>
  <c r="S68" i="3"/>
  <c r="Q68" i="3"/>
  <c r="N68" i="3"/>
  <c r="U67" i="3"/>
  <c r="S67" i="3"/>
  <c r="Q67" i="3"/>
  <c r="N67" i="3"/>
  <c r="U65" i="3"/>
  <c r="S65" i="3"/>
  <c r="Q65" i="3"/>
  <c r="N65" i="3"/>
  <c r="U64" i="3"/>
  <c r="S64" i="3"/>
  <c r="Q64" i="3"/>
  <c r="U63" i="3"/>
  <c r="S63" i="3"/>
  <c r="Q63" i="3"/>
  <c r="N63" i="3"/>
  <c r="U62" i="3"/>
  <c r="S62" i="3"/>
  <c r="Q62" i="3"/>
  <c r="N62" i="3"/>
  <c r="U61" i="3"/>
  <c r="S61" i="3"/>
  <c r="Q61" i="3"/>
  <c r="U60" i="3"/>
  <c r="S60" i="3"/>
  <c r="Q60" i="3"/>
  <c r="N60" i="3"/>
  <c r="U59" i="3"/>
  <c r="S59" i="3"/>
  <c r="Q59" i="3"/>
  <c r="N59" i="3"/>
  <c r="U58" i="3"/>
  <c r="S58" i="3"/>
  <c r="Q58" i="3"/>
  <c r="U57" i="3"/>
  <c r="S57" i="3"/>
  <c r="Q57" i="3"/>
  <c r="N57" i="3"/>
  <c r="U56" i="3"/>
  <c r="S56" i="3"/>
  <c r="Q56" i="3"/>
  <c r="N56" i="3"/>
  <c r="U55" i="3"/>
  <c r="S55" i="3"/>
  <c r="Q55" i="3"/>
  <c r="N55" i="3"/>
  <c r="U54" i="3"/>
  <c r="S54" i="3"/>
  <c r="Q54" i="3"/>
  <c r="N54" i="3"/>
  <c r="U53" i="3"/>
  <c r="S53" i="3"/>
  <c r="Q53" i="3"/>
  <c r="N53" i="3"/>
  <c r="U52" i="3"/>
  <c r="S52" i="3"/>
  <c r="Q52" i="3"/>
  <c r="U51" i="3"/>
  <c r="S51" i="3"/>
  <c r="Q51" i="3"/>
  <c r="N51" i="3"/>
  <c r="U50" i="3"/>
  <c r="S50" i="3"/>
  <c r="Q50" i="3"/>
  <c r="N50" i="3"/>
  <c r="U49" i="3"/>
  <c r="S49" i="3"/>
  <c r="Q49" i="3"/>
  <c r="N49" i="3"/>
  <c r="U48" i="3"/>
  <c r="S48" i="3"/>
  <c r="Q48" i="3"/>
  <c r="U47" i="3"/>
  <c r="S47" i="3"/>
  <c r="Q47" i="3"/>
  <c r="U46" i="3"/>
  <c r="S46" i="3"/>
  <c r="Q46" i="3"/>
  <c r="N46" i="3"/>
  <c r="U45" i="3"/>
  <c r="S45" i="3"/>
  <c r="Q45" i="3"/>
  <c r="U44" i="3"/>
  <c r="S44" i="3"/>
  <c r="Q44" i="3"/>
  <c r="N44" i="3"/>
  <c r="U43" i="3"/>
  <c r="S43" i="3"/>
  <c r="Q43" i="3"/>
  <c r="U42" i="3"/>
  <c r="S42" i="3"/>
  <c r="Q42" i="3"/>
  <c r="U41" i="3"/>
  <c r="S41" i="3"/>
  <c r="Q41" i="3"/>
  <c r="N41" i="3"/>
  <c r="U40" i="3"/>
  <c r="S40" i="3"/>
  <c r="Q40" i="3"/>
  <c r="U39" i="3"/>
  <c r="S39" i="3"/>
  <c r="Q39" i="3"/>
  <c r="U38" i="3"/>
  <c r="S38" i="3"/>
  <c r="Q38" i="3"/>
  <c r="N38" i="3"/>
  <c r="U37" i="3"/>
  <c r="S37" i="3"/>
  <c r="Q37" i="3"/>
  <c r="U36" i="3"/>
  <c r="S36" i="3"/>
  <c r="Q36" i="3"/>
  <c r="U35" i="3"/>
  <c r="S35" i="3"/>
  <c r="Q35" i="3"/>
  <c r="N35" i="3"/>
  <c r="U34" i="3"/>
  <c r="S34" i="3"/>
  <c r="Q34" i="3"/>
  <c r="U33" i="3"/>
  <c r="S33" i="3"/>
  <c r="Q33" i="3"/>
  <c r="U32" i="3"/>
  <c r="S32" i="3"/>
  <c r="Q32" i="3"/>
  <c r="N32" i="3"/>
  <c r="U31" i="3"/>
  <c r="S31" i="3"/>
  <c r="Q31" i="3"/>
  <c r="U30" i="3"/>
  <c r="S30" i="3"/>
  <c r="Q30" i="3"/>
  <c r="U29" i="3"/>
  <c r="S29" i="3"/>
  <c r="Q29" i="3"/>
  <c r="N29" i="3"/>
  <c r="U28" i="3"/>
  <c r="S28" i="3"/>
  <c r="Q28" i="3"/>
  <c r="N28" i="3"/>
  <c r="U27" i="3"/>
  <c r="S27" i="3"/>
  <c r="Q27" i="3"/>
  <c r="U26" i="3"/>
  <c r="S26" i="3"/>
  <c r="Q26" i="3"/>
  <c r="N26" i="3"/>
  <c r="U25" i="3"/>
  <c r="S25" i="3"/>
  <c r="Q25" i="3"/>
  <c r="N25" i="3"/>
  <c r="U24" i="3"/>
  <c r="S24" i="3"/>
  <c r="Q24" i="3"/>
  <c r="U23" i="3"/>
  <c r="S23" i="3"/>
  <c r="Q23" i="3"/>
  <c r="N23" i="3"/>
  <c r="U22" i="3"/>
  <c r="S22" i="3"/>
  <c r="Q22" i="3"/>
  <c r="N22" i="3"/>
  <c r="U21" i="3"/>
  <c r="S21" i="3"/>
  <c r="Q21" i="3"/>
  <c r="N21" i="3"/>
  <c r="U20" i="3"/>
  <c r="S20" i="3"/>
  <c r="Q20" i="3"/>
  <c r="N20" i="3"/>
  <c r="U19" i="3"/>
  <c r="S19" i="3"/>
  <c r="Q19" i="3"/>
  <c r="N19" i="3"/>
  <c r="U18" i="3"/>
  <c r="S18" i="3"/>
  <c r="Q18" i="3"/>
  <c r="N18" i="3"/>
  <c r="U17" i="3"/>
  <c r="S17" i="3"/>
  <c r="Q17" i="3"/>
  <c r="N17" i="3"/>
  <c r="U16" i="3"/>
  <c r="S16" i="3"/>
  <c r="Q16" i="3"/>
  <c r="N16" i="3"/>
  <c r="U15" i="3"/>
  <c r="S15" i="3"/>
  <c r="Q15" i="3"/>
  <c r="N15" i="3"/>
  <c r="U14" i="3"/>
  <c r="S14" i="3"/>
  <c r="Q14" i="3"/>
  <c r="N14" i="3"/>
  <c r="U13" i="3"/>
  <c r="S13" i="3"/>
  <c r="Q13" i="3"/>
  <c r="N13" i="3"/>
  <c r="U12" i="3"/>
  <c r="S12" i="3"/>
  <c r="Q12" i="3"/>
  <c r="U11" i="3"/>
  <c r="S11" i="3"/>
  <c r="Q11" i="3"/>
  <c r="N11" i="3"/>
  <c r="U10" i="3"/>
  <c r="S10" i="3"/>
  <c r="Q10" i="3"/>
  <c r="U9" i="3"/>
  <c r="S9" i="3"/>
  <c r="Q9" i="3"/>
  <c r="N9" i="3"/>
  <c r="U8" i="3"/>
  <c r="S8" i="3"/>
  <c r="Q8" i="3"/>
  <c r="N8" i="3"/>
  <c r="U7" i="3"/>
  <c r="S7" i="3"/>
  <c r="Q7" i="3"/>
  <c r="N7" i="3"/>
  <c r="U6" i="3"/>
  <c r="S6" i="3"/>
  <c r="Q6" i="3"/>
  <c r="N6" i="3"/>
  <c r="U4" i="3"/>
  <c r="S4" i="3"/>
  <c r="Q4" i="3"/>
  <c r="N3" i="3"/>
  <c r="N10" i="3" l="1"/>
  <c r="H101" i="3"/>
  <c r="N101" i="3" s="1"/>
  <c r="S101" i="3"/>
  <c r="T100" i="2"/>
  <c r="R100" i="2"/>
  <c r="P100" i="2"/>
  <c r="U100" i="2" s="1"/>
  <c r="O100" i="2"/>
  <c r="Q100" i="2" s="1"/>
  <c r="M100" i="2"/>
  <c r="L100" i="2"/>
  <c r="K100" i="2"/>
  <c r="J100" i="2"/>
  <c r="I100" i="2"/>
  <c r="G100" i="2"/>
  <c r="U99" i="2"/>
  <c r="S99" i="2"/>
  <c r="Q99" i="2"/>
  <c r="N99" i="2"/>
  <c r="U98" i="2"/>
  <c r="S98" i="2"/>
  <c r="Q98" i="2"/>
  <c r="N98" i="2"/>
  <c r="U97" i="2"/>
  <c r="S97" i="2"/>
  <c r="Q97" i="2"/>
  <c r="N97" i="2"/>
  <c r="U96" i="2"/>
  <c r="S96" i="2"/>
  <c r="Q96" i="2"/>
  <c r="N96" i="2"/>
  <c r="U95" i="2"/>
  <c r="S95" i="2"/>
  <c r="Q95" i="2"/>
  <c r="N95" i="2"/>
  <c r="U94" i="2"/>
  <c r="S94" i="2"/>
  <c r="Q94" i="2"/>
  <c r="N94" i="2"/>
  <c r="U93" i="2"/>
  <c r="S93" i="2"/>
  <c r="Q93" i="2"/>
  <c r="N93" i="2"/>
  <c r="U92" i="2"/>
  <c r="S92" i="2"/>
  <c r="Q92" i="2"/>
  <c r="N92" i="2"/>
  <c r="U91" i="2"/>
  <c r="S91" i="2"/>
  <c r="Q91" i="2"/>
  <c r="N91" i="2"/>
  <c r="U90" i="2"/>
  <c r="S90" i="2"/>
  <c r="Q90" i="2"/>
  <c r="N90" i="2"/>
  <c r="U89" i="2"/>
  <c r="S89" i="2"/>
  <c r="Q89" i="2"/>
  <c r="N89" i="2"/>
  <c r="U88" i="2"/>
  <c r="S88" i="2"/>
  <c r="Q88" i="2"/>
  <c r="N88" i="2"/>
  <c r="U87" i="2"/>
  <c r="S87" i="2"/>
  <c r="Q87" i="2"/>
  <c r="N87" i="2"/>
  <c r="U86" i="2"/>
  <c r="S86" i="2"/>
  <c r="Q86" i="2"/>
  <c r="N86" i="2"/>
  <c r="U85" i="2"/>
  <c r="S85" i="2"/>
  <c r="Q85" i="2"/>
  <c r="N85" i="2"/>
  <c r="U84" i="2"/>
  <c r="S84" i="2"/>
  <c r="Q84" i="2"/>
  <c r="N84" i="2"/>
  <c r="U83" i="2"/>
  <c r="S83" i="2"/>
  <c r="Q83" i="2"/>
  <c r="N83" i="2"/>
  <c r="U82" i="2"/>
  <c r="S82" i="2"/>
  <c r="Q82" i="2"/>
  <c r="N82" i="2"/>
  <c r="U81" i="2"/>
  <c r="S81" i="2"/>
  <c r="Q81" i="2"/>
  <c r="N81" i="2"/>
  <c r="U80" i="2"/>
  <c r="S80" i="2"/>
  <c r="Q80" i="2"/>
  <c r="N80" i="2"/>
  <c r="U79" i="2"/>
  <c r="S79" i="2"/>
  <c r="Q79" i="2"/>
  <c r="N79" i="2"/>
  <c r="U78" i="2"/>
  <c r="S78" i="2"/>
  <c r="Q78" i="2"/>
  <c r="N78" i="2"/>
  <c r="U77" i="2"/>
  <c r="S77" i="2"/>
  <c r="Q77" i="2"/>
  <c r="N77" i="2"/>
  <c r="U76" i="2"/>
  <c r="S76" i="2"/>
  <c r="Q76" i="2"/>
  <c r="N76" i="2"/>
  <c r="U75" i="2"/>
  <c r="S75" i="2"/>
  <c r="Q75" i="2"/>
  <c r="N75" i="2"/>
  <c r="U74" i="2"/>
  <c r="S74" i="2"/>
  <c r="Q74" i="2"/>
  <c r="N74" i="2"/>
  <c r="U73" i="2"/>
  <c r="S73" i="2"/>
  <c r="Q73" i="2"/>
  <c r="N73" i="2"/>
  <c r="U72" i="2"/>
  <c r="S72" i="2"/>
  <c r="Q72" i="2"/>
  <c r="N72" i="2"/>
  <c r="U71" i="2"/>
  <c r="S71" i="2"/>
  <c r="Q71" i="2"/>
  <c r="N71" i="2"/>
  <c r="U70" i="2"/>
  <c r="S70" i="2"/>
  <c r="Q70" i="2"/>
  <c r="N70" i="2"/>
  <c r="U69" i="2"/>
  <c r="S69" i="2"/>
  <c r="Q69" i="2"/>
  <c r="N69" i="2"/>
  <c r="U68" i="2"/>
  <c r="S68" i="2"/>
  <c r="Q68" i="2"/>
  <c r="N68" i="2"/>
  <c r="U67" i="2"/>
  <c r="S67" i="2"/>
  <c r="Q67" i="2"/>
  <c r="N67" i="2"/>
  <c r="U66" i="2"/>
  <c r="S66" i="2"/>
  <c r="Q66" i="2"/>
  <c r="N66" i="2"/>
  <c r="U65" i="2"/>
  <c r="S65" i="2"/>
  <c r="Q65" i="2"/>
  <c r="N65" i="2"/>
  <c r="U64" i="2"/>
  <c r="S64" i="2"/>
  <c r="Q64" i="2"/>
  <c r="N64" i="2"/>
  <c r="U63" i="2"/>
  <c r="S63" i="2"/>
  <c r="Q63" i="2"/>
  <c r="N63" i="2"/>
  <c r="U62" i="2"/>
  <c r="S62" i="2"/>
  <c r="Q62" i="2"/>
  <c r="N62" i="2"/>
  <c r="U61" i="2"/>
  <c r="S61" i="2"/>
  <c r="Q61" i="2"/>
  <c r="N61" i="2"/>
  <c r="U60" i="2"/>
  <c r="S60" i="2"/>
  <c r="Q60" i="2"/>
  <c r="N60" i="2"/>
  <c r="U59" i="2"/>
  <c r="S59" i="2"/>
  <c r="Q59" i="2"/>
  <c r="N59" i="2"/>
  <c r="U58" i="2"/>
  <c r="S58" i="2"/>
  <c r="Q58" i="2"/>
  <c r="N58" i="2"/>
  <c r="U57" i="2"/>
  <c r="S57" i="2"/>
  <c r="Q57" i="2"/>
  <c r="N57" i="2"/>
  <c r="U56" i="2"/>
  <c r="S56" i="2"/>
  <c r="Q56" i="2"/>
  <c r="N56" i="2"/>
  <c r="U55" i="2"/>
  <c r="S55" i="2"/>
  <c r="Q55" i="2"/>
  <c r="N55" i="2"/>
  <c r="U54" i="2"/>
  <c r="S54" i="2"/>
  <c r="Q54" i="2"/>
  <c r="N54" i="2"/>
  <c r="U53" i="2"/>
  <c r="S53" i="2"/>
  <c r="Q53" i="2"/>
  <c r="N53" i="2"/>
  <c r="U52" i="2"/>
  <c r="S52" i="2"/>
  <c r="Q52" i="2"/>
  <c r="N52" i="2"/>
  <c r="U51" i="2"/>
  <c r="S51" i="2"/>
  <c r="Q51" i="2"/>
  <c r="N51" i="2"/>
  <c r="U50" i="2"/>
  <c r="S50" i="2"/>
  <c r="Q50" i="2"/>
  <c r="N50" i="2"/>
  <c r="U49" i="2"/>
  <c r="S49" i="2"/>
  <c r="Q49" i="2"/>
  <c r="N49" i="2"/>
  <c r="U48" i="2"/>
  <c r="S48" i="2"/>
  <c r="Q48" i="2"/>
  <c r="N48" i="2"/>
  <c r="U47" i="2"/>
  <c r="S47" i="2"/>
  <c r="Q47" i="2"/>
  <c r="N47" i="2"/>
  <c r="U46" i="2"/>
  <c r="S46" i="2"/>
  <c r="Q46" i="2"/>
  <c r="N46" i="2"/>
  <c r="U45" i="2"/>
  <c r="S45" i="2"/>
  <c r="Q45" i="2"/>
  <c r="N45" i="2"/>
  <c r="U44" i="2"/>
  <c r="S44" i="2"/>
  <c r="Q44" i="2"/>
  <c r="N44" i="2"/>
  <c r="U43" i="2"/>
  <c r="S43" i="2"/>
  <c r="Q43" i="2"/>
  <c r="N43" i="2"/>
  <c r="U42" i="2"/>
  <c r="S42" i="2"/>
  <c r="Q42" i="2"/>
  <c r="N42" i="2"/>
  <c r="U41" i="2"/>
  <c r="S41" i="2"/>
  <c r="Q41" i="2"/>
  <c r="N41" i="2"/>
  <c r="U40" i="2"/>
  <c r="S40" i="2"/>
  <c r="Q40" i="2"/>
  <c r="N40" i="2"/>
  <c r="U39" i="2"/>
  <c r="S39" i="2"/>
  <c r="Q39" i="2"/>
  <c r="N39" i="2"/>
  <c r="U38" i="2"/>
  <c r="S38" i="2"/>
  <c r="Q38" i="2"/>
  <c r="N38" i="2"/>
  <c r="U37" i="2"/>
  <c r="S37" i="2"/>
  <c r="Q37" i="2"/>
  <c r="N37" i="2"/>
  <c r="U36" i="2"/>
  <c r="S36" i="2"/>
  <c r="Q36" i="2"/>
  <c r="N36" i="2"/>
  <c r="U35" i="2"/>
  <c r="S35" i="2"/>
  <c r="Q35" i="2"/>
  <c r="N35" i="2"/>
  <c r="U34" i="2"/>
  <c r="S34" i="2"/>
  <c r="Q34" i="2"/>
  <c r="N34" i="2"/>
  <c r="U33" i="2"/>
  <c r="S33" i="2"/>
  <c r="Q33" i="2"/>
  <c r="N33" i="2"/>
  <c r="U32" i="2"/>
  <c r="S32" i="2"/>
  <c r="Q32" i="2"/>
  <c r="N32" i="2"/>
  <c r="U31" i="2"/>
  <c r="S31" i="2"/>
  <c r="Q31" i="2"/>
  <c r="N31" i="2"/>
  <c r="U30" i="2"/>
  <c r="S30" i="2"/>
  <c r="Q30" i="2"/>
  <c r="N30" i="2"/>
  <c r="U29" i="2"/>
  <c r="S29" i="2"/>
  <c r="Q29" i="2"/>
  <c r="N29" i="2"/>
  <c r="U28" i="2"/>
  <c r="S28" i="2"/>
  <c r="Q28" i="2"/>
  <c r="N28" i="2"/>
  <c r="U27" i="2"/>
  <c r="S27" i="2"/>
  <c r="Q27" i="2"/>
  <c r="N27" i="2"/>
  <c r="U26" i="2"/>
  <c r="S26" i="2"/>
  <c r="Q26" i="2"/>
  <c r="N26" i="2"/>
  <c r="U25" i="2"/>
  <c r="S25" i="2"/>
  <c r="Q25" i="2"/>
  <c r="N25" i="2"/>
  <c r="U24" i="2"/>
  <c r="S24" i="2"/>
  <c r="Q24" i="2"/>
  <c r="N24" i="2"/>
  <c r="U23" i="2"/>
  <c r="S23" i="2"/>
  <c r="Q23" i="2"/>
  <c r="N23" i="2"/>
  <c r="U22" i="2"/>
  <c r="S22" i="2"/>
  <c r="Q22" i="2"/>
  <c r="N22" i="2"/>
  <c r="U21" i="2"/>
  <c r="S21" i="2"/>
  <c r="Q21" i="2"/>
  <c r="N21" i="2"/>
  <c r="U20" i="2"/>
  <c r="S20" i="2"/>
  <c r="Q20" i="2"/>
  <c r="N20" i="2"/>
  <c r="U19" i="2"/>
  <c r="S19" i="2"/>
  <c r="Q19" i="2"/>
  <c r="N19" i="2"/>
  <c r="U18" i="2"/>
  <c r="S18" i="2"/>
  <c r="Q18" i="2"/>
  <c r="N18" i="2"/>
  <c r="U17" i="2"/>
  <c r="S17" i="2"/>
  <c r="Q17" i="2"/>
  <c r="N17" i="2"/>
  <c r="U16" i="2"/>
  <c r="S16" i="2"/>
  <c r="Q16" i="2"/>
  <c r="N16" i="2"/>
  <c r="U15" i="2"/>
  <c r="S15" i="2"/>
  <c r="Q15" i="2"/>
  <c r="N15" i="2"/>
  <c r="U14" i="2"/>
  <c r="S14" i="2"/>
  <c r="Q14" i="2"/>
  <c r="N14" i="2"/>
  <c r="U13" i="2"/>
  <c r="S13" i="2"/>
  <c r="Q13" i="2"/>
  <c r="N13" i="2"/>
  <c r="U12" i="2"/>
  <c r="S12" i="2"/>
  <c r="Q12" i="2"/>
  <c r="N12" i="2"/>
  <c r="U11" i="2"/>
  <c r="S11" i="2"/>
  <c r="Q11" i="2"/>
  <c r="N11" i="2"/>
  <c r="H100" i="2"/>
  <c r="N100" i="2" s="1"/>
  <c r="U10" i="2"/>
  <c r="S10" i="2"/>
  <c r="Q10" i="2"/>
  <c r="N10" i="2"/>
  <c r="U9" i="2"/>
  <c r="S9" i="2"/>
  <c r="Q9" i="2"/>
  <c r="N9" i="2"/>
  <c r="U8" i="2"/>
  <c r="S8" i="2"/>
  <c r="Q8" i="2"/>
  <c r="N8" i="2"/>
  <c r="U7" i="2"/>
  <c r="S7" i="2"/>
  <c r="Q7" i="2"/>
  <c r="N7" i="2"/>
  <c r="U6" i="2"/>
  <c r="S6" i="2"/>
  <c r="Q6" i="2"/>
  <c r="N6" i="2"/>
  <c r="U4" i="2"/>
  <c r="S4" i="2"/>
  <c r="Q4" i="2"/>
  <c r="N3" i="2"/>
  <c r="S100" i="2" l="1"/>
  <c r="H11" i="1"/>
  <c r="H18" i="1"/>
  <c r="H24" i="1"/>
  <c r="H25" i="1"/>
  <c r="H26" i="1"/>
  <c r="H27" i="1"/>
  <c r="H28" i="1"/>
  <c r="H29" i="1"/>
  <c r="H30" i="1"/>
  <c r="H31" i="1"/>
  <c r="H32" i="1"/>
  <c r="H33" i="1"/>
  <c r="H34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 l="1"/>
  <c r="T100" i="1"/>
  <c r="R100" i="1"/>
  <c r="P100" i="1"/>
  <c r="O100" i="1"/>
  <c r="M100" i="1"/>
  <c r="L100" i="1"/>
  <c r="K100" i="1"/>
  <c r="J100" i="1"/>
  <c r="I100" i="1"/>
  <c r="G100" i="1"/>
  <c r="U99" i="1" l="1"/>
  <c r="S99" i="1"/>
  <c r="Q99" i="1"/>
  <c r="N99" i="1"/>
  <c r="U98" i="1"/>
  <c r="S98" i="1"/>
  <c r="Q98" i="1"/>
  <c r="N98" i="1"/>
  <c r="U97" i="1"/>
  <c r="S97" i="1"/>
  <c r="Q97" i="1"/>
  <c r="N97" i="1"/>
  <c r="U96" i="1"/>
  <c r="S96" i="1"/>
  <c r="Q96" i="1"/>
  <c r="N96" i="1"/>
  <c r="U95" i="1"/>
  <c r="S95" i="1"/>
  <c r="Q95" i="1"/>
  <c r="N95" i="1"/>
  <c r="U94" i="1"/>
  <c r="S94" i="1"/>
  <c r="Q94" i="1"/>
  <c r="N94" i="1"/>
  <c r="U93" i="1"/>
  <c r="S93" i="1"/>
  <c r="Q93" i="1"/>
  <c r="N93" i="1"/>
  <c r="U92" i="1"/>
  <c r="S92" i="1"/>
  <c r="Q92" i="1"/>
  <c r="N92" i="1"/>
  <c r="U91" i="1"/>
  <c r="S91" i="1"/>
  <c r="Q91" i="1"/>
  <c r="N91" i="1"/>
  <c r="U90" i="1"/>
  <c r="S90" i="1"/>
  <c r="Q90" i="1"/>
  <c r="N90" i="1"/>
  <c r="U89" i="1"/>
  <c r="S89" i="1"/>
  <c r="Q89" i="1"/>
  <c r="N89" i="1"/>
  <c r="U88" i="1"/>
  <c r="S88" i="1"/>
  <c r="Q88" i="1"/>
  <c r="N88" i="1"/>
  <c r="U87" i="1"/>
  <c r="S87" i="1"/>
  <c r="Q87" i="1"/>
  <c r="N87" i="1"/>
  <c r="U86" i="1"/>
  <c r="S86" i="1"/>
  <c r="Q86" i="1"/>
  <c r="N86" i="1"/>
  <c r="U85" i="1"/>
  <c r="S85" i="1"/>
  <c r="Q85" i="1"/>
  <c r="N85" i="1"/>
  <c r="U84" i="1"/>
  <c r="S84" i="1"/>
  <c r="Q84" i="1"/>
  <c r="N84" i="1"/>
  <c r="U83" i="1"/>
  <c r="S83" i="1"/>
  <c r="Q83" i="1"/>
  <c r="N83" i="1"/>
  <c r="U82" i="1"/>
  <c r="S82" i="1"/>
  <c r="Q82" i="1"/>
  <c r="N82" i="1"/>
  <c r="U81" i="1"/>
  <c r="S81" i="1"/>
  <c r="Q81" i="1"/>
  <c r="N81" i="1"/>
  <c r="U80" i="1"/>
  <c r="S80" i="1"/>
  <c r="Q80" i="1"/>
  <c r="N80" i="1"/>
  <c r="U79" i="1"/>
  <c r="S79" i="1"/>
  <c r="Q79" i="1"/>
  <c r="N79" i="1"/>
  <c r="U78" i="1"/>
  <c r="S78" i="1"/>
  <c r="Q78" i="1"/>
  <c r="N78" i="1"/>
  <c r="U77" i="1"/>
  <c r="S77" i="1"/>
  <c r="Q77" i="1"/>
  <c r="N77" i="1"/>
  <c r="U76" i="1"/>
  <c r="S76" i="1"/>
  <c r="Q76" i="1"/>
  <c r="N76" i="1"/>
  <c r="U75" i="1"/>
  <c r="S75" i="1"/>
  <c r="Q75" i="1"/>
  <c r="N75" i="1"/>
  <c r="U74" i="1"/>
  <c r="S74" i="1"/>
  <c r="Q74" i="1"/>
  <c r="N74" i="1"/>
  <c r="U73" i="1"/>
  <c r="S73" i="1"/>
  <c r="Q73" i="1"/>
  <c r="N73" i="1"/>
  <c r="U72" i="1"/>
  <c r="S72" i="1"/>
  <c r="Q72" i="1"/>
  <c r="N72" i="1"/>
  <c r="U71" i="1"/>
  <c r="S71" i="1"/>
  <c r="Q71" i="1"/>
  <c r="N71" i="1"/>
  <c r="U70" i="1"/>
  <c r="S70" i="1"/>
  <c r="Q70" i="1"/>
  <c r="N70" i="1"/>
  <c r="U69" i="1"/>
  <c r="S69" i="1"/>
  <c r="Q69" i="1"/>
  <c r="N69" i="1"/>
  <c r="U68" i="1"/>
  <c r="S68" i="1"/>
  <c r="Q68" i="1"/>
  <c r="N68" i="1"/>
  <c r="U67" i="1"/>
  <c r="S67" i="1"/>
  <c r="Q67" i="1"/>
  <c r="N67" i="1"/>
  <c r="U66" i="1"/>
  <c r="S66" i="1"/>
  <c r="Q66" i="1"/>
  <c r="N66" i="1"/>
  <c r="U65" i="1"/>
  <c r="S65" i="1"/>
  <c r="Q65" i="1"/>
  <c r="N65" i="1"/>
  <c r="U64" i="1"/>
  <c r="S64" i="1"/>
  <c r="Q64" i="1"/>
  <c r="N64" i="1"/>
  <c r="U63" i="1"/>
  <c r="S63" i="1"/>
  <c r="Q63" i="1"/>
  <c r="N63" i="1"/>
  <c r="U62" i="1"/>
  <c r="S62" i="1"/>
  <c r="Q62" i="1"/>
  <c r="N62" i="1"/>
  <c r="U61" i="1"/>
  <c r="S61" i="1"/>
  <c r="Q61" i="1"/>
  <c r="N61" i="1"/>
  <c r="U60" i="1"/>
  <c r="S60" i="1"/>
  <c r="Q60" i="1"/>
  <c r="N60" i="1"/>
  <c r="U59" i="1"/>
  <c r="S59" i="1"/>
  <c r="Q59" i="1"/>
  <c r="N59" i="1"/>
  <c r="U58" i="1"/>
  <c r="S58" i="1"/>
  <c r="Q58" i="1"/>
  <c r="N58" i="1"/>
  <c r="U57" i="1"/>
  <c r="S57" i="1"/>
  <c r="Q57" i="1"/>
  <c r="N57" i="1"/>
  <c r="U56" i="1"/>
  <c r="S56" i="1"/>
  <c r="Q56" i="1"/>
  <c r="N56" i="1"/>
  <c r="U55" i="1"/>
  <c r="S55" i="1"/>
  <c r="Q55" i="1"/>
  <c r="N55" i="1"/>
  <c r="U54" i="1"/>
  <c r="S54" i="1"/>
  <c r="Q54" i="1"/>
  <c r="N54" i="1"/>
  <c r="U53" i="1"/>
  <c r="S53" i="1"/>
  <c r="Q53" i="1"/>
  <c r="N53" i="1"/>
  <c r="U52" i="1"/>
  <c r="S52" i="1"/>
  <c r="Q52" i="1"/>
  <c r="N52" i="1"/>
  <c r="U51" i="1"/>
  <c r="S51" i="1"/>
  <c r="Q51" i="1"/>
  <c r="N51" i="1"/>
  <c r="U50" i="1"/>
  <c r="S50" i="1"/>
  <c r="Q50" i="1"/>
  <c r="N50" i="1"/>
  <c r="U49" i="1"/>
  <c r="S49" i="1"/>
  <c r="Q49" i="1"/>
  <c r="N49" i="1"/>
  <c r="U48" i="1"/>
  <c r="S48" i="1"/>
  <c r="Q48" i="1"/>
  <c r="N48" i="1"/>
  <c r="U47" i="1"/>
  <c r="S47" i="1"/>
  <c r="Q47" i="1"/>
  <c r="N47" i="1"/>
  <c r="U46" i="1"/>
  <c r="S46" i="1"/>
  <c r="Q46" i="1"/>
  <c r="N46" i="1"/>
  <c r="U45" i="1"/>
  <c r="S45" i="1"/>
  <c r="Q45" i="1"/>
  <c r="N45" i="1"/>
  <c r="U44" i="1"/>
  <c r="S44" i="1"/>
  <c r="Q44" i="1"/>
  <c r="N44" i="1"/>
  <c r="U43" i="1"/>
  <c r="S43" i="1"/>
  <c r="Q43" i="1"/>
  <c r="N43" i="1"/>
  <c r="U42" i="1"/>
  <c r="S42" i="1"/>
  <c r="Q42" i="1"/>
  <c r="N42" i="1"/>
  <c r="U41" i="1"/>
  <c r="S41" i="1"/>
  <c r="Q41" i="1"/>
  <c r="N41" i="1"/>
  <c r="U40" i="1"/>
  <c r="S40" i="1"/>
  <c r="Q40" i="1"/>
  <c r="N40" i="1"/>
  <c r="U39" i="1"/>
  <c r="S39" i="1"/>
  <c r="Q39" i="1"/>
  <c r="N39" i="1"/>
  <c r="U38" i="1"/>
  <c r="S38" i="1"/>
  <c r="Q38" i="1"/>
  <c r="N38" i="1"/>
  <c r="U37" i="1"/>
  <c r="S37" i="1"/>
  <c r="Q37" i="1"/>
  <c r="N37" i="1"/>
  <c r="U36" i="1"/>
  <c r="S36" i="1"/>
  <c r="Q36" i="1"/>
  <c r="N36" i="1"/>
  <c r="U35" i="1"/>
  <c r="S35" i="1"/>
  <c r="Q35" i="1"/>
  <c r="N35" i="1"/>
  <c r="U34" i="1"/>
  <c r="S34" i="1"/>
  <c r="Q34" i="1"/>
  <c r="N34" i="1"/>
  <c r="U33" i="1"/>
  <c r="S33" i="1"/>
  <c r="Q33" i="1"/>
  <c r="N33" i="1"/>
  <c r="U32" i="1"/>
  <c r="S32" i="1"/>
  <c r="Q32" i="1"/>
  <c r="N32" i="1"/>
  <c r="U31" i="1"/>
  <c r="S31" i="1"/>
  <c r="Q31" i="1"/>
  <c r="N31" i="1"/>
  <c r="U30" i="1"/>
  <c r="S30" i="1"/>
  <c r="Q30" i="1"/>
  <c r="N30" i="1"/>
  <c r="U29" i="1"/>
  <c r="S29" i="1"/>
  <c r="Q29" i="1"/>
  <c r="N29" i="1"/>
  <c r="U28" i="1"/>
  <c r="S28" i="1"/>
  <c r="Q28" i="1"/>
  <c r="N28" i="1"/>
  <c r="U27" i="1"/>
  <c r="S27" i="1"/>
  <c r="Q27" i="1"/>
  <c r="N27" i="1"/>
  <c r="U26" i="1"/>
  <c r="S26" i="1"/>
  <c r="Q26" i="1"/>
  <c r="N26" i="1"/>
  <c r="U25" i="1"/>
  <c r="S25" i="1"/>
  <c r="Q25" i="1"/>
  <c r="N25" i="1"/>
  <c r="U24" i="1"/>
  <c r="S24" i="1"/>
  <c r="Q24" i="1"/>
  <c r="N24" i="1"/>
  <c r="U23" i="1"/>
  <c r="S23" i="1"/>
  <c r="Q23" i="1"/>
  <c r="N23" i="1"/>
  <c r="U22" i="1"/>
  <c r="S22" i="1"/>
  <c r="Q22" i="1"/>
  <c r="N22" i="1"/>
  <c r="U21" i="1"/>
  <c r="S21" i="1"/>
  <c r="Q21" i="1"/>
  <c r="N21" i="1"/>
  <c r="U20" i="1"/>
  <c r="S20" i="1"/>
  <c r="Q20" i="1"/>
  <c r="N20" i="1"/>
  <c r="U19" i="1"/>
  <c r="S19" i="1"/>
  <c r="Q19" i="1"/>
  <c r="N19" i="1"/>
  <c r="U18" i="1"/>
  <c r="S18" i="1"/>
  <c r="Q18" i="1"/>
  <c r="N18" i="1"/>
  <c r="U17" i="1"/>
  <c r="S17" i="1"/>
  <c r="Q17" i="1"/>
  <c r="N17" i="1"/>
  <c r="U16" i="1"/>
  <c r="S16" i="1"/>
  <c r="Q16" i="1"/>
  <c r="N16" i="1"/>
  <c r="U15" i="1"/>
  <c r="S15" i="1"/>
  <c r="Q15" i="1"/>
  <c r="N15" i="1"/>
  <c r="U14" i="1"/>
  <c r="S14" i="1"/>
  <c r="Q14" i="1"/>
  <c r="N14" i="1"/>
  <c r="U13" i="1"/>
  <c r="S13" i="1"/>
  <c r="Q13" i="1"/>
  <c r="N13" i="1"/>
  <c r="U12" i="1"/>
  <c r="S12" i="1"/>
  <c r="Q12" i="1"/>
  <c r="N12" i="1"/>
  <c r="U11" i="1"/>
  <c r="S11" i="1"/>
  <c r="Q11" i="1"/>
  <c r="N11" i="1"/>
  <c r="N3" i="1" l="1"/>
  <c r="U7" i="1" l="1"/>
  <c r="U8" i="1"/>
  <c r="U9" i="1"/>
  <c r="U10" i="1"/>
  <c r="U6" i="1"/>
  <c r="S7" i="1"/>
  <c r="S8" i="1"/>
  <c r="S9" i="1"/>
  <c r="S10" i="1"/>
  <c r="S6" i="1"/>
  <c r="Q7" i="1"/>
  <c r="Q8" i="1"/>
  <c r="Q9" i="1"/>
  <c r="Q10" i="1"/>
  <c r="Q6" i="1"/>
  <c r="N7" i="1"/>
  <c r="N8" i="1"/>
  <c r="N9" i="1"/>
  <c r="N10" i="1"/>
  <c r="N6" i="1"/>
  <c r="U100" i="1" l="1"/>
  <c r="Q100" i="1"/>
  <c r="S100" i="1"/>
  <c r="Q4" i="1" l="1"/>
  <c r="S4" i="1" l="1"/>
  <c r="U4" i="1" l="1"/>
  <c r="N100" i="1" l="1"/>
</calcChain>
</file>

<file path=xl/sharedStrings.xml><?xml version="1.0" encoding="utf-8"?>
<sst xmlns="http://schemas.openxmlformats.org/spreadsheetml/2006/main" count="23612" uniqueCount="486">
  <si>
    <t>Реквізити контракту (договору)</t>
  </si>
  <si>
    <t>ПІБ адвоката</t>
  </si>
  <si>
    <t>№ з/п</t>
  </si>
  <si>
    <t>Район, місто обласного значення, де знаходиться робоче місце адвоката      (за ЄРАУ)</t>
  </si>
  <si>
    <t>у т.ч. для захисту особи, затриманої за підозрою у вчиненні злочину та/або до якої застосовано  запобіжний захід у вигляді тримання під вартою</t>
  </si>
  <si>
    <t>у т.ч. для здійснення захисту за призначенням</t>
  </si>
  <si>
    <t>сума, грн.</t>
  </si>
  <si>
    <t>кількість</t>
  </si>
  <si>
    <t>загальна кількість</t>
  </si>
  <si>
    <t xml:space="preserve">фактичні видатки (зареєстровані та взяті на облік у ДКСУ) </t>
  </si>
  <si>
    <t xml:space="preserve">касові видатки (виплачені) </t>
  </si>
  <si>
    <t xml:space="preserve">кредиторська заборгованість </t>
  </si>
  <si>
    <t>сума, що підлягає оплаті за прийнятими актами, грн.</t>
  </si>
  <si>
    <t>Загальна сума за контрактом адвоката</t>
  </si>
  <si>
    <t>Організаційна форма адвокатської діяльності (індивідуально, адвокатське бюро, адвокатське об’єднання)</t>
  </si>
  <si>
    <t>Назва адвокатського бюро чи адвокатського об’єднання</t>
  </si>
  <si>
    <t>Видатки та зобов’язання за прийнятими центром звітами про виконання доручень, виданих адвокату протягом бюджетного періоду</t>
  </si>
  <si>
    <t>Доручення, видані адвокату протягом бюджетного періоду, за якими центром прийнято звіти</t>
  </si>
  <si>
    <t>Доручення, видані адвокату протягом бюджетного періоду</t>
  </si>
  <si>
    <t>Всього:</t>
  </si>
  <si>
    <t>кількість актів, прийнятих центром</t>
  </si>
  <si>
    <t>кількість доручень, термін дії яких закінчено/які скасовано</t>
  </si>
  <si>
    <t>індивідуально</t>
  </si>
  <si>
    <t>Адвокатське об'єднання</t>
  </si>
  <si>
    <t xml:space="preserve">Адвокатське бюро </t>
  </si>
  <si>
    <t>Адвокатська фірма</t>
  </si>
  <si>
    <t>"Національна правова палата</t>
  </si>
  <si>
    <t xml:space="preserve"> "Ірини Єрмолової"</t>
  </si>
  <si>
    <t>Пашковський, яцишин та партнери</t>
  </si>
  <si>
    <t>Колегія адвокатів Мостиського р-ну</t>
  </si>
  <si>
    <t>Колегія адвокатів Мостиського рн</t>
  </si>
  <si>
    <t xml:space="preserve"> "Івана Мукана"</t>
  </si>
  <si>
    <t xml:space="preserve"> "Львів-Правозахист"</t>
  </si>
  <si>
    <t>Західноукраїнська юридична колегія</t>
  </si>
  <si>
    <t>Павленко і партнери</t>
  </si>
  <si>
    <t>Багрій Володимир Васильович</t>
  </si>
  <si>
    <t xml:space="preserve">м. Львів </t>
  </si>
  <si>
    <t>1/14-Б 27.01.2014</t>
  </si>
  <si>
    <t>Балуш Марія Богданівна</t>
  </si>
  <si>
    <t>2/14-Б 27.06.2014</t>
  </si>
  <si>
    <t>Бенцарук Роман Андрійович</t>
  </si>
  <si>
    <t>м. Львів</t>
  </si>
  <si>
    <t>3/14-Б   05.02.2014</t>
  </si>
  <si>
    <t>Біганський Андрій Володимирович</t>
  </si>
  <si>
    <t>м. Радехів</t>
  </si>
  <si>
    <t>4/14-Б 05.05.2014</t>
  </si>
  <si>
    <t>Бочуляк Юрій Ігорович</t>
  </si>
  <si>
    <t>6/14-Б 27.06.2014</t>
  </si>
  <si>
    <t>Василькевич Віктор Миколайович</t>
  </si>
  <si>
    <t>91/14-В 15.09.14</t>
  </si>
  <si>
    <t xml:space="preserve">Вишневський Костянтин Васильвич  </t>
  </si>
  <si>
    <t>9/14-В   27.01.2014</t>
  </si>
  <si>
    <t>Водопийко Христина Тарасівна</t>
  </si>
  <si>
    <t>м.Львів</t>
  </si>
  <si>
    <t>10/14-В 27.06.2014</t>
  </si>
  <si>
    <t>Волкун Олег Романович</t>
  </si>
  <si>
    <t>74/14-В 05.06.14</t>
  </si>
  <si>
    <t>Волчанський Іван Теодозійович</t>
  </si>
  <si>
    <t>м. Стрий</t>
  </si>
  <si>
    <t xml:space="preserve"> 12/14-В 27.06.2014</t>
  </si>
  <si>
    <t>Гавенко Богдан Іванович</t>
  </si>
  <si>
    <t>м. Городок</t>
  </si>
  <si>
    <t>94/14-Г 01.12.2014</t>
  </si>
  <si>
    <t>Гайова Галина Богданівна</t>
  </si>
  <si>
    <t xml:space="preserve">м. Перемишляни   </t>
  </si>
  <si>
    <t>13/14-Г   27.01.2014</t>
  </si>
  <si>
    <t>Галишин Андрій Васильович</t>
  </si>
  <si>
    <t>м.Дрогобич</t>
  </si>
  <si>
    <t>14/14-Г 27.06.2014</t>
  </si>
  <si>
    <t>Галич Павло Орестович</t>
  </si>
  <si>
    <t>7/14-Г 27.06.2014</t>
  </si>
  <si>
    <t>Гошовська Олена Вікторівна</t>
  </si>
  <si>
    <t>м.Стрий</t>
  </si>
  <si>
    <t>18/14-Г 27.06.2014</t>
  </si>
  <si>
    <t>Гриньо Михайло Іванович</t>
  </si>
  <si>
    <t>м. Мостиська</t>
  </si>
  <si>
    <t>16/14-Г   27.01.2014</t>
  </si>
  <si>
    <t>Грицко Андрій Володимирович</t>
  </si>
  <si>
    <t>м.Самбір</t>
  </si>
  <si>
    <t>19/14-Г   27.01.2014</t>
  </si>
  <si>
    <t>Данилюк Любов Володимирівна</t>
  </si>
  <si>
    <t>м. Кам'янка Бузька</t>
  </si>
  <si>
    <t>84/14-Д  18.03.14</t>
  </si>
  <si>
    <t>Деревецький Юрій Ярославович</t>
  </si>
  <si>
    <t>20/14-Д   05.02.2014</t>
  </si>
  <si>
    <t>Детинич Петро Іванович</t>
  </si>
  <si>
    <t>5/14-Д   05.06.14</t>
  </si>
  <si>
    <t>Доль Ростислав Богданович</t>
  </si>
  <si>
    <t>75/14-Д    05.06.2014</t>
  </si>
  <si>
    <t>Дмитришин Володимир Юрійович</t>
  </si>
  <si>
    <t>м.Золочів</t>
  </si>
  <si>
    <t>5/14-Д     05.06.14</t>
  </si>
  <si>
    <t>Єрмолова ірина Василівна</t>
  </si>
  <si>
    <t>17/14-Є    27.06.2014</t>
  </si>
  <si>
    <t>Жук Ганна Володимирівна</t>
  </si>
  <si>
    <t>89/14-Ж    07.07.2014</t>
  </si>
  <si>
    <t>Іленко Юлія Романівна</t>
  </si>
  <si>
    <t>м. Пустомити</t>
  </si>
  <si>
    <t>11/14-І    27.06.2014</t>
  </si>
  <si>
    <t>Канарєєв Іван Олегович</t>
  </si>
  <si>
    <t>м. Турка</t>
  </si>
  <si>
    <t>21/14-К 27.06.2014</t>
  </si>
  <si>
    <t>Каспрів Ростислав Ігорович</t>
  </si>
  <si>
    <t>22/14-К 27.06.2014</t>
  </si>
  <si>
    <t>Кирилюк Віктор Валентинович</t>
  </si>
  <si>
    <t>77/14-К 02.06.14.</t>
  </si>
  <si>
    <t xml:space="preserve">Кінаш Зеновій Федорович </t>
  </si>
  <si>
    <t>23/14-K 05,05,14</t>
  </si>
  <si>
    <t>Коваль Олександр Васильович</t>
  </si>
  <si>
    <t>78/14-К 05.06.2014</t>
  </si>
  <si>
    <t>Козира Лариса
 Любомирівна</t>
  </si>
  <si>
    <t>м. Сокаль</t>
  </si>
  <si>
    <t>69/14-К 27.06.2014</t>
  </si>
  <si>
    <t>Коломієць Валерія Рудольфівна</t>
  </si>
  <si>
    <t>24/14-К 27.06.2014</t>
  </si>
  <si>
    <t>Колодій Любомира Богданівна</t>
  </si>
  <si>
    <t xml:space="preserve">м.Львів </t>
  </si>
  <si>
    <t>79/14-К  02.06.14.</t>
  </si>
  <si>
    <t>Костів Костянтин Євстахійович</t>
  </si>
  <si>
    <t>8/14-К   05.02.2014</t>
  </si>
  <si>
    <t>Кравець Андрій Остапович</t>
  </si>
  <si>
    <t>95/14-K 01.12.2014</t>
  </si>
  <si>
    <t>Кравчук Зіновій Васильович</t>
  </si>
  <si>
    <t>м. Золочів</t>
  </si>
  <si>
    <t>25/14-К   27.01.2014</t>
  </si>
  <si>
    <t>Крушельницька Уляна Осипівна</t>
  </si>
  <si>
    <t>27/14-К 27.06.2014</t>
  </si>
  <si>
    <t>Курілець Андрій Іванович</t>
  </si>
  <si>
    <t xml:space="preserve">м. Яворів </t>
  </si>
  <si>
    <t>80/14-К   02.06.14.</t>
  </si>
  <si>
    <t>Леонтьєв Олег Валентинович</t>
  </si>
  <si>
    <t>96/14-Л 01.12.2014</t>
  </si>
  <si>
    <t xml:space="preserve">Ленько Марія Юліанівна </t>
  </si>
  <si>
    <t>55/14-Л 27.06.2014</t>
  </si>
  <si>
    <t>Лучка Володимир Ярославович</t>
  </si>
  <si>
    <t>м.Жовква</t>
  </si>
  <si>
    <t>15/14-Л 27.06.2014</t>
  </si>
  <si>
    <t>Лозинський Ігор Петрович</t>
  </si>
  <si>
    <t>32/14-Л   05.02.2014</t>
  </si>
  <si>
    <t>Мазур Ярослав Богданович</t>
  </si>
  <si>
    <t>29/14-М 27.06.2014</t>
  </si>
  <si>
    <t>Малерик Тетяна Ігорівна</t>
  </si>
  <si>
    <t>30/14-М   27.01.2014</t>
  </si>
  <si>
    <t>Малерик Ярослав Ігорович</t>
  </si>
  <si>
    <t>28/14-М 27.06.2014</t>
  </si>
  <si>
    <t>Мартинюк Оксана Іванівна</t>
  </si>
  <si>
    <t>31/14-М 27.06.2014</t>
  </si>
  <si>
    <t>Мелян Наталія Юріївна</t>
  </si>
  <si>
    <t>34/14-М 27.06.2014</t>
  </si>
  <si>
    <t>Мидзка Володимир Адамович</t>
  </si>
  <si>
    <t xml:space="preserve">м.Радехів </t>
  </si>
  <si>
    <t>33/14-М 27.05.14.</t>
  </si>
  <si>
    <t xml:space="preserve">Микитишин Анатолій Васильович </t>
  </si>
  <si>
    <t>47/14-М   05.02.2014</t>
  </si>
  <si>
    <t>Михайлюк Дмитро Антонович</t>
  </si>
  <si>
    <t>м. Жидачів</t>
  </si>
  <si>
    <t>86/14-М   05.06.14</t>
  </si>
  <si>
    <t>Москалик Богдан Семенович</t>
  </si>
  <si>
    <t>м.Мостиська</t>
  </si>
  <si>
    <t>72/14-М  05.06.2014</t>
  </si>
  <si>
    <t>Музика Андрій Богданович</t>
  </si>
  <si>
    <t>м.Червоноград</t>
  </si>
  <si>
    <t>26/14-М 07.05.14.</t>
  </si>
  <si>
    <t>Мукан Іван Васильович</t>
  </si>
  <si>
    <t>м.Старий Самбір</t>
  </si>
  <si>
    <t>38/14-М 12.05.2014р.</t>
  </si>
  <si>
    <t>Наклович Ігор Мирославович</t>
  </si>
  <si>
    <t>65/14-Н 02,06,14</t>
  </si>
  <si>
    <t>Найда Володимир Степанович</t>
  </si>
  <si>
    <t>98/14-Н 01.12.2014</t>
  </si>
  <si>
    <t>Найда Катерина Володимирівна</t>
  </si>
  <si>
    <t>97/14-Н 01.12.2014</t>
  </si>
  <si>
    <t>Огорілко Юрій Володимирович</t>
  </si>
  <si>
    <t>м.Сокаль</t>
  </si>
  <si>
    <t xml:space="preserve"> 35/14-О 27.06.2014</t>
  </si>
  <si>
    <t>Ощипок Володимир Степанович</t>
  </si>
  <si>
    <t>м.Миколаїв</t>
  </si>
  <si>
    <t>36/14-О 27.06.2014</t>
  </si>
  <si>
    <t>Павлишин Мар'яна Іванівна</t>
  </si>
  <si>
    <t>37/14-П 27.06.2014</t>
  </si>
  <si>
    <t>Палєй Юрій Аркадійович</t>
  </si>
  <si>
    <t>39/14-П  05.06.2014</t>
  </si>
  <si>
    <t>Пелещак Олег Романович</t>
  </si>
  <si>
    <t>40/14-П   27.01.2014</t>
  </si>
  <si>
    <t>Поліковський Георгій Миколайович</t>
  </si>
  <si>
    <t>м .Львів</t>
  </si>
  <si>
    <t>84/14-П 05.06.2014</t>
  </si>
  <si>
    <t>Пономаренко Віктор Петрович</t>
  </si>
  <si>
    <t>Львів</t>
  </si>
  <si>
    <t>42/14-П 27.06.2014</t>
  </si>
  <si>
    <t>Рачинський Володимир Зіновійович</t>
  </si>
  <si>
    <t>43/14-Р 27.06.2014</t>
  </si>
  <si>
    <t>Романко Володимир Рудольфович</t>
  </si>
  <si>
    <t>Рудакевич Юрій Юрійович</t>
  </si>
  <si>
    <t>85/14-Р  05.06.14</t>
  </si>
  <si>
    <t>Савчук Володимир Любомирович</t>
  </si>
  <si>
    <t>Кам'янка-Бузька</t>
  </si>
  <si>
    <t>44/14-С  27.06.2014</t>
  </si>
  <si>
    <t>Савчук Олексій Любомирович</t>
  </si>
  <si>
    <t>45/14-С  27.06.2014</t>
  </si>
  <si>
    <t>Сагатий Олег Олегович</t>
  </si>
  <si>
    <t>41/14-С  11.04.2014</t>
  </si>
  <si>
    <t>Святій Ігор Ярославович</t>
  </si>
  <si>
    <t>46/14-C 27.06.14</t>
  </si>
  <si>
    <t>Семко Вікторія Валеріївна</t>
  </si>
  <si>
    <t>81/14-С 02.06.14.</t>
  </si>
  <si>
    <t>Семочко Олег Андрійович</t>
  </si>
  <si>
    <t>66/14-С 27.06.2014</t>
  </si>
  <si>
    <t>Скоропад Михайло Дмитрович</t>
  </si>
  <si>
    <t>48/14-С 27.06.2014</t>
  </si>
  <si>
    <t>Скочко Іван Ярославович</t>
  </si>
  <si>
    <t>м. Буськ</t>
  </si>
  <si>
    <t>49/14-C  05.06.14</t>
  </si>
  <si>
    <t>Сопотух Володимир Васильвич</t>
  </si>
  <si>
    <t>м. Сколе</t>
  </si>
  <si>
    <t>67/14-C  05.06.14</t>
  </si>
  <si>
    <t>Стальчук Василь Миколайович</t>
  </si>
  <si>
    <t>83/14-С 19.06.2014</t>
  </si>
  <si>
    <t>Сотник Олександр Ігорович</t>
  </si>
  <si>
    <t>50/14-С 27.06.2014</t>
  </si>
  <si>
    <t>Стельмащук Михайло Дмитрович</t>
  </si>
  <si>
    <t>м. Борислав</t>
  </si>
  <si>
    <t>56/13-С   17.04.2014</t>
  </si>
  <si>
    <t>Стец Володимир Михайлович</t>
  </si>
  <si>
    <t>м. Трускавець</t>
  </si>
  <si>
    <t>59/14-C від 05.06.14</t>
  </si>
  <si>
    <t>Сулятицька Ірина Василівна</t>
  </si>
  <si>
    <t>52/14-С   05.02.2014</t>
  </si>
  <si>
    <t>Сулятицький Мирослав Антонович</t>
  </si>
  <si>
    <t>53/14-С 27.06.2014</t>
  </si>
  <si>
    <t>Тимошик Ігор Ярославович</t>
  </si>
  <si>
    <t>82/14-Т 05.06.2014</t>
  </si>
  <si>
    <t>Тесля Ольга Михайлівна</t>
  </si>
  <si>
    <t>54/14-Т  05.06.14</t>
  </si>
  <si>
    <t>Федина Микола Михайлович</t>
  </si>
  <si>
    <t>57/14-Ф   05.02.2014</t>
  </si>
  <si>
    <t>Цаплак Маріан Іванович</t>
  </si>
  <si>
    <t>60/14-Ц 27.06.2014</t>
  </si>
  <si>
    <t xml:space="preserve">Чирик Андрій Іванович </t>
  </si>
  <si>
    <t>61/14-Ч 27.06.2014</t>
  </si>
  <si>
    <t>Чорній Іван Андрійович</t>
  </si>
  <si>
    <t>м.Жидачів</t>
  </si>
  <si>
    <t>62/14-Ч 27.06.2014</t>
  </si>
  <si>
    <t>Швець Іван Ярославович</t>
  </si>
  <si>
    <t>63/14-Ш 27.06.2014</t>
  </si>
  <si>
    <t>Шестак Володимир Дмитрович</t>
  </si>
  <si>
    <t>88/14-Ш 07.07.2014</t>
  </si>
  <si>
    <t>Шніцар Андрій Олегович</t>
  </si>
  <si>
    <t>71/14-Ш  05.06.14</t>
  </si>
  <si>
    <t>Щербань Володимир Володимирович</t>
  </si>
  <si>
    <t>м.Броди</t>
  </si>
  <si>
    <t>68/14-Щ 27.06.2014</t>
  </si>
  <si>
    <t>Юхименко Руслана Іванівна</t>
  </si>
  <si>
    <t>73/14-Ю  05.06.14</t>
  </si>
  <si>
    <t>Яцишин Андрій Володимирович</t>
  </si>
  <si>
    <t>87/14-Я 07.07.2014</t>
  </si>
  <si>
    <t>Яцишин Володимир Федорович</t>
  </si>
  <si>
    <t>85/14-Я  02.06.14</t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</si>
  <si>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19.01.2015</t>
    </r>
  </si>
  <si>
    <t>"Микола Піка і партнери"</t>
  </si>
  <si>
    <t>Піка Микола Євгенович</t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</si>
  <si>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26.01.2015</t>
    </r>
  </si>
  <si>
    <t>Федорляк Андрій Васильович</t>
  </si>
  <si>
    <t>м. Червоноград</t>
  </si>
  <si>
    <t>Палата адвокатів</t>
  </si>
  <si>
    <t>Личаківського району</t>
  </si>
  <si>
    <t>Краснощоких Андрій Анатолійович</t>
  </si>
  <si>
    <t>Маркович Христина Михайлівна</t>
  </si>
  <si>
    <t>Палата адвокатів Личаківського району м.Львова</t>
  </si>
  <si>
    <t>Стефанович Юрій Михайлович</t>
  </si>
  <si>
    <t>Тринів Мирослава Ярославівна</t>
  </si>
  <si>
    <t xml:space="preserve"> "Палата адвокатів Личаківського району" м.Львова"</t>
  </si>
  <si>
    <t>Федоряк Андрій Васильович</t>
  </si>
  <si>
    <t>Палата адвокатів Личаківського району</t>
  </si>
  <si>
    <t>Крупчак Гнат Іванович</t>
  </si>
  <si>
    <t>Левицький Ігор Семенович</t>
  </si>
  <si>
    <t>м.  Червоноград</t>
  </si>
  <si>
    <t>Литвинов Єгор Олександрович</t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</si>
  <si>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23.02.2015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</si>
  <si>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16.02.2015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</si>
  <si>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09.02.2015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</si>
  <si>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02.02.2015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</si>
  <si>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05.01.2015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</si>
  <si>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02.03.2015</t>
    </r>
  </si>
  <si>
    <t>Гвоздюк Ростислав Миколайович</t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</si>
  <si>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09.03.2015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</si>
  <si>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16.03.2015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</si>
  <si>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23.03.2015</t>
    </r>
  </si>
  <si>
    <t>1/15-Б 30.01.2015</t>
  </si>
  <si>
    <t>11/15B 30.01.2015</t>
  </si>
  <si>
    <t>12/15-В 30.01.2015</t>
  </si>
  <si>
    <t>94/15-Г 30.01.2015</t>
  </si>
  <si>
    <t>13/15-Г  30.01.2015</t>
  </si>
  <si>
    <t>7/15-Г 30.01.2015</t>
  </si>
  <si>
    <t>14/15-Г 30.01.2015</t>
  </si>
  <si>
    <t>18/15-Г 30.01.2015</t>
  </si>
  <si>
    <t>16/15-Г   30.01.2015</t>
  </si>
  <si>
    <t>19/15-Г 30.01.2015</t>
  </si>
  <si>
    <t>75/15-Д 30.01.2015</t>
  </si>
  <si>
    <t>89/15-Ж 30.01.2015</t>
  </si>
  <si>
    <t>21/15-К 30.01.2015</t>
  </si>
  <si>
    <t>22/15-К 30.01.2015</t>
  </si>
  <si>
    <t>77/15-К 17.02.2015</t>
  </si>
  <si>
    <t>23/15-K 30.01.2015</t>
  </si>
  <si>
    <t>78/15-K 30.01.2015</t>
  </si>
  <si>
    <t>24/15-К 17.02.2015</t>
  </si>
  <si>
    <t>8/15-К   30.01.2015</t>
  </si>
  <si>
    <t>46/15-K 30.01.2015</t>
  </si>
  <si>
    <t>25/15-К 30.01.2015</t>
  </si>
  <si>
    <t>34/15-K 30.01.2015</t>
  </si>
  <si>
    <t>32/15-K 30.01.2015</t>
  </si>
  <si>
    <t>27/15-К 30.01.2015</t>
  </si>
  <si>
    <t>80/15-К 30.01.2015</t>
  </si>
  <si>
    <t>55/15-Л 30.01.2015</t>
  </si>
  <si>
    <t>96/15-Л 30.01.2015</t>
  </si>
  <si>
    <t>74/15-Л 30.01.2015</t>
  </si>
  <si>
    <t>15/15-Л 30.01.2015</t>
  </si>
  <si>
    <t>30/15-М 30.01.2015</t>
  </si>
  <si>
    <t>28/15-М 30.01.2015</t>
  </si>
  <si>
    <t xml:space="preserve">61/15-М 30.01.2015 </t>
  </si>
  <si>
    <t>31/15-М 23.01.2015</t>
  </si>
  <si>
    <t>33/15-М 30.01.2015</t>
  </si>
  <si>
    <t>47/15-М 17.02.2015</t>
  </si>
  <si>
    <t>86/15-М 30.01.2015</t>
  </si>
  <si>
    <t>73/13-М
16.01.13</t>
  </si>
  <si>
    <t>26/15-М 30.01.2015</t>
  </si>
  <si>
    <t>97/15-Н 30.01.2015</t>
  </si>
  <si>
    <t>98/15-H 30.01.2015</t>
  </si>
  <si>
    <t>65/15-Н 10.03.2015</t>
  </si>
  <si>
    <t>35/15-О 30.01.2015</t>
  </si>
  <si>
    <t>37/15-П 17.02.2015</t>
  </si>
  <si>
    <t>40/15-П  30.01.2015</t>
  </si>
  <si>
    <t>99/15-П 30.01.2015</t>
  </si>
  <si>
    <t>84/15-П 10.03.2015</t>
  </si>
  <si>
    <t>93/15-Р 17.02.2015</t>
  </si>
  <si>
    <t>44/15-С 30.01.2015</t>
  </si>
  <si>
    <t>45/15-С 30.01.2015</t>
  </si>
  <si>
    <t>41/15-С 30.01.2015</t>
  </si>
  <si>
    <t>81/15-С 30.01.2015</t>
  </si>
  <si>
    <t>66/15-С 30.01.2015</t>
  </si>
  <si>
    <t>48/15-С 30.01.2015</t>
  </si>
  <si>
    <t>49/14-C від 05.06.14</t>
  </si>
  <si>
    <t>50/15-С 30.01.2015</t>
  </si>
  <si>
    <t>83/15-C 30.01.2015</t>
  </si>
  <si>
    <t>56/15-С 30.01.2015</t>
  </si>
  <si>
    <t>90/15-C 30.01.2015</t>
  </si>
  <si>
    <t>59/15-C 30.01.2015</t>
  </si>
  <si>
    <t>52/15-С 30.01.2015</t>
  </si>
  <si>
    <t>53/15-С 30.01.2015</t>
  </si>
  <si>
    <t>57/15-Ф  17.02.2015</t>
  </si>
  <si>
    <t>101/15-Ф 30.01.2015</t>
  </si>
  <si>
    <t>62/15-Ч 30.01.2015</t>
  </si>
  <si>
    <t>63/15-Ш 30.01.2015</t>
  </si>
  <si>
    <t>88/15-Ш 30.01.2015</t>
  </si>
  <si>
    <t>71/15-Ш 10.03.2015</t>
  </si>
  <si>
    <t>85/15-Я 30.01.2015</t>
  </si>
  <si>
    <t>92/15-Д
 30.01.2015</t>
  </si>
  <si>
    <t>4/15-Б
 30.01.2015</t>
  </si>
  <si>
    <t>15/13-Г
 16.01.13</t>
  </si>
  <si>
    <t>38/13-П
 16.01.13</t>
  </si>
  <si>
    <t>54/14-Т 05.06.14</t>
  </si>
  <si>
    <t>43/14-Р 05.06.14</t>
  </si>
  <si>
    <t>42/14-П 05.06.14</t>
  </si>
  <si>
    <t>17/14-Є 05.06.14</t>
  </si>
  <si>
    <t>6/14-Б 05.06.14</t>
  </si>
  <si>
    <t>2/14-Б 05.06.14</t>
  </si>
  <si>
    <t>68/14-Щ 05.06.14</t>
  </si>
  <si>
    <t>73/14-Ю 05.06.14</t>
  </si>
  <si>
    <t>60/14-Ц 05.06.14</t>
  </si>
  <si>
    <t>100/15-Т
 30.01.2015</t>
  </si>
  <si>
    <t>36/14-О 05.06.14</t>
  </si>
  <si>
    <t>Стрілецький Тарас Ігорович</t>
  </si>
  <si>
    <t>3/15-Б 30.01.2015</t>
  </si>
  <si>
    <t>8/13-В
 16.01.13</t>
  </si>
  <si>
    <t>84/14-Д 
18.03.14</t>
  </si>
  <si>
    <t>79/15-К 
30.01.2015</t>
  </si>
  <si>
    <t>85/14-Р 05.06.14</t>
  </si>
  <si>
    <t>87/15-Я 17.02.2015</t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</si>
  <si>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30.03.2015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</si>
  <si>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06.04.2015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</si>
  <si>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13.04.2015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</si>
  <si>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20.04.2015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</si>
  <si>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27.04.2015</t>
    </r>
  </si>
  <si>
    <t>Палата адв. Личаківського р-ну м. Львова</t>
  </si>
  <si>
    <t>Ільків Андрій Михайлович</t>
  </si>
  <si>
    <t>Сліпенький Олег Євгенович</t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</si>
  <si>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04.05.2015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</si>
  <si>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11.05.2015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</si>
  <si>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18.05.2015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</si>
  <si>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25.05.2015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</si>
  <si>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01.06.2015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</si>
  <si>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08.06.2015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</si>
  <si>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15.06.2015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</si>
  <si>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22.06.2015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</si>
  <si>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29.06.2015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</si>
  <si>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06.07.2015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</si>
  <si>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13.07.2015</t>
    </r>
  </si>
  <si>
    <r>
      <t xml:space="preserve">Оперативна інформація Львівського обласного центру з надання безоплатної вторинної правової допомоги
(найменування центру з надання безоплатної вторинної правової допомоги у родовому відмінку)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20.07.2015</t>
    </r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</si>
  <si>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27.07.2015</t>
    </r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</si>
  <si>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03.08.2015</t>
    </r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</si>
  <si>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10.08.2015</t>
    </r>
  </si>
  <si>
    <t>Федор Юрій Богданович</t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</si>
  <si>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17.08.2015</t>
    </r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</si>
  <si>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25.08.2015</t>
    </r>
  </si>
  <si>
    <t>2/15-Б 30.01.2015</t>
  </si>
  <si>
    <t>6/15-Б 30.01.15</t>
  </si>
  <si>
    <t>9/15-В 30.01.2015</t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</si>
  <si>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31.08.2015</t>
    </r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</si>
  <si>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07.09.2015</t>
    </r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</si>
  <si>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14.09.2015</t>
    </r>
  </si>
  <si>
    <t>6/15-Б 30.01.2015</t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</si>
  <si>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21.09.2015</t>
    </r>
  </si>
  <si>
    <t>Блонський Михайло Андрійович</t>
  </si>
  <si>
    <t>Броневицький Станіслав Станіславович</t>
  </si>
  <si>
    <t>Броневицький Станіслав Романович</t>
  </si>
  <si>
    <t>Веремчук Віталій Анатолійович</t>
  </si>
  <si>
    <t>Гаврім-Каракаптян Ганна Олександрівна</t>
  </si>
  <si>
    <t>Живко Олеся Богданівна</t>
  </si>
  <si>
    <t>Кравчишин Руслана Богданівна</t>
  </si>
  <si>
    <t>Лівандовський Василь Іванович</t>
  </si>
  <si>
    <t>Маріловцева Надія Олександрівна</t>
  </si>
  <si>
    <t>Мельник Роман Степанович</t>
  </si>
  <si>
    <t>Новицький Павло Михайлович</t>
  </si>
  <si>
    <t>Разумних Вадім Володимирович</t>
  </si>
  <si>
    <t>Романів Сергій Іванович</t>
  </si>
  <si>
    <t>Федоренко Михайло Олегович</t>
  </si>
  <si>
    <t>Шубак Олег Іванович</t>
  </si>
  <si>
    <t>111/15-Б 03.09.2015</t>
  </si>
  <si>
    <t>112/15-Б 03.09.2015</t>
  </si>
  <si>
    <t>113/15-Б 03.09.2015</t>
  </si>
  <si>
    <t>03.09.2015</t>
  </si>
  <si>
    <t>102/15-C 22.06.2015</t>
  </si>
  <si>
    <t>82/15-C 22.06.2015</t>
  </si>
  <si>
    <t xml:space="preserve">116/15-В 03.09.2015 </t>
  </si>
  <si>
    <t>129/15-Г 03.09.2015</t>
  </si>
  <si>
    <t>128/15-Ж 03.09.2015</t>
  </si>
  <si>
    <t>03.09.2015 03.09.2015</t>
  </si>
  <si>
    <t>102/15-К 03.09.2015</t>
  </si>
  <si>
    <t>114/15-Л 03.09.2015</t>
  </si>
  <si>
    <t>118/15-М 03.09.2015</t>
  </si>
  <si>
    <t>115/15-М 03.09.2015</t>
  </si>
  <si>
    <t>125/15-Н 03.09.2015</t>
  </si>
  <si>
    <t>124/15-Р 03.09.2015</t>
  </si>
  <si>
    <t>122/15-Р 03.09.2015</t>
  </si>
  <si>
    <t>126/15-Ф 03.09.2015</t>
  </si>
  <si>
    <t>123/15-Ш 03.09.2015</t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</si>
  <si>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28.09.2015</t>
    </r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</si>
  <si>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05.10.2015</t>
    </r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</si>
  <si>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12.10.2015</t>
    </r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</si>
  <si>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19.10.2015</t>
    </r>
  </si>
  <si>
    <t>Сидорук Олена Олександрівна</t>
  </si>
  <si>
    <t>Ощипок Оксана Зіновіївна</t>
  </si>
  <si>
    <t>Казурова Лілія Василівна</t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</si>
  <si>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26.10.2015</t>
    </r>
  </si>
  <si>
    <t>Бенцак Олег Павлович</t>
  </si>
  <si>
    <t>133/15-В 02.11.2015</t>
  </si>
  <si>
    <t>Василишин Максим Іванович</t>
  </si>
  <si>
    <t>132/15-В 02.11.2015</t>
  </si>
  <si>
    <t>Гречух Віталій  Михайлович</t>
  </si>
  <si>
    <t>134/15-Г 02.11.2015</t>
  </si>
  <si>
    <t>Стецяк Вікторія Мар'янівна</t>
  </si>
  <si>
    <t>131/15-С 03.05.2015</t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</si>
  <si>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09.11.2015</t>
    </r>
  </si>
  <si>
    <t>Тицька Оксана Богданівна</t>
  </si>
  <si>
    <t>Школьна Алла Вікторівна</t>
  </si>
  <si>
    <t>Гривняк Володимир Ярославович</t>
  </si>
  <si>
    <t>Стельмащук Дмитро Михайлович</t>
  </si>
  <si>
    <t>Юнко Марія Василівна</t>
  </si>
  <si>
    <t>Куцалаба Галина Василівна</t>
  </si>
  <si>
    <t>м. Самбір</t>
  </si>
  <si>
    <t>Цапар Мирослава Володимирівна</t>
  </si>
  <si>
    <t>Улич Руслан Ярославович</t>
  </si>
  <si>
    <t>Фітас Віталій Вікторович</t>
  </si>
  <si>
    <t>Пилипів Ольга Василівна</t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</si>
  <si>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16.11.2015</t>
    </r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</si>
  <si>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23.11.2015</t>
    </r>
  </si>
  <si>
    <t>Гавріш-Каракаптан Ганна Олександрівна</t>
  </si>
  <si>
    <t>Левицька Оксана Ігорівна</t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</si>
  <si>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30.11.2015</t>
    </r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</si>
  <si>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07.12.2015</t>
    </r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</si>
  <si>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14.12.2015</t>
    </r>
  </si>
  <si>
    <t>Новіцький Павло Михайлович</t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</si>
  <si>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21.12.2015</t>
    </r>
  </si>
  <si>
    <t>Єрмолова Ірина Василівна</t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</si>
  <si>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30.12.2015</t>
    </r>
  </si>
  <si>
    <r>
      <t xml:space="preserve">Оперативна інформація Регіонального центру з надання безоплатної вторинної правової допомоги у Львівській області
щодо доручень, </t>
    </r>
    <r>
      <rPr>
        <b/>
        <u/>
        <sz val="11"/>
        <color theme="1"/>
        <rFont val="Calibri"/>
        <family val="2"/>
        <charset val="204"/>
        <scheme val="minor"/>
      </rPr>
      <t>виданих у поточному бюджетному періоді</t>
    </r>
    <r>
      <rPr>
        <b/>
        <sz val="11"/>
        <color theme="1"/>
        <rFont val="Calibri"/>
        <family val="2"/>
        <charset val="204"/>
        <scheme val="minor"/>
      </rPr>
      <t xml:space="preserve"> адвокатам, які надають безоплатну вторинну правову допомогу, оплати їх послуг та відшкодування витрат
станом на 31.12.2015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</si>
</sst>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52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0" xfId="0" applyFont="1"/>
    <xf numFmtId="2" fontId="1" fillId="0" borderId="0" xfId="0" applyNumberFormat="1" applyFont="1"/>
    <xf numFmtId="0" fontId="1" fillId="0" borderId="0" xfId="0" applyFont="1" applyAlignment="1">
      <alignment wrapText="1"/>
    </xf>
    <xf numFmtId="2" fontId="1" fillId="0" borderId="1" xfId="0" applyNumberFormat="1" applyFont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/>
    <xf numFmtId="2" fontId="1" fillId="0" borderId="0" xfId="0" applyNumberFormat="1" applyFont="1" applyFill="1" applyBorder="1"/>
    <xf numFmtId="1" fontId="1" fillId="0" borderId="0" xfId="0" applyNumberFormat="1" applyFont="1" applyBorder="1"/>
    <xf numFmtId="2" fontId="1" fillId="0" borderId="0" xfId="0" applyNumberFormat="1" applyFont="1" applyBorder="1"/>
    <xf numFmtId="0" fontId="1" fillId="0" borderId="0" xfId="0" applyFont="1" applyBorder="1"/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right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1" fontId="1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0" fontId="2" fillId="0" borderId="6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/>
    <xf numFmtId="0" fontId="1" fillId="0" borderId="3" xfId="0" applyFont="1" applyBorder="1" applyAlignment="1"/>
    <xf numFmtId="0" fontId="1" fillId="0" borderId="4" xfId="0" applyFont="1" applyBorder="1" applyAlignment="1"/>
    <xf numFmtId="49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49" fontId="4" fillId="0" borderId="7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wrapText="1"/>
    </xf>
    <xf numFmtId="49" fontId="0" fillId="0" borderId="1" xfId="0" applyNumberFormat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0" xfId="0" applyNumberFormat="1" applyFont="1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/>
    </xf>
    <xf numFmtId="49" fontId="4" fillId="0" borderId="1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right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 vertical="center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4" fillId="0" borderId="0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vertical="center" wrapText="1"/>
    </xf>
    <xf numFmtId="49" fontId="4" fillId="0" borderId="2" xfId="0" applyNumberFormat="1" applyFont="1" applyFill="1" applyBorder="1" applyAlignment="1">
      <alignment vertical="center" wrapText="1"/>
    </xf>
    <xf numFmtId="0" fontId="4" fillId="0" borderId="2" xfId="0" applyFont="1" applyBorder="1" applyAlignment="1">
      <alignment vertical="center"/>
    </xf>
    <xf numFmtId="49" fontId="5" fillId="0" borderId="2" xfId="0" applyNumberFormat="1" applyFont="1" applyBorder="1" applyAlignment="1">
      <alignment vertical="center" wrapText="1"/>
    </xf>
    <xf numFmtId="0" fontId="7" fillId="0" borderId="1" xfId="0" applyFont="1" applyBorder="1" applyAlignment="1"/>
    <xf numFmtId="0" fontId="8" fillId="0" borderId="1" xfId="0" applyFont="1" applyBorder="1" applyAlignment="1"/>
    <xf numFmtId="49" fontId="7" fillId="0" borderId="1" xfId="0" applyNumberFormat="1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2" fontId="1" fillId="0" borderId="4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0" fontId="0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49" fontId="7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 wrapText="1"/>
    </xf>
    <xf numFmtId="0" fontId="0" fillId="0" borderId="1" xfId="0" applyFont="1" applyBorder="1" applyAlignment="1"/>
    <xf numFmtId="0" fontId="8" fillId="0" borderId="1" xfId="0" applyFont="1" applyBorder="1" applyAlignment="1">
      <alignment horizontal="center"/>
    </xf>
    <xf numFmtId="49" fontId="7" fillId="0" borderId="1" xfId="0" applyNumberFormat="1" applyFont="1" applyBorder="1" applyAlignment="1"/>
    <xf numFmtId="49" fontId="7" fillId="0" borderId="1" xfId="0" applyNumberFormat="1" applyFont="1" applyBorder="1" applyAlignment="1">
      <alignment wrapText="1"/>
    </xf>
    <xf numFmtId="0" fontId="0" fillId="0" borderId="1" xfId="0" applyFont="1" applyBorder="1" applyAlignment="1">
      <alignment horizontal="center"/>
    </xf>
    <xf numFmtId="49" fontId="0" fillId="0" borderId="1" xfId="0" applyNumberFormat="1" applyFont="1" applyBorder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2" fontId="9" fillId="0" borderId="4" xfId="0" applyNumberFormat="1" applyFont="1" applyFill="1" applyBorder="1" applyAlignment="1">
      <alignment horizontal="right" vertical="center"/>
    </xf>
    <xf numFmtId="0" fontId="9" fillId="0" borderId="1" xfId="0" applyFont="1" applyBorder="1" applyAlignment="1">
      <alignment horizontal="right" vertical="center" wrapText="1"/>
    </xf>
    <xf numFmtId="0" fontId="9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/>
    </xf>
    <xf numFmtId="49" fontId="4" fillId="0" borderId="0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4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5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5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6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6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4" Type="http://schemas.openxmlformats.org/officeDocument/2006/relationships/printerSettings" Target="../printerSettings/printerSettings7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4" Type="http://schemas.openxmlformats.org/officeDocument/2006/relationships/printerSettings" Target="../printerSettings/printerSettings7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8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4" Type="http://schemas.openxmlformats.org/officeDocument/2006/relationships/printerSettings" Target="../printerSettings/printerSettings8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4" Type="http://schemas.openxmlformats.org/officeDocument/2006/relationships/printerSettings" Target="../printerSettings/printerSettings8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9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Relationship Id="rId4" Type="http://schemas.openxmlformats.org/officeDocument/2006/relationships/printerSettings" Target="../printerSettings/printerSettings9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4" Type="http://schemas.openxmlformats.org/officeDocument/2006/relationships/printerSettings" Target="../printerSettings/printerSettings100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10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108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4" Type="http://schemas.openxmlformats.org/officeDocument/2006/relationships/printerSettings" Target="../printerSettings/printerSettings11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4" Type="http://schemas.openxmlformats.org/officeDocument/2006/relationships/printerSettings" Target="../printerSettings/printerSettings11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9.bin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Relationship Id="rId4" Type="http://schemas.openxmlformats.org/officeDocument/2006/relationships/printerSettings" Target="../printerSettings/printerSettings12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4" Type="http://schemas.openxmlformats.org/officeDocument/2006/relationships/printerSettings" Target="../printerSettings/printerSettings124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4" Type="http://schemas.openxmlformats.org/officeDocument/2006/relationships/printerSettings" Target="../printerSettings/printerSettings128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1.bin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4" Type="http://schemas.openxmlformats.org/officeDocument/2006/relationships/printerSettings" Target="../printerSettings/printerSettings1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5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4" Type="http://schemas.openxmlformats.org/officeDocument/2006/relationships/printerSettings" Target="../printerSettings/printerSettings13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Relationship Id="rId4" Type="http://schemas.openxmlformats.org/officeDocument/2006/relationships/printerSettings" Target="../printerSettings/printerSettings140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4" Type="http://schemas.openxmlformats.org/officeDocument/2006/relationships/printerSettings" Target="../printerSettings/printerSettings14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4" Type="http://schemas.openxmlformats.org/officeDocument/2006/relationships/printerSettings" Target="../printerSettings/printerSettings14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1.bin"/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Relationship Id="rId4" Type="http://schemas.openxmlformats.org/officeDocument/2006/relationships/printerSettings" Target="../printerSettings/printerSettings152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54.bin"/><Relationship Id="rId1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5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printerSettings" Target="../printerSettings/printerSettings16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9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4" Type="http://schemas.openxmlformats.org/officeDocument/2006/relationships/printerSettings" Target="../printerSettings/printerSettings16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3.bin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Relationship Id="rId4" Type="http://schemas.openxmlformats.org/officeDocument/2006/relationships/printerSettings" Target="../printerSettings/printerSettings164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Relationship Id="rId4" Type="http://schemas.openxmlformats.org/officeDocument/2006/relationships/printerSettings" Target="../printerSettings/printerSettings168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7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5.bin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Relationship Id="rId4" Type="http://schemas.openxmlformats.org/officeDocument/2006/relationships/printerSettings" Target="../printerSettings/printerSettings17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9.bin"/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Relationship Id="rId4" Type="http://schemas.openxmlformats.org/officeDocument/2006/relationships/printerSettings" Target="../printerSettings/printerSettings180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20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tabColor theme="4" tint="-0.499984740745262"/>
  </sheetPr>
  <dimension ref="A1:AF100"/>
  <sheetViews>
    <sheetView zoomScale="78" zoomScaleNormal="78" zoomScaleSheetLayoutView="130" workbookViewId="0">
      <selection sqref="A1:U1"/>
    </sheetView>
  </sheetViews>
  <sheetFormatPr defaultColWidth="9.7109375"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1.140625" style="2" customWidth="1"/>
    <col min="5" max="5" width="14.7109375" style="2" customWidth="1"/>
    <col min="6" max="6" width="19.5703125" style="2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7109375" style="2"/>
  </cols>
  <sheetData>
    <row r="1" spans="1:32" s="4" customFormat="1" ht="61.5" customHeight="1" x14ac:dyDescent="0.2">
      <c r="A1" s="240" t="s">
        <v>282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</row>
    <row r="2" spans="1:32" s="4" customFormat="1" ht="44.2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41.2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  <c r="V3" s="242"/>
      <c r="W3" s="242"/>
      <c r="X3" s="242"/>
      <c r="Y3" s="242"/>
      <c r="Z3" s="243"/>
      <c r="AA3" s="242"/>
      <c r="AB3" s="242"/>
      <c r="AC3" s="242"/>
      <c r="AD3" s="242"/>
      <c r="AE3" s="242"/>
      <c r="AF3" s="242"/>
    </row>
    <row r="4" spans="1:32" ht="156.7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14" t="s">
        <v>6</v>
      </c>
      <c r="Q4" s="13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4" t="s">
        <v>6</v>
      </c>
      <c r="S4" s="13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4" t="s">
        <v>6</v>
      </c>
      <c r="U4" s="13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242"/>
      <c r="W4" s="242"/>
      <c r="X4" s="242"/>
      <c r="Y4" s="242"/>
      <c r="Z4" s="243"/>
      <c r="AA4" s="6"/>
      <c r="AB4" s="7"/>
      <c r="AC4" s="6"/>
      <c r="AD4" s="7"/>
      <c r="AE4" s="6"/>
      <c r="AF4" s="7"/>
    </row>
    <row r="5" spans="1:32" x14ac:dyDescent="0.2">
      <c r="A5" s="13">
        <v>1</v>
      </c>
      <c r="B5" s="13">
        <v>2</v>
      </c>
      <c r="C5" s="13">
        <v>3</v>
      </c>
      <c r="D5" s="13">
        <v>4</v>
      </c>
      <c r="E5" s="13">
        <v>5</v>
      </c>
      <c r="F5" s="13">
        <v>6</v>
      </c>
      <c r="G5" s="13">
        <v>7</v>
      </c>
      <c r="H5" s="13">
        <v>8</v>
      </c>
      <c r="I5" s="13">
        <v>9</v>
      </c>
      <c r="J5" s="13">
        <v>10</v>
      </c>
      <c r="K5" s="13">
        <v>11</v>
      </c>
      <c r="L5" s="13">
        <v>12</v>
      </c>
      <c r="M5" s="13">
        <v>13</v>
      </c>
      <c r="N5" s="13">
        <v>14</v>
      </c>
      <c r="O5" s="13">
        <v>15</v>
      </c>
      <c r="P5" s="13">
        <v>16</v>
      </c>
      <c r="Q5" s="13">
        <v>17</v>
      </c>
      <c r="R5" s="13">
        <v>18</v>
      </c>
      <c r="S5" s="13">
        <v>19</v>
      </c>
      <c r="T5" s="13">
        <v>20</v>
      </c>
      <c r="U5" s="13">
        <v>21</v>
      </c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27.95" customHeight="1" x14ac:dyDescent="0.2">
      <c r="A6" s="1">
        <v>1</v>
      </c>
      <c r="B6" s="1" t="s">
        <v>22</v>
      </c>
      <c r="C6" s="1"/>
      <c r="D6" s="25" t="s">
        <v>35</v>
      </c>
      <c r="E6" s="25" t="s">
        <v>36</v>
      </c>
      <c r="F6" s="26" t="s">
        <v>37</v>
      </c>
      <c r="G6" s="16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6">
        <f t="shared" ref="N6:N10" si="0">IF(H6=0,0,K6/H6)*100</f>
        <v>0</v>
      </c>
      <c r="O6" s="5">
        <v>0</v>
      </c>
      <c r="P6" s="5">
        <v>0</v>
      </c>
      <c r="Q6" s="16">
        <f t="shared" ref="Q6:Q10" si="1">IF(O6=0,0,P6/O6)*100</f>
        <v>0</v>
      </c>
      <c r="R6" s="5">
        <v>0</v>
      </c>
      <c r="S6" s="16">
        <f t="shared" ref="S6:S10" si="2">IF(P6=0,0,R6/P6)*100</f>
        <v>0</v>
      </c>
      <c r="T6" s="5">
        <v>0</v>
      </c>
      <c r="U6" s="16">
        <f t="shared" ref="U6:U10" si="3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">
      <c r="A7" s="1">
        <v>2</v>
      </c>
      <c r="B7" s="1" t="s">
        <v>22</v>
      </c>
      <c r="C7" s="1"/>
      <c r="D7" s="25" t="s">
        <v>38</v>
      </c>
      <c r="E7" s="25" t="s">
        <v>36</v>
      </c>
      <c r="F7" s="27" t="s">
        <v>39</v>
      </c>
      <c r="G7" s="16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6">
        <f t="shared" si="0"/>
        <v>0</v>
      </c>
      <c r="O7" s="5">
        <v>0</v>
      </c>
      <c r="P7" s="5">
        <v>0</v>
      </c>
      <c r="Q7" s="16">
        <f t="shared" si="1"/>
        <v>0</v>
      </c>
      <c r="R7" s="5">
        <v>0</v>
      </c>
      <c r="S7" s="16">
        <f t="shared" si="2"/>
        <v>0</v>
      </c>
      <c r="T7" s="5">
        <v>0</v>
      </c>
      <c r="U7" s="16">
        <f t="shared" si="3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">
      <c r="A8" s="1">
        <v>3</v>
      </c>
      <c r="B8" s="1" t="s">
        <v>22</v>
      </c>
      <c r="C8" s="1"/>
      <c r="D8" s="25" t="s">
        <v>40</v>
      </c>
      <c r="E8" s="25" t="s">
        <v>41</v>
      </c>
      <c r="F8" s="26" t="s">
        <v>42</v>
      </c>
      <c r="G8" s="16">
        <v>0</v>
      </c>
      <c r="H8" s="15">
        <v>0</v>
      </c>
      <c r="I8" s="15">
        <v>0</v>
      </c>
      <c r="J8" s="15">
        <v>1</v>
      </c>
      <c r="K8" s="15">
        <v>0</v>
      </c>
      <c r="L8" s="15">
        <v>0</v>
      </c>
      <c r="M8" s="15">
        <v>0</v>
      </c>
      <c r="N8" s="16">
        <f t="shared" si="0"/>
        <v>0</v>
      </c>
      <c r="O8" s="5">
        <v>0</v>
      </c>
      <c r="P8" s="5">
        <v>0</v>
      </c>
      <c r="Q8" s="16">
        <f t="shared" si="1"/>
        <v>0</v>
      </c>
      <c r="R8" s="5">
        <v>0</v>
      </c>
      <c r="S8" s="16">
        <f t="shared" si="2"/>
        <v>0</v>
      </c>
      <c r="T8" s="5">
        <v>0</v>
      </c>
      <c r="U8" s="16">
        <f t="shared" si="3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">
      <c r="A9" s="1">
        <v>4</v>
      </c>
      <c r="B9" s="1" t="s">
        <v>22</v>
      </c>
      <c r="C9" s="1"/>
      <c r="D9" s="25" t="s">
        <v>43</v>
      </c>
      <c r="E9" s="25" t="s">
        <v>44</v>
      </c>
      <c r="F9" s="28" t="s">
        <v>45</v>
      </c>
      <c r="G9" s="16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6">
        <f t="shared" si="0"/>
        <v>0</v>
      </c>
      <c r="O9" s="5">
        <v>0</v>
      </c>
      <c r="P9" s="5">
        <v>0</v>
      </c>
      <c r="Q9" s="16">
        <f t="shared" si="1"/>
        <v>0</v>
      </c>
      <c r="R9" s="5">
        <v>0</v>
      </c>
      <c r="S9" s="16">
        <f t="shared" si="2"/>
        <v>0</v>
      </c>
      <c r="T9" s="5">
        <v>0</v>
      </c>
      <c r="U9" s="16">
        <f t="shared" si="3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">
      <c r="A10" s="1">
        <v>5</v>
      </c>
      <c r="B10" s="1" t="s">
        <v>22</v>
      </c>
      <c r="C10" s="1"/>
      <c r="D10" s="25" t="s">
        <v>46</v>
      </c>
      <c r="E10" s="25" t="s">
        <v>41</v>
      </c>
      <c r="F10" s="26" t="s">
        <v>47</v>
      </c>
      <c r="G10" s="16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6">
        <f t="shared" si="0"/>
        <v>0</v>
      </c>
      <c r="O10" s="5">
        <v>0</v>
      </c>
      <c r="P10" s="5">
        <v>0</v>
      </c>
      <c r="Q10" s="16">
        <f t="shared" si="1"/>
        <v>0</v>
      </c>
      <c r="R10" s="5">
        <v>0</v>
      </c>
      <c r="S10" s="16">
        <f t="shared" si="2"/>
        <v>0</v>
      </c>
      <c r="T10" s="5">
        <v>0</v>
      </c>
      <c r="U10" s="16">
        <f t="shared" si="3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v>6</v>
      </c>
      <c r="B11" s="1" t="s">
        <v>22</v>
      </c>
      <c r="C11" s="1"/>
      <c r="D11" s="29" t="s">
        <v>48</v>
      </c>
      <c r="E11" s="25" t="s">
        <v>41</v>
      </c>
      <c r="F11" s="30" t="s">
        <v>49</v>
      </c>
      <c r="G11" s="16">
        <v>0</v>
      </c>
      <c r="H11" s="15">
        <f t="shared" ref="H11:H70" si="4">SUM(I11,J11)</f>
        <v>1</v>
      </c>
      <c r="I11" s="15">
        <v>1</v>
      </c>
      <c r="J11" s="15">
        <v>0</v>
      </c>
      <c r="K11" s="15">
        <v>0</v>
      </c>
      <c r="L11" s="15">
        <v>0</v>
      </c>
      <c r="M11" s="15">
        <v>0</v>
      </c>
      <c r="N11" s="16">
        <f t="shared" ref="N11:N74" si="5">IF(H11=0,0,K11/H11)*100</f>
        <v>0</v>
      </c>
      <c r="O11" s="5">
        <v>0</v>
      </c>
      <c r="P11" s="5">
        <v>0</v>
      </c>
      <c r="Q11" s="16">
        <f t="shared" ref="Q11:Q74" si="6">IF(O11=0,0,P11/O11)*100</f>
        <v>0</v>
      </c>
      <c r="R11" s="5">
        <v>0</v>
      </c>
      <c r="S11" s="16">
        <f t="shared" ref="S11:S74" si="7">IF(P11=0,0,R11/P11)*100</f>
        <v>0</v>
      </c>
      <c r="T11" s="5">
        <v>0</v>
      </c>
      <c r="U11" s="16">
        <f t="shared" ref="U11:U74" si="8">IF(P11=0,0,T11/P11)*100</f>
        <v>0</v>
      </c>
    </row>
    <row r="12" spans="1:32" ht="27.95" customHeight="1" x14ac:dyDescent="0.2">
      <c r="A12" s="1">
        <v>7</v>
      </c>
      <c r="B12" s="1" t="s">
        <v>22</v>
      </c>
      <c r="C12" s="1"/>
      <c r="D12" s="25" t="s">
        <v>50</v>
      </c>
      <c r="E12" s="25" t="s">
        <v>41</v>
      </c>
      <c r="F12" s="26" t="s">
        <v>51</v>
      </c>
      <c r="G12" s="16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6">
        <f t="shared" si="5"/>
        <v>0</v>
      </c>
      <c r="O12" s="5">
        <v>0</v>
      </c>
      <c r="P12" s="5">
        <v>0</v>
      </c>
      <c r="Q12" s="16">
        <f t="shared" si="6"/>
        <v>0</v>
      </c>
      <c r="R12" s="5">
        <v>0</v>
      </c>
      <c r="S12" s="16">
        <f t="shared" si="7"/>
        <v>0</v>
      </c>
      <c r="T12" s="5">
        <v>0</v>
      </c>
      <c r="U12" s="16">
        <f t="shared" si="8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">
      <c r="A13" s="1">
        <v>8</v>
      </c>
      <c r="B13" s="1" t="s">
        <v>22</v>
      </c>
      <c r="C13" s="1"/>
      <c r="D13" s="25" t="s">
        <v>52</v>
      </c>
      <c r="E13" s="31" t="s">
        <v>53</v>
      </c>
      <c r="F13" s="26" t="s">
        <v>54</v>
      </c>
      <c r="G13" s="16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6">
        <f t="shared" si="5"/>
        <v>0</v>
      </c>
      <c r="O13" s="5">
        <v>0</v>
      </c>
      <c r="P13" s="5">
        <v>0</v>
      </c>
      <c r="Q13" s="16">
        <f t="shared" si="6"/>
        <v>0</v>
      </c>
      <c r="R13" s="5">
        <v>0</v>
      </c>
      <c r="S13" s="16">
        <f t="shared" si="7"/>
        <v>0</v>
      </c>
      <c r="T13" s="5">
        <v>0</v>
      </c>
      <c r="U13" s="16">
        <f t="shared" si="8"/>
        <v>0</v>
      </c>
    </row>
    <row r="14" spans="1:32" ht="27.95" customHeight="1" x14ac:dyDescent="0.2">
      <c r="A14" s="1">
        <v>9</v>
      </c>
      <c r="B14" s="1" t="s">
        <v>22</v>
      </c>
      <c r="C14" s="1"/>
      <c r="D14" s="25" t="s">
        <v>55</v>
      </c>
      <c r="E14" s="25" t="s">
        <v>41</v>
      </c>
      <c r="F14" s="32" t="s">
        <v>56</v>
      </c>
      <c r="G14" s="16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6">
        <f t="shared" si="5"/>
        <v>0</v>
      </c>
      <c r="O14" s="5">
        <v>0</v>
      </c>
      <c r="P14" s="5">
        <v>0</v>
      </c>
      <c r="Q14" s="16">
        <f t="shared" si="6"/>
        <v>0</v>
      </c>
      <c r="R14" s="5">
        <v>0</v>
      </c>
      <c r="S14" s="16">
        <f t="shared" si="7"/>
        <v>0</v>
      </c>
      <c r="T14" s="5">
        <v>0</v>
      </c>
      <c r="U14" s="16">
        <f t="shared" si="8"/>
        <v>0</v>
      </c>
    </row>
    <row r="15" spans="1:32" ht="27.95" customHeight="1" x14ac:dyDescent="0.2">
      <c r="A15" s="1">
        <v>10</v>
      </c>
      <c r="B15" s="1" t="s">
        <v>22</v>
      </c>
      <c r="C15" s="1"/>
      <c r="D15" s="25" t="s">
        <v>57</v>
      </c>
      <c r="E15" s="25" t="s">
        <v>58</v>
      </c>
      <c r="F15" s="27" t="s">
        <v>59</v>
      </c>
      <c r="G15" s="16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6">
        <f t="shared" si="5"/>
        <v>0</v>
      </c>
      <c r="O15" s="5">
        <v>0</v>
      </c>
      <c r="P15" s="5">
        <v>0</v>
      </c>
      <c r="Q15" s="16">
        <f t="shared" si="6"/>
        <v>0</v>
      </c>
      <c r="R15" s="5">
        <v>0</v>
      </c>
      <c r="S15" s="16">
        <f t="shared" si="7"/>
        <v>0</v>
      </c>
      <c r="T15" s="5">
        <v>0</v>
      </c>
      <c r="U15" s="16">
        <f t="shared" si="8"/>
        <v>0</v>
      </c>
    </row>
    <row r="16" spans="1:32" ht="27.95" customHeight="1" x14ac:dyDescent="0.2">
      <c r="A16" s="1">
        <v>11</v>
      </c>
      <c r="B16" s="1" t="s">
        <v>22</v>
      </c>
      <c r="C16" s="1"/>
      <c r="D16" s="25" t="s">
        <v>60</v>
      </c>
      <c r="E16" s="25" t="s">
        <v>61</v>
      </c>
      <c r="F16" s="26" t="s">
        <v>62</v>
      </c>
      <c r="G16" s="16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6">
        <f t="shared" si="5"/>
        <v>0</v>
      </c>
      <c r="O16" s="5">
        <v>0</v>
      </c>
      <c r="P16" s="5">
        <v>0</v>
      </c>
      <c r="Q16" s="16">
        <f t="shared" si="6"/>
        <v>0</v>
      </c>
      <c r="R16" s="5">
        <v>0</v>
      </c>
      <c r="S16" s="16">
        <f t="shared" si="7"/>
        <v>0</v>
      </c>
      <c r="T16" s="5">
        <v>0</v>
      </c>
      <c r="U16" s="16">
        <f t="shared" si="8"/>
        <v>0</v>
      </c>
    </row>
    <row r="17" spans="1:21" ht="27.95" customHeight="1" x14ac:dyDescent="0.2">
      <c r="A17" s="1">
        <v>12</v>
      </c>
      <c r="B17" s="1" t="s">
        <v>22</v>
      </c>
      <c r="C17" s="1"/>
      <c r="D17" s="25" t="s">
        <v>63</v>
      </c>
      <c r="E17" s="25" t="s">
        <v>64</v>
      </c>
      <c r="F17" s="26" t="s">
        <v>65</v>
      </c>
      <c r="G17" s="16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6">
        <f t="shared" si="5"/>
        <v>0</v>
      </c>
      <c r="O17" s="5">
        <v>0</v>
      </c>
      <c r="P17" s="5">
        <v>0</v>
      </c>
      <c r="Q17" s="16">
        <f t="shared" si="6"/>
        <v>0</v>
      </c>
      <c r="R17" s="5">
        <v>0</v>
      </c>
      <c r="S17" s="16">
        <f t="shared" si="7"/>
        <v>0</v>
      </c>
      <c r="T17" s="5">
        <v>0</v>
      </c>
      <c r="U17" s="16">
        <f t="shared" si="8"/>
        <v>0</v>
      </c>
    </row>
    <row r="18" spans="1:21" ht="27.95" customHeight="1" x14ac:dyDescent="0.2">
      <c r="A18" s="1">
        <v>13</v>
      </c>
      <c r="B18" s="1" t="s">
        <v>22</v>
      </c>
      <c r="C18" s="1"/>
      <c r="D18" s="25" t="s">
        <v>66</v>
      </c>
      <c r="E18" s="25" t="s">
        <v>67</v>
      </c>
      <c r="F18" s="26" t="s">
        <v>68</v>
      </c>
      <c r="G18" s="16">
        <v>0</v>
      </c>
      <c r="H18" s="15">
        <f t="shared" si="4"/>
        <v>1</v>
      </c>
      <c r="I18" s="15">
        <v>0</v>
      </c>
      <c r="J18" s="15">
        <v>1</v>
      </c>
      <c r="K18" s="15">
        <v>0</v>
      </c>
      <c r="L18" s="15">
        <v>0</v>
      </c>
      <c r="M18" s="15">
        <v>0</v>
      </c>
      <c r="N18" s="16">
        <f t="shared" si="5"/>
        <v>0</v>
      </c>
      <c r="O18" s="5">
        <v>0</v>
      </c>
      <c r="P18" s="5">
        <v>0</v>
      </c>
      <c r="Q18" s="16">
        <f t="shared" si="6"/>
        <v>0</v>
      </c>
      <c r="R18" s="5">
        <v>0</v>
      </c>
      <c r="S18" s="16">
        <f t="shared" si="7"/>
        <v>0</v>
      </c>
      <c r="T18" s="5">
        <v>0</v>
      </c>
      <c r="U18" s="16">
        <f t="shared" si="8"/>
        <v>0</v>
      </c>
    </row>
    <row r="19" spans="1:21" ht="27.95" customHeight="1" x14ac:dyDescent="0.2">
      <c r="A19" s="1">
        <v>14</v>
      </c>
      <c r="B19" s="1" t="s">
        <v>22</v>
      </c>
      <c r="C19" s="1"/>
      <c r="D19" s="25" t="s">
        <v>69</v>
      </c>
      <c r="E19" s="25" t="s">
        <v>41</v>
      </c>
      <c r="F19" s="26" t="s">
        <v>70</v>
      </c>
      <c r="G19" s="16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6">
        <f t="shared" si="5"/>
        <v>0</v>
      </c>
      <c r="O19" s="5">
        <v>0</v>
      </c>
      <c r="P19" s="5">
        <v>0</v>
      </c>
      <c r="Q19" s="16">
        <f t="shared" si="6"/>
        <v>0</v>
      </c>
      <c r="R19" s="5">
        <v>0</v>
      </c>
      <c r="S19" s="16">
        <f t="shared" si="7"/>
        <v>0</v>
      </c>
      <c r="T19" s="5">
        <v>0</v>
      </c>
      <c r="U19" s="16">
        <f t="shared" si="8"/>
        <v>0</v>
      </c>
    </row>
    <row r="20" spans="1:21" ht="27.95" customHeight="1" x14ac:dyDescent="0.2">
      <c r="A20" s="1">
        <v>15</v>
      </c>
      <c r="B20" s="25" t="s">
        <v>23</v>
      </c>
      <c r="C20" s="21" t="s">
        <v>26</v>
      </c>
      <c r="D20" s="25" t="s">
        <v>71</v>
      </c>
      <c r="E20" s="25" t="s">
        <v>72</v>
      </c>
      <c r="F20" s="26" t="s">
        <v>73</v>
      </c>
      <c r="G20" s="16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6">
        <f t="shared" si="5"/>
        <v>0</v>
      </c>
      <c r="O20" s="5">
        <v>0</v>
      </c>
      <c r="P20" s="5">
        <v>0</v>
      </c>
      <c r="Q20" s="16">
        <f t="shared" si="6"/>
        <v>0</v>
      </c>
      <c r="R20" s="5">
        <v>0</v>
      </c>
      <c r="S20" s="16">
        <f t="shared" si="7"/>
        <v>0</v>
      </c>
      <c r="T20" s="5">
        <v>0</v>
      </c>
      <c r="U20" s="16">
        <f t="shared" si="8"/>
        <v>0</v>
      </c>
    </row>
    <row r="21" spans="1:21" ht="27.95" customHeight="1" x14ac:dyDescent="0.2">
      <c r="A21" s="1">
        <v>16</v>
      </c>
      <c r="B21" s="1" t="s">
        <v>22</v>
      </c>
      <c r="C21" s="1"/>
      <c r="D21" s="25" t="s">
        <v>74</v>
      </c>
      <c r="E21" s="33" t="s">
        <v>75</v>
      </c>
      <c r="F21" s="26" t="s">
        <v>76</v>
      </c>
      <c r="G21" s="16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6">
        <f t="shared" si="5"/>
        <v>0</v>
      </c>
      <c r="O21" s="5">
        <v>0</v>
      </c>
      <c r="P21" s="5">
        <v>0</v>
      </c>
      <c r="Q21" s="16">
        <f t="shared" si="6"/>
        <v>0</v>
      </c>
      <c r="R21" s="5">
        <v>0</v>
      </c>
      <c r="S21" s="16">
        <f t="shared" si="7"/>
        <v>0</v>
      </c>
      <c r="T21" s="5">
        <v>0</v>
      </c>
      <c r="U21" s="16">
        <f t="shared" si="8"/>
        <v>0</v>
      </c>
    </row>
    <row r="22" spans="1:21" ht="27.95" customHeight="1" x14ac:dyDescent="0.2">
      <c r="A22" s="1">
        <v>17</v>
      </c>
      <c r="B22" s="1" t="s">
        <v>22</v>
      </c>
      <c r="C22" s="1"/>
      <c r="D22" s="25" t="s">
        <v>77</v>
      </c>
      <c r="E22" s="25" t="s">
        <v>78</v>
      </c>
      <c r="F22" s="26" t="s">
        <v>79</v>
      </c>
      <c r="G22" s="16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6">
        <f t="shared" si="5"/>
        <v>0</v>
      </c>
      <c r="O22" s="5">
        <v>0</v>
      </c>
      <c r="P22" s="5">
        <v>0</v>
      </c>
      <c r="Q22" s="16">
        <f t="shared" si="6"/>
        <v>0</v>
      </c>
      <c r="R22" s="5">
        <v>0</v>
      </c>
      <c r="S22" s="16">
        <f t="shared" si="7"/>
        <v>0</v>
      </c>
      <c r="T22" s="5">
        <v>0</v>
      </c>
      <c r="U22" s="16">
        <f t="shared" si="8"/>
        <v>0</v>
      </c>
    </row>
    <row r="23" spans="1:21" ht="27.95" customHeight="1" x14ac:dyDescent="0.2">
      <c r="A23" s="1">
        <v>18</v>
      </c>
      <c r="B23" s="1" t="s">
        <v>22</v>
      </c>
      <c r="C23" s="1"/>
      <c r="D23" s="25" t="s">
        <v>80</v>
      </c>
      <c r="E23" s="25" t="s">
        <v>81</v>
      </c>
      <c r="F23" s="32" t="s">
        <v>82</v>
      </c>
      <c r="G23" s="16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6">
        <f t="shared" si="5"/>
        <v>0</v>
      </c>
      <c r="O23" s="5">
        <v>0</v>
      </c>
      <c r="P23" s="5">
        <v>0</v>
      </c>
      <c r="Q23" s="16">
        <f t="shared" si="6"/>
        <v>0</v>
      </c>
      <c r="R23" s="5">
        <v>0</v>
      </c>
      <c r="S23" s="16">
        <f t="shared" si="7"/>
        <v>0</v>
      </c>
      <c r="T23" s="5">
        <v>0</v>
      </c>
      <c r="U23" s="16">
        <f t="shared" si="8"/>
        <v>0</v>
      </c>
    </row>
    <row r="24" spans="1:21" ht="27.95" customHeight="1" x14ac:dyDescent="0.2">
      <c r="A24" s="1">
        <v>19</v>
      </c>
      <c r="B24" s="1" t="s">
        <v>22</v>
      </c>
      <c r="C24" s="1"/>
      <c r="D24" s="25" t="s">
        <v>83</v>
      </c>
      <c r="E24" s="25" t="s">
        <v>41</v>
      </c>
      <c r="F24" s="26" t="s">
        <v>84</v>
      </c>
      <c r="G24" s="16">
        <v>0</v>
      </c>
      <c r="H24" s="15">
        <f t="shared" si="4"/>
        <v>1</v>
      </c>
      <c r="I24" s="15">
        <v>0</v>
      </c>
      <c r="J24" s="15">
        <v>1</v>
      </c>
      <c r="K24" s="15">
        <v>0</v>
      </c>
      <c r="L24" s="15">
        <v>0</v>
      </c>
      <c r="M24" s="15">
        <v>0</v>
      </c>
      <c r="N24" s="16">
        <f t="shared" si="5"/>
        <v>0</v>
      </c>
      <c r="O24" s="5">
        <v>0</v>
      </c>
      <c r="P24" s="5">
        <v>0</v>
      </c>
      <c r="Q24" s="16">
        <f t="shared" si="6"/>
        <v>0</v>
      </c>
      <c r="R24" s="5">
        <v>0</v>
      </c>
      <c r="S24" s="16">
        <f t="shared" si="7"/>
        <v>0</v>
      </c>
      <c r="T24" s="5">
        <v>0</v>
      </c>
      <c r="U24" s="16">
        <f t="shared" si="8"/>
        <v>0</v>
      </c>
    </row>
    <row r="25" spans="1:21" ht="27.95" customHeight="1" x14ac:dyDescent="0.2">
      <c r="A25" s="1">
        <v>20</v>
      </c>
      <c r="B25" s="1" t="s">
        <v>22</v>
      </c>
      <c r="C25" s="1"/>
      <c r="D25" s="34" t="s">
        <v>85</v>
      </c>
      <c r="E25" s="25" t="s">
        <v>41</v>
      </c>
      <c r="F25" s="35" t="s">
        <v>86</v>
      </c>
      <c r="G25" s="16">
        <v>0</v>
      </c>
      <c r="H25" s="15">
        <f t="shared" si="4"/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6">
        <f t="shared" si="5"/>
        <v>0</v>
      </c>
      <c r="O25" s="5">
        <v>0</v>
      </c>
      <c r="P25" s="5">
        <v>0</v>
      </c>
      <c r="Q25" s="16">
        <f t="shared" si="6"/>
        <v>0</v>
      </c>
      <c r="R25" s="5">
        <v>0</v>
      </c>
      <c r="S25" s="16">
        <f t="shared" si="7"/>
        <v>0</v>
      </c>
      <c r="T25" s="5">
        <v>0</v>
      </c>
      <c r="U25" s="16">
        <f t="shared" si="8"/>
        <v>0</v>
      </c>
    </row>
    <row r="26" spans="1:21" ht="27.95" customHeight="1" x14ac:dyDescent="0.25">
      <c r="A26" s="1">
        <v>21</v>
      </c>
      <c r="B26" s="1" t="s">
        <v>22</v>
      </c>
      <c r="C26" s="1"/>
      <c r="D26" s="25" t="s">
        <v>87</v>
      </c>
      <c r="E26" s="25" t="s">
        <v>53</v>
      </c>
      <c r="F26" s="36" t="s">
        <v>88</v>
      </c>
      <c r="G26" s="16">
        <v>0</v>
      </c>
      <c r="H26" s="15">
        <f t="shared" si="4"/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6">
        <f t="shared" si="5"/>
        <v>0</v>
      </c>
      <c r="O26" s="5">
        <v>0</v>
      </c>
      <c r="P26" s="5">
        <v>0</v>
      </c>
      <c r="Q26" s="16">
        <f t="shared" si="6"/>
        <v>0</v>
      </c>
      <c r="R26" s="5">
        <v>0</v>
      </c>
      <c r="S26" s="16">
        <f t="shared" si="7"/>
        <v>0</v>
      </c>
      <c r="T26" s="5">
        <v>0</v>
      </c>
      <c r="U26" s="16">
        <f t="shared" si="8"/>
        <v>0</v>
      </c>
    </row>
    <row r="27" spans="1:21" ht="27.95" customHeight="1" x14ac:dyDescent="0.2">
      <c r="A27" s="1">
        <v>22</v>
      </c>
      <c r="B27" s="1" t="s">
        <v>22</v>
      </c>
      <c r="C27" s="1"/>
      <c r="D27" s="25" t="s">
        <v>89</v>
      </c>
      <c r="E27" s="25" t="s">
        <v>90</v>
      </c>
      <c r="F27" s="26" t="s">
        <v>91</v>
      </c>
      <c r="G27" s="16">
        <v>0</v>
      </c>
      <c r="H27" s="15">
        <f t="shared" si="4"/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6">
        <f t="shared" si="5"/>
        <v>0</v>
      </c>
      <c r="O27" s="5">
        <v>0</v>
      </c>
      <c r="P27" s="5">
        <v>0</v>
      </c>
      <c r="Q27" s="16">
        <f t="shared" si="6"/>
        <v>0</v>
      </c>
      <c r="R27" s="5">
        <v>0</v>
      </c>
      <c r="S27" s="16">
        <f t="shared" si="7"/>
        <v>0</v>
      </c>
      <c r="T27" s="5">
        <v>0</v>
      </c>
      <c r="U27" s="16">
        <f t="shared" si="8"/>
        <v>0</v>
      </c>
    </row>
    <row r="28" spans="1:21" ht="27.95" customHeight="1" x14ac:dyDescent="0.2">
      <c r="A28" s="1">
        <v>23</v>
      </c>
      <c r="B28" s="25" t="s">
        <v>24</v>
      </c>
      <c r="C28" s="21" t="s">
        <v>27</v>
      </c>
      <c r="D28" s="25" t="s">
        <v>92</v>
      </c>
      <c r="E28" s="25" t="s">
        <v>41</v>
      </c>
      <c r="F28" s="26" t="s">
        <v>93</v>
      </c>
      <c r="G28" s="16">
        <v>0</v>
      </c>
      <c r="H28" s="15">
        <f t="shared" si="4"/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6">
        <f t="shared" si="5"/>
        <v>0</v>
      </c>
      <c r="O28" s="5">
        <v>0</v>
      </c>
      <c r="P28" s="5">
        <v>0</v>
      </c>
      <c r="Q28" s="16">
        <f t="shared" si="6"/>
        <v>0</v>
      </c>
      <c r="R28" s="5">
        <v>0</v>
      </c>
      <c r="S28" s="16">
        <f t="shared" si="7"/>
        <v>0</v>
      </c>
      <c r="T28" s="5">
        <v>0</v>
      </c>
      <c r="U28" s="16">
        <f t="shared" si="8"/>
        <v>0</v>
      </c>
    </row>
    <row r="29" spans="1:21" ht="27.95" customHeight="1" x14ac:dyDescent="0.2">
      <c r="A29" s="1">
        <v>24</v>
      </c>
      <c r="B29" s="1" t="s">
        <v>22</v>
      </c>
      <c r="C29" s="1"/>
      <c r="D29" s="25" t="s">
        <v>94</v>
      </c>
      <c r="E29" s="25" t="s">
        <v>41</v>
      </c>
      <c r="F29" s="26" t="s">
        <v>95</v>
      </c>
      <c r="G29" s="16">
        <v>0</v>
      </c>
      <c r="H29" s="15">
        <f t="shared" si="4"/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6">
        <f t="shared" si="5"/>
        <v>0</v>
      </c>
      <c r="O29" s="5">
        <v>0</v>
      </c>
      <c r="P29" s="5">
        <v>0</v>
      </c>
      <c r="Q29" s="16">
        <f t="shared" si="6"/>
        <v>0</v>
      </c>
      <c r="R29" s="5">
        <v>0</v>
      </c>
      <c r="S29" s="16">
        <f t="shared" si="7"/>
        <v>0</v>
      </c>
      <c r="T29" s="5">
        <v>0</v>
      </c>
      <c r="U29" s="16">
        <f t="shared" si="8"/>
        <v>0</v>
      </c>
    </row>
    <row r="30" spans="1:21" ht="27.95" customHeight="1" x14ac:dyDescent="0.2">
      <c r="A30" s="1">
        <v>25</v>
      </c>
      <c r="B30" s="1" t="s">
        <v>22</v>
      </c>
      <c r="C30" s="1"/>
      <c r="D30" s="25" t="s">
        <v>96</v>
      </c>
      <c r="E30" s="25" t="s">
        <v>97</v>
      </c>
      <c r="F30" s="26" t="s">
        <v>98</v>
      </c>
      <c r="G30" s="16">
        <v>0</v>
      </c>
      <c r="H30" s="15">
        <f t="shared" si="4"/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6">
        <f t="shared" si="5"/>
        <v>0</v>
      </c>
      <c r="O30" s="5">
        <v>0</v>
      </c>
      <c r="P30" s="5">
        <v>0</v>
      </c>
      <c r="Q30" s="16">
        <f t="shared" si="6"/>
        <v>0</v>
      </c>
      <c r="R30" s="5">
        <v>0</v>
      </c>
      <c r="S30" s="16">
        <f t="shared" si="7"/>
        <v>0</v>
      </c>
      <c r="T30" s="5">
        <v>0</v>
      </c>
      <c r="U30" s="16">
        <f t="shared" si="8"/>
        <v>0</v>
      </c>
    </row>
    <row r="31" spans="1:21" ht="27.95" customHeight="1" x14ac:dyDescent="0.2">
      <c r="A31" s="1">
        <v>26</v>
      </c>
      <c r="B31" s="1" t="s">
        <v>22</v>
      </c>
      <c r="C31" s="1"/>
      <c r="D31" s="37" t="s">
        <v>99</v>
      </c>
      <c r="E31" s="37" t="s">
        <v>100</v>
      </c>
      <c r="F31" s="26" t="s">
        <v>101</v>
      </c>
      <c r="G31" s="16">
        <v>0</v>
      </c>
      <c r="H31" s="15">
        <f t="shared" si="4"/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6">
        <f t="shared" si="5"/>
        <v>0</v>
      </c>
      <c r="O31" s="5">
        <v>0</v>
      </c>
      <c r="P31" s="5">
        <v>0</v>
      </c>
      <c r="Q31" s="16">
        <f t="shared" si="6"/>
        <v>0</v>
      </c>
      <c r="R31" s="5">
        <v>0</v>
      </c>
      <c r="S31" s="16">
        <f t="shared" si="7"/>
        <v>0</v>
      </c>
      <c r="T31" s="5">
        <v>0</v>
      </c>
      <c r="U31" s="16">
        <f t="shared" si="8"/>
        <v>0</v>
      </c>
    </row>
    <row r="32" spans="1:21" ht="27.95" customHeight="1" x14ac:dyDescent="0.2">
      <c r="A32" s="1">
        <v>27</v>
      </c>
      <c r="B32" s="1" t="s">
        <v>22</v>
      </c>
      <c r="C32" s="1"/>
      <c r="D32" s="25" t="s">
        <v>102</v>
      </c>
      <c r="E32" s="25" t="s">
        <v>41</v>
      </c>
      <c r="F32" s="26" t="s">
        <v>103</v>
      </c>
      <c r="G32" s="16">
        <v>0</v>
      </c>
      <c r="H32" s="15">
        <f t="shared" si="4"/>
        <v>1</v>
      </c>
      <c r="I32" s="15">
        <v>0</v>
      </c>
      <c r="J32" s="15">
        <v>1</v>
      </c>
      <c r="K32" s="15">
        <v>0</v>
      </c>
      <c r="L32" s="15">
        <v>0</v>
      </c>
      <c r="M32" s="15">
        <v>0</v>
      </c>
      <c r="N32" s="16">
        <f t="shared" si="5"/>
        <v>0</v>
      </c>
      <c r="O32" s="5">
        <v>0</v>
      </c>
      <c r="P32" s="5">
        <v>0</v>
      </c>
      <c r="Q32" s="16">
        <f t="shared" si="6"/>
        <v>0</v>
      </c>
      <c r="R32" s="5">
        <v>0</v>
      </c>
      <c r="S32" s="16">
        <f t="shared" si="7"/>
        <v>0</v>
      </c>
      <c r="T32" s="5">
        <v>0</v>
      </c>
      <c r="U32" s="16">
        <f t="shared" si="8"/>
        <v>0</v>
      </c>
    </row>
    <row r="33" spans="1:21" ht="27.95" customHeight="1" x14ac:dyDescent="0.2">
      <c r="A33" s="1">
        <v>28</v>
      </c>
      <c r="B33" s="1" t="s">
        <v>22</v>
      </c>
      <c r="C33" s="1"/>
      <c r="D33" s="25" t="s">
        <v>104</v>
      </c>
      <c r="E33" s="25" t="s">
        <v>41</v>
      </c>
      <c r="F33" s="27" t="s">
        <v>105</v>
      </c>
      <c r="G33" s="16">
        <v>0</v>
      </c>
      <c r="H33" s="15">
        <f t="shared" si="4"/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6">
        <f t="shared" si="5"/>
        <v>0</v>
      </c>
      <c r="O33" s="5">
        <v>0</v>
      </c>
      <c r="P33" s="5">
        <v>0</v>
      </c>
      <c r="Q33" s="16">
        <f t="shared" si="6"/>
        <v>0</v>
      </c>
      <c r="R33" s="5">
        <v>0</v>
      </c>
      <c r="S33" s="16">
        <f t="shared" si="7"/>
        <v>0</v>
      </c>
      <c r="T33" s="5">
        <v>0</v>
      </c>
      <c r="U33" s="16">
        <f t="shared" si="8"/>
        <v>0</v>
      </c>
    </row>
    <row r="34" spans="1:21" ht="27.95" customHeight="1" x14ac:dyDescent="0.2">
      <c r="A34" s="1">
        <v>29</v>
      </c>
      <c r="B34" s="1" t="s">
        <v>22</v>
      </c>
      <c r="C34" s="1"/>
      <c r="D34" s="25" t="s">
        <v>106</v>
      </c>
      <c r="E34" s="25" t="s">
        <v>53</v>
      </c>
      <c r="F34" s="26" t="s">
        <v>107</v>
      </c>
      <c r="G34" s="16">
        <v>0</v>
      </c>
      <c r="H34" s="15">
        <f t="shared" si="4"/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6">
        <f t="shared" si="5"/>
        <v>0</v>
      </c>
      <c r="O34" s="5">
        <v>0</v>
      </c>
      <c r="P34" s="5">
        <v>0</v>
      </c>
      <c r="Q34" s="16">
        <f t="shared" si="6"/>
        <v>0</v>
      </c>
      <c r="R34" s="5">
        <v>0</v>
      </c>
      <c r="S34" s="16">
        <f t="shared" si="7"/>
        <v>0</v>
      </c>
      <c r="T34" s="5">
        <v>0</v>
      </c>
      <c r="U34" s="16">
        <f t="shared" si="8"/>
        <v>0</v>
      </c>
    </row>
    <row r="35" spans="1:21" ht="27.95" customHeight="1" x14ac:dyDescent="0.2">
      <c r="A35" s="1">
        <v>30</v>
      </c>
      <c r="B35" s="1" t="s">
        <v>22</v>
      </c>
      <c r="C35" s="1"/>
      <c r="D35" s="25" t="s">
        <v>108</v>
      </c>
      <c r="E35" s="25" t="s">
        <v>41</v>
      </c>
      <c r="F35" s="32" t="s">
        <v>109</v>
      </c>
      <c r="G35" s="16">
        <v>0</v>
      </c>
      <c r="H35" s="15">
        <v>1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6">
        <f t="shared" si="5"/>
        <v>0</v>
      </c>
      <c r="O35" s="5">
        <v>0</v>
      </c>
      <c r="P35" s="5">
        <v>0</v>
      </c>
      <c r="Q35" s="16">
        <f t="shared" si="6"/>
        <v>0</v>
      </c>
      <c r="R35" s="5">
        <v>0</v>
      </c>
      <c r="S35" s="16">
        <f t="shared" si="7"/>
        <v>0</v>
      </c>
      <c r="T35" s="5">
        <v>0</v>
      </c>
      <c r="U35" s="16">
        <f t="shared" si="8"/>
        <v>0</v>
      </c>
    </row>
    <row r="36" spans="1:21" ht="27.95" customHeight="1" x14ac:dyDescent="0.2">
      <c r="A36" s="1">
        <v>31</v>
      </c>
      <c r="B36" s="1" t="s">
        <v>22</v>
      </c>
      <c r="C36" s="1"/>
      <c r="D36" s="25" t="s">
        <v>110</v>
      </c>
      <c r="E36" s="25" t="s">
        <v>111</v>
      </c>
      <c r="F36" s="26" t="s">
        <v>112</v>
      </c>
      <c r="G36" s="16">
        <v>0</v>
      </c>
      <c r="H36" s="15">
        <f t="shared" si="4"/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6">
        <f t="shared" si="5"/>
        <v>0</v>
      </c>
      <c r="O36" s="5">
        <v>0</v>
      </c>
      <c r="P36" s="5">
        <v>0</v>
      </c>
      <c r="Q36" s="16">
        <f t="shared" si="6"/>
        <v>0</v>
      </c>
      <c r="R36" s="5">
        <v>0</v>
      </c>
      <c r="S36" s="16">
        <f t="shared" si="7"/>
        <v>0</v>
      </c>
      <c r="T36" s="5">
        <v>0</v>
      </c>
      <c r="U36" s="16">
        <f t="shared" si="8"/>
        <v>0</v>
      </c>
    </row>
    <row r="37" spans="1:21" ht="27.95" customHeight="1" x14ac:dyDescent="0.2">
      <c r="A37" s="1">
        <v>32</v>
      </c>
      <c r="B37" s="1" t="s">
        <v>22</v>
      </c>
      <c r="C37" s="1"/>
      <c r="D37" s="25" t="s">
        <v>113</v>
      </c>
      <c r="E37" s="25" t="s">
        <v>53</v>
      </c>
      <c r="F37" s="26" t="s">
        <v>114</v>
      </c>
      <c r="G37" s="16">
        <v>0</v>
      </c>
      <c r="H37" s="15">
        <f t="shared" si="4"/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6">
        <f t="shared" si="5"/>
        <v>0</v>
      </c>
      <c r="O37" s="5">
        <v>0</v>
      </c>
      <c r="P37" s="5">
        <v>0</v>
      </c>
      <c r="Q37" s="16">
        <f t="shared" si="6"/>
        <v>0</v>
      </c>
      <c r="R37" s="5">
        <v>0</v>
      </c>
      <c r="S37" s="16">
        <f t="shared" si="7"/>
        <v>0</v>
      </c>
      <c r="T37" s="5">
        <v>0</v>
      </c>
      <c r="U37" s="16">
        <f t="shared" si="8"/>
        <v>0</v>
      </c>
    </row>
    <row r="38" spans="1:21" ht="40.5" customHeight="1" x14ac:dyDescent="0.2">
      <c r="A38" s="1">
        <v>33</v>
      </c>
      <c r="B38" s="25" t="s">
        <v>23</v>
      </c>
      <c r="C38" s="21" t="s">
        <v>28</v>
      </c>
      <c r="D38" s="25" t="s">
        <v>115</v>
      </c>
      <c r="E38" s="31" t="s">
        <v>116</v>
      </c>
      <c r="F38" s="32" t="s">
        <v>117</v>
      </c>
      <c r="G38" s="16">
        <v>0</v>
      </c>
      <c r="H38" s="15">
        <f t="shared" si="4"/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6">
        <f t="shared" si="5"/>
        <v>0</v>
      </c>
      <c r="O38" s="5">
        <v>0</v>
      </c>
      <c r="P38" s="5">
        <v>0</v>
      </c>
      <c r="Q38" s="16">
        <f t="shared" si="6"/>
        <v>0</v>
      </c>
      <c r="R38" s="5">
        <v>0</v>
      </c>
      <c r="S38" s="16">
        <f t="shared" si="7"/>
        <v>0</v>
      </c>
      <c r="T38" s="5">
        <v>0</v>
      </c>
      <c r="U38" s="16">
        <f t="shared" si="8"/>
        <v>0</v>
      </c>
    </row>
    <row r="39" spans="1:21" ht="27.95" customHeight="1" x14ac:dyDescent="0.2">
      <c r="A39" s="1">
        <v>34</v>
      </c>
      <c r="B39" s="1" t="s">
        <v>22</v>
      </c>
      <c r="C39" s="1"/>
      <c r="D39" s="25" t="s">
        <v>118</v>
      </c>
      <c r="E39" s="25" t="s">
        <v>116</v>
      </c>
      <c r="F39" s="26" t="s">
        <v>119</v>
      </c>
      <c r="G39" s="16">
        <v>0</v>
      </c>
      <c r="H39" s="15">
        <f t="shared" si="4"/>
        <v>1</v>
      </c>
      <c r="I39" s="15">
        <v>1</v>
      </c>
      <c r="J39" s="15">
        <v>0</v>
      </c>
      <c r="K39" s="15">
        <v>0</v>
      </c>
      <c r="L39" s="15">
        <v>0</v>
      </c>
      <c r="M39" s="15">
        <v>0</v>
      </c>
      <c r="N39" s="16">
        <f t="shared" si="5"/>
        <v>0</v>
      </c>
      <c r="O39" s="5">
        <v>0</v>
      </c>
      <c r="P39" s="5">
        <v>0</v>
      </c>
      <c r="Q39" s="16">
        <f t="shared" si="6"/>
        <v>0</v>
      </c>
      <c r="R39" s="5">
        <v>0</v>
      </c>
      <c r="S39" s="16">
        <f t="shared" si="7"/>
        <v>0</v>
      </c>
      <c r="T39" s="5">
        <v>0</v>
      </c>
      <c r="U39" s="16">
        <f t="shared" si="8"/>
        <v>0</v>
      </c>
    </row>
    <row r="40" spans="1:21" ht="27.95" customHeight="1" x14ac:dyDescent="0.2">
      <c r="A40" s="1">
        <v>35</v>
      </c>
      <c r="B40" s="1" t="s">
        <v>22</v>
      </c>
      <c r="C40" s="1"/>
      <c r="D40" s="25" t="s">
        <v>120</v>
      </c>
      <c r="E40" s="25" t="s">
        <v>58</v>
      </c>
      <c r="F40" s="26" t="s">
        <v>121</v>
      </c>
      <c r="G40" s="16">
        <v>0</v>
      </c>
      <c r="H40" s="15">
        <f t="shared" si="4"/>
        <v>1</v>
      </c>
      <c r="I40" s="15">
        <v>0</v>
      </c>
      <c r="J40" s="15">
        <v>1</v>
      </c>
      <c r="K40" s="15">
        <v>0</v>
      </c>
      <c r="L40" s="15">
        <v>0</v>
      </c>
      <c r="M40" s="15">
        <v>0</v>
      </c>
      <c r="N40" s="16">
        <f t="shared" si="5"/>
        <v>0</v>
      </c>
      <c r="O40" s="5">
        <v>0</v>
      </c>
      <c r="P40" s="5">
        <v>0</v>
      </c>
      <c r="Q40" s="16">
        <f t="shared" si="6"/>
        <v>0</v>
      </c>
      <c r="R40" s="5">
        <v>0</v>
      </c>
      <c r="S40" s="16">
        <f t="shared" si="7"/>
        <v>0</v>
      </c>
      <c r="T40" s="5">
        <v>0</v>
      </c>
      <c r="U40" s="16">
        <f t="shared" si="8"/>
        <v>0</v>
      </c>
    </row>
    <row r="41" spans="1:21" ht="27.95" customHeight="1" x14ac:dyDescent="0.2">
      <c r="A41" s="1">
        <v>36</v>
      </c>
      <c r="B41" s="1" t="s">
        <v>22</v>
      </c>
      <c r="C41" s="1"/>
      <c r="D41" s="25" t="s">
        <v>122</v>
      </c>
      <c r="E41" s="25" t="s">
        <v>123</v>
      </c>
      <c r="F41" s="26" t="s">
        <v>124</v>
      </c>
      <c r="G41" s="16">
        <v>0</v>
      </c>
      <c r="H41" s="15">
        <f t="shared" si="4"/>
        <v>1</v>
      </c>
      <c r="I41" s="15">
        <v>0</v>
      </c>
      <c r="J41" s="15">
        <v>1</v>
      </c>
      <c r="K41" s="15">
        <v>0</v>
      </c>
      <c r="L41" s="15">
        <v>0</v>
      </c>
      <c r="M41" s="15">
        <v>0</v>
      </c>
      <c r="N41" s="16">
        <f t="shared" si="5"/>
        <v>0</v>
      </c>
      <c r="O41" s="5">
        <v>0</v>
      </c>
      <c r="P41" s="5">
        <v>0</v>
      </c>
      <c r="Q41" s="16">
        <f t="shared" si="6"/>
        <v>0</v>
      </c>
      <c r="R41" s="5">
        <v>0</v>
      </c>
      <c r="S41" s="16">
        <f t="shared" si="7"/>
        <v>0</v>
      </c>
      <c r="T41" s="5">
        <v>0</v>
      </c>
      <c r="U41" s="16">
        <f t="shared" si="8"/>
        <v>0</v>
      </c>
    </row>
    <row r="42" spans="1:21" ht="27.95" customHeight="1" x14ac:dyDescent="0.2">
      <c r="A42" s="1">
        <v>37</v>
      </c>
      <c r="B42" s="1" t="s">
        <v>22</v>
      </c>
      <c r="C42" s="1"/>
      <c r="D42" s="25" t="s">
        <v>125</v>
      </c>
      <c r="E42" s="25" t="s">
        <v>72</v>
      </c>
      <c r="F42" s="26" t="s">
        <v>126</v>
      </c>
      <c r="G42" s="16">
        <v>0</v>
      </c>
      <c r="H42" s="15">
        <f t="shared" si="4"/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6">
        <f t="shared" si="5"/>
        <v>0</v>
      </c>
      <c r="O42" s="5">
        <v>0</v>
      </c>
      <c r="P42" s="5">
        <v>0</v>
      </c>
      <c r="Q42" s="16">
        <f t="shared" si="6"/>
        <v>0</v>
      </c>
      <c r="R42" s="5">
        <v>0</v>
      </c>
      <c r="S42" s="16">
        <f t="shared" si="7"/>
        <v>0</v>
      </c>
      <c r="T42" s="5">
        <v>0</v>
      </c>
      <c r="U42" s="16">
        <f t="shared" si="8"/>
        <v>0</v>
      </c>
    </row>
    <row r="43" spans="1:21" ht="27.95" customHeight="1" x14ac:dyDescent="0.2">
      <c r="A43" s="1">
        <v>38</v>
      </c>
      <c r="B43" s="1" t="s">
        <v>22</v>
      </c>
      <c r="C43" s="1"/>
      <c r="D43" s="37" t="s">
        <v>127</v>
      </c>
      <c r="E43" s="37" t="s">
        <v>128</v>
      </c>
      <c r="F43" s="28" t="s">
        <v>129</v>
      </c>
      <c r="G43" s="16">
        <v>0</v>
      </c>
      <c r="H43" s="15">
        <f t="shared" si="4"/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6">
        <f t="shared" si="5"/>
        <v>0</v>
      </c>
      <c r="O43" s="5">
        <v>0</v>
      </c>
      <c r="P43" s="5">
        <v>0</v>
      </c>
      <c r="Q43" s="16">
        <f t="shared" si="6"/>
        <v>0</v>
      </c>
      <c r="R43" s="5">
        <v>0</v>
      </c>
      <c r="S43" s="16">
        <f t="shared" si="7"/>
        <v>0</v>
      </c>
      <c r="T43" s="5">
        <v>0</v>
      </c>
      <c r="U43" s="16">
        <f t="shared" si="8"/>
        <v>0</v>
      </c>
    </row>
    <row r="44" spans="1:21" ht="27.95" customHeight="1" x14ac:dyDescent="0.2">
      <c r="A44" s="1">
        <v>39</v>
      </c>
      <c r="B44" s="1" t="s">
        <v>22</v>
      </c>
      <c r="C44" s="1"/>
      <c r="D44" s="37" t="s">
        <v>130</v>
      </c>
      <c r="E44" s="37" t="s">
        <v>41</v>
      </c>
      <c r="F44" s="38" t="s">
        <v>131</v>
      </c>
      <c r="G44" s="16">
        <v>0</v>
      </c>
      <c r="H44" s="15">
        <f t="shared" si="4"/>
        <v>2</v>
      </c>
      <c r="I44" s="15">
        <v>2</v>
      </c>
      <c r="J44" s="15">
        <v>0</v>
      </c>
      <c r="K44" s="15">
        <v>0</v>
      </c>
      <c r="L44" s="15">
        <v>0</v>
      </c>
      <c r="M44" s="15">
        <v>0</v>
      </c>
      <c r="N44" s="16">
        <f t="shared" si="5"/>
        <v>0</v>
      </c>
      <c r="O44" s="5">
        <v>0</v>
      </c>
      <c r="P44" s="5">
        <v>0</v>
      </c>
      <c r="Q44" s="16">
        <f t="shared" si="6"/>
        <v>0</v>
      </c>
      <c r="R44" s="5">
        <v>0</v>
      </c>
      <c r="S44" s="16">
        <f t="shared" si="7"/>
        <v>0</v>
      </c>
      <c r="T44" s="5">
        <v>0</v>
      </c>
      <c r="U44" s="16">
        <f t="shared" si="8"/>
        <v>0</v>
      </c>
    </row>
    <row r="45" spans="1:21" ht="51" customHeight="1" x14ac:dyDescent="0.2">
      <c r="A45" s="1">
        <v>40</v>
      </c>
      <c r="B45" s="25" t="s">
        <v>23</v>
      </c>
      <c r="C45" s="21" t="s">
        <v>29</v>
      </c>
      <c r="D45" s="25" t="s">
        <v>132</v>
      </c>
      <c r="E45" s="25" t="s">
        <v>78</v>
      </c>
      <c r="F45" s="26" t="s">
        <v>133</v>
      </c>
      <c r="G45" s="16">
        <v>0</v>
      </c>
      <c r="H45" s="15">
        <f t="shared" si="4"/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6">
        <f t="shared" si="5"/>
        <v>0</v>
      </c>
      <c r="O45" s="5">
        <v>0</v>
      </c>
      <c r="P45" s="5">
        <v>0</v>
      </c>
      <c r="Q45" s="16">
        <f t="shared" si="6"/>
        <v>0</v>
      </c>
      <c r="R45" s="5">
        <v>0</v>
      </c>
      <c r="S45" s="16">
        <f t="shared" si="7"/>
        <v>0</v>
      </c>
      <c r="T45" s="5">
        <v>0</v>
      </c>
      <c r="U45" s="16">
        <f t="shared" si="8"/>
        <v>0</v>
      </c>
    </row>
    <row r="46" spans="1:21" ht="27.95" customHeight="1" x14ac:dyDescent="0.2">
      <c r="A46" s="1">
        <v>41</v>
      </c>
      <c r="B46" s="1" t="s">
        <v>22</v>
      </c>
      <c r="C46" s="1"/>
      <c r="D46" s="25" t="s">
        <v>134</v>
      </c>
      <c r="E46" s="25" t="s">
        <v>135</v>
      </c>
      <c r="F46" s="26" t="s">
        <v>136</v>
      </c>
      <c r="G46" s="16">
        <v>0</v>
      </c>
      <c r="H46" s="15">
        <f t="shared" si="4"/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6">
        <f t="shared" si="5"/>
        <v>0</v>
      </c>
      <c r="O46" s="5">
        <v>0</v>
      </c>
      <c r="P46" s="5">
        <v>0</v>
      </c>
      <c r="Q46" s="16">
        <f t="shared" si="6"/>
        <v>0</v>
      </c>
      <c r="R46" s="5">
        <v>0</v>
      </c>
      <c r="S46" s="16">
        <f t="shared" si="7"/>
        <v>0</v>
      </c>
      <c r="T46" s="5">
        <v>0</v>
      </c>
      <c r="U46" s="16">
        <f t="shared" si="8"/>
        <v>0</v>
      </c>
    </row>
    <row r="47" spans="1:21" ht="27.95" customHeight="1" x14ac:dyDescent="0.2">
      <c r="A47" s="1">
        <v>42</v>
      </c>
      <c r="B47" s="1" t="s">
        <v>22</v>
      </c>
      <c r="C47" s="1"/>
      <c r="D47" s="25" t="s">
        <v>137</v>
      </c>
      <c r="E47" s="31" t="s">
        <v>53</v>
      </c>
      <c r="F47" s="26" t="s">
        <v>138</v>
      </c>
      <c r="G47" s="16">
        <v>0</v>
      </c>
      <c r="H47" s="15">
        <f t="shared" si="4"/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6">
        <f t="shared" si="5"/>
        <v>0</v>
      </c>
      <c r="O47" s="5">
        <v>0</v>
      </c>
      <c r="P47" s="5">
        <v>0</v>
      </c>
      <c r="Q47" s="16">
        <f t="shared" si="6"/>
        <v>0</v>
      </c>
      <c r="R47" s="5">
        <v>0</v>
      </c>
      <c r="S47" s="16">
        <f t="shared" si="7"/>
        <v>0</v>
      </c>
      <c r="T47" s="5">
        <v>0</v>
      </c>
      <c r="U47" s="16">
        <f t="shared" si="8"/>
        <v>0</v>
      </c>
    </row>
    <row r="48" spans="1:21" ht="27.95" customHeight="1" x14ac:dyDescent="0.2">
      <c r="A48" s="1">
        <v>43</v>
      </c>
      <c r="B48" s="1" t="s">
        <v>22</v>
      </c>
      <c r="C48" s="1"/>
      <c r="D48" s="25" t="s">
        <v>139</v>
      </c>
      <c r="E48" s="31" t="s">
        <v>135</v>
      </c>
      <c r="F48" s="26" t="s">
        <v>140</v>
      </c>
      <c r="G48" s="16">
        <v>0</v>
      </c>
      <c r="H48" s="15">
        <f t="shared" si="4"/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6">
        <f t="shared" si="5"/>
        <v>0</v>
      </c>
      <c r="O48" s="5">
        <v>0</v>
      </c>
      <c r="P48" s="5">
        <v>0</v>
      </c>
      <c r="Q48" s="16">
        <f t="shared" si="6"/>
        <v>0</v>
      </c>
      <c r="R48" s="5">
        <v>0</v>
      </c>
      <c r="S48" s="16">
        <f t="shared" si="7"/>
        <v>0</v>
      </c>
      <c r="T48" s="5">
        <v>0</v>
      </c>
      <c r="U48" s="16">
        <f t="shared" si="8"/>
        <v>0</v>
      </c>
    </row>
    <row r="49" spans="1:21" ht="27.95" customHeight="1" x14ac:dyDescent="0.2">
      <c r="A49" s="1">
        <v>44</v>
      </c>
      <c r="B49" s="1" t="s">
        <v>22</v>
      </c>
      <c r="C49" s="1"/>
      <c r="D49" s="25" t="s">
        <v>141</v>
      </c>
      <c r="E49" s="25" t="s">
        <v>53</v>
      </c>
      <c r="F49" s="26" t="s">
        <v>142</v>
      </c>
      <c r="G49" s="16">
        <v>0</v>
      </c>
      <c r="H49" s="15">
        <f t="shared" si="4"/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6">
        <f t="shared" si="5"/>
        <v>0</v>
      </c>
      <c r="O49" s="5">
        <v>0</v>
      </c>
      <c r="P49" s="5">
        <v>0</v>
      </c>
      <c r="Q49" s="16">
        <f t="shared" si="6"/>
        <v>0</v>
      </c>
      <c r="R49" s="5">
        <v>0</v>
      </c>
      <c r="S49" s="16">
        <f t="shared" si="7"/>
        <v>0</v>
      </c>
      <c r="T49" s="5">
        <v>0</v>
      </c>
      <c r="U49" s="16">
        <f t="shared" si="8"/>
        <v>0</v>
      </c>
    </row>
    <row r="50" spans="1:21" ht="27.95" customHeight="1" x14ac:dyDescent="0.2">
      <c r="A50" s="1">
        <v>45</v>
      </c>
      <c r="B50" s="1" t="s">
        <v>22</v>
      </c>
      <c r="C50" s="1"/>
      <c r="D50" s="25" t="s">
        <v>143</v>
      </c>
      <c r="E50" s="25" t="s">
        <v>53</v>
      </c>
      <c r="F50" s="26" t="s">
        <v>144</v>
      </c>
      <c r="G50" s="16">
        <v>0</v>
      </c>
      <c r="H50" s="15">
        <f t="shared" si="4"/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6">
        <f t="shared" si="5"/>
        <v>0</v>
      </c>
      <c r="O50" s="5">
        <v>0</v>
      </c>
      <c r="P50" s="5">
        <v>0</v>
      </c>
      <c r="Q50" s="16">
        <f t="shared" si="6"/>
        <v>0</v>
      </c>
      <c r="R50" s="5">
        <v>0</v>
      </c>
      <c r="S50" s="16">
        <f t="shared" si="7"/>
        <v>0</v>
      </c>
      <c r="T50" s="5">
        <v>0</v>
      </c>
      <c r="U50" s="16">
        <f t="shared" si="8"/>
        <v>0</v>
      </c>
    </row>
    <row r="51" spans="1:21" ht="27.95" customHeight="1" x14ac:dyDescent="0.2">
      <c r="A51" s="1">
        <v>46</v>
      </c>
      <c r="B51" s="1" t="s">
        <v>22</v>
      </c>
      <c r="C51" s="1"/>
      <c r="D51" s="25" t="s">
        <v>145</v>
      </c>
      <c r="E51" s="25" t="s">
        <v>111</v>
      </c>
      <c r="F51" s="26" t="s">
        <v>146</v>
      </c>
      <c r="G51" s="16">
        <v>0</v>
      </c>
      <c r="H51" s="15">
        <f t="shared" si="4"/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6">
        <f t="shared" si="5"/>
        <v>0</v>
      </c>
      <c r="O51" s="5">
        <v>0</v>
      </c>
      <c r="P51" s="5">
        <v>0</v>
      </c>
      <c r="Q51" s="16">
        <f t="shared" si="6"/>
        <v>0</v>
      </c>
      <c r="R51" s="5">
        <v>0</v>
      </c>
      <c r="S51" s="16">
        <f t="shared" si="7"/>
        <v>0</v>
      </c>
      <c r="T51" s="5">
        <v>0</v>
      </c>
      <c r="U51" s="16">
        <f t="shared" si="8"/>
        <v>0</v>
      </c>
    </row>
    <row r="52" spans="1:21" ht="27.95" customHeight="1" x14ac:dyDescent="0.2">
      <c r="A52" s="1">
        <v>47</v>
      </c>
      <c r="B52" s="1" t="s">
        <v>22</v>
      </c>
      <c r="C52" s="1"/>
      <c r="D52" s="25" t="s">
        <v>147</v>
      </c>
      <c r="E52" s="25" t="s">
        <v>53</v>
      </c>
      <c r="F52" s="27" t="s">
        <v>148</v>
      </c>
      <c r="G52" s="16">
        <v>0</v>
      </c>
      <c r="H52" s="15">
        <f t="shared" si="4"/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6">
        <f t="shared" si="5"/>
        <v>0</v>
      </c>
      <c r="O52" s="5">
        <v>0</v>
      </c>
      <c r="P52" s="5">
        <v>0</v>
      </c>
      <c r="Q52" s="16">
        <f t="shared" si="6"/>
        <v>0</v>
      </c>
      <c r="R52" s="5">
        <v>0</v>
      </c>
      <c r="S52" s="16">
        <f t="shared" si="7"/>
        <v>0</v>
      </c>
      <c r="T52" s="5">
        <v>0</v>
      </c>
      <c r="U52" s="16">
        <f t="shared" si="8"/>
        <v>0</v>
      </c>
    </row>
    <row r="53" spans="1:21" ht="27.95" customHeight="1" x14ac:dyDescent="0.2">
      <c r="A53" s="1">
        <v>48</v>
      </c>
      <c r="B53" s="1" t="s">
        <v>22</v>
      </c>
      <c r="C53" s="1"/>
      <c r="D53" s="25" t="s">
        <v>149</v>
      </c>
      <c r="E53" s="25" t="s">
        <v>150</v>
      </c>
      <c r="F53" s="26" t="s">
        <v>151</v>
      </c>
      <c r="G53" s="16">
        <v>0</v>
      </c>
      <c r="H53" s="15">
        <f t="shared" si="4"/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6">
        <f t="shared" si="5"/>
        <v>0</v>
      </c>
      <c r="O53" s="5">
        <v>0</v>
      </c>
      <c r="P53" s="5">
        <v>0</v>
      </c>
      <c r="Q53" s="16">
        <f t="shared" si="6"/>
        <v>0</v>
      </c>
      <c r="R53" s="5">
        <v>0</v>
      </c>
      <c r="S53" s="16">
        <f t="shared" si="7"/>
        <v>0</v>
      </c>
      <c r="T53" s="5">
        <v>0</v>
      </c>
      <c r="U53" s="16">
        <f t="shared" si="8"/>
        <v>0</v>
      </c>
    </row>
    <row r="54" spans="1:21" ht="27.95" customHeight="1" x14ac:dyDescent="0.2">
      <c r="A54" s="1">
        <v>49</v>
      </c>
      <c r="B54" s="1" t="s">
        <v>22</v>
      </c>
      <c r="C54" s="1"/>
      <c r="D54" s="25" t="s">
        <v>152</v>
      </c>
      <c r="E54" s="31" t="s">
        <v>53</v>
      </c>
      <c r="F54" s="26" t="s">
        <v>153</v>
      </c>
      <c r="G54" s="16">
        <v>0</v>
      </c>
      <c r="H54" s="15">
        <f t="shared" si="4"/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6">
        <f t="shared" si="5"/>
        <v>0</v>
      </c>
      <c r="O54" s="5">
        <v>0</v>
      </c>
      <c r="P54" s="5">
        <v>0</v>
      </c>
      <c r="Q54" s="16">
        <f t="shared" si="6"/>
        <v>0</v>
      </c>
      <c r="R54" s="5">
        <v>0</v>
      </c>
      <c r="S54" s="16">
        <f t="shared" si="7"/>
        <v>0</v>
      </c>
      <c r="T54" s="5">
        <v>0</v>
      </c>
      <c r="U54" s="16">
        <f t="shared" si="8"/>
        <v>0</v>
      </c>
    </row>
    <row r="55" spans="1:21" ht="27.95" customHeight="1" x14ac:dyDescent="0.2">
      <c r="A55" s="1">
        <v>50</v>
      </c>
      <c r="B55" s="1" t="s">
        <v>22</v>
      </c>
      <c r="C55" s="1"/>
      <c r="D55" s="25" t="s">
        <v>154</v>
      </c>
      <c r="E55" s="25" t="s">
        <v>155</v>
      </c>
      <c r="F55" s="26" t="s">
        <v>156</v>
      </c>
      <c r="G55" s="16">
        <v>0</v>
      </c>
      <c r="H55" s="15">
        <f t="shared" si="4"/>
        <v>1</v>
      </c>
      <c r="I55" s="15">
        <v>0</v>
      </c>
      <c r="J55" s="15">
        <v>1</v>
      </c>
      <c r="K55" s="15">
        <v>0</v>
      </c>
      <c r="L55" s="15">
        <v>0</v>
      </c>
      <c r="M55" s="15">
        <v>0</v>
      </c>
      <c r="N55" s="16">
        <f t="shared" si="5"/>
        <v>0</v>
      </c>
      <c r="O55" s="5">
        <v>0</v>
      </c>
      <c r="P55" s="5">
        <v>0</v>
      </c>
      <c r="Q55" s="16">
        <f t="shared" si="6"/>
        <v>0</v>
      </c>
      <c r="R55" s="5">
        <v>0</v>
      </c>
      <c r="S55" s="16">
        <f t="shared" si="7"/>
        <v>0</v>
      </c>
      <c r="T55" s="5">
        <v>0</v>
      </c>
      <c r="U55" s="16">
        <f t="shared" si="8"/>
        <v>0</v>
      </c>
    </row>
    <row r="56" spans="1:21" ht="39" customHeight="1" x14ac:dyDescent="0.2">
      <c r="A56" s="1">
        <v>51</v>
      </c>
      <c r="B56" s="25" t="s">
        <v>23</v>
      </c>
      <c r="C56" s="21" t="s">
        <v>30</v>
      </c>
      <c r="D56" s="25" t="s">
        <v>157</v>
      </c>
      <c r="E56" s="39" t="s">
        <v>158</v>
      </c>
      <c r="F56" s="32" t="s">
        <v>159</v>
      </c>
      <c r="G56" s="16">
        <v>0</v>
      </c>
      <c r="H56" s="15">
        <f t="shared" si="4"/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6">
        <f t="shared" si="5"/>
        <v>0</v>
      </c>
      <c r="O56" s="5">
        <v>0</v>
      </c>
      <c r="P56" s="5">
        <v>0</v>
      </c>
      <c r="Q56" s="16">
        <f t="shared" si="6"/>
        <v>0</v>
      </c>
      <c r="R56" s="5">
        <v>0</v>
      </c>
      <c r="S56" s="16">
        <f t="shared" si="7"/>
        <v>0</v>
      </c>
      <c r="T56" s="5">
        <v>0</v>
      </c>
      <c r="U56" s="16">
        <f t="shared" si="8"/>
        <v>0</v>
      </c>
    </row>
    <row r="57" spans="1:21" ht="27.95" customHeight="1" x14ac:dyDescent="0.2">
      <c r="A57" s="1">
        <v>52</v>
      </c>
      <c r="B57" s="1" t="s">
        <v>22</v>
      </c>
      <c r="C57" s="1"/>
      <c r="D57" s="25" t="s">
        <v>160</v>
      </c>
      <c r="E57" s="25" t="s">
        <v>161</v>
      </c>
      <c r="F57" s="27" t="s">
        <v>162</v>
      </c>
      <c r="G57" s="16">
        <v>0</v>
      </c>
      <c r="H57" s="15">
        <f t="shared" si="4"/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6">
        <f t="shared" si="5"/>
        <v>0</v>
      </c>
      <c r="O57" s="5">
        <v>0</v>
      </c>
      <c r="P57" s="5">
        <v>0</v>
      </c>
      <c r="Q57" s="16">
        <f t="shared" si="6"/>
        <v>0</v>
      </c>
      <c r="R57" s="5">
        <v>0</v>
      </c>
      <c r="S57" s="16">
        <f t="shared" si="7"/>
        <v>0</v>
      </c>
      <c r="T57" s="5">
        <v>0</v>
      </c>
      <c r="U57" s="16">
        <f t="shared" si="8"/>
        <v>0</v>
      </c>
    </row>
    <row r="58" spans="1:21" ht="27.95" customHeight="1" x14ac:dyDescent="0.2">
      <c r="A58" s="1">
        <v>53</v>
      </c>
      <c r="B58" s="25" t="s">
        <v>24</v>
      </c>
      <c r="C58" s="21" t="s">
        <v>31</v>
      </c>
      <c r="D58" s="25" t="s">
        <v>163</v>
      </c>
      <c r="E58" s="25" t="s">
        <v>164</v>
      </c>
      <c r="F58" s="26" t="s">
        <v>165</v>
      </c>
      <c r="G58" s="16">
        <v>0</v>
      </c>
      <c r="H58" s="15">
        <f t="shared" si="4"/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6">
        <f t="shared" si="5"/>
        <v>0</v>
      </c>
      <c r="O58" s="5">
        <v>0</v>
      </c>
      <c r="P58" s="5">
        <v>0</v>
      </c>
      <c r="Q58" s="16">
        <f t="shared" si="6"/>
        <v>0</v>
      </c>
      <c r="R58" s="5">
        <v>0</v>
      </c>
      <c r="S58" s="16">
        <f t="shared" si="7"/>
        <v>0</v>
      </c>
      <c r="T58" s="5">
        <v>0</v>
      </c>
      <c r="U58" s="16">
        <f t="shared" si="8"/>
        <v>0</v>
      </c>
    </row>
    <row r="59" spans="1:21" ht="27.95" customHeight="1" x14ac:dyDescent="0.2">
      <c r="A59" s="1">
        <v>54</v>
      </c>
      <c r="B59" s="1" t="s">
        <v>22</v>
      </c>
      <c r="C59" s="1"/>
      <c r="D59" s="25" t="s">
        <v>166</v>
      </c>
      <c r="E59" s="25" t="s">
        <v>53</v>
      </c>
      <c r="F59" s="32" t="s">
        <v>167</v>
      </c>
      <c r="G59" s="16">
        <v>0</v>
      </c>
      <c r="H59" s="15">
        <f t="shared" si="4"/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6">
        <f t="shared" si="5"/>
        <v>0</v>
      </c>
      <c r="O59" s="5">
        <v>0</v>
      </c>
      <c r="P59" s="5">
        <v>0</v>
      </c>
      <c r="Q59" s="16">
        <f t="shared" si="6"/>
        <v>0</v>
      </c>
      <c r="R59" s="5">
        <v>0</v>
      </c>
      <c r="S59" s="16">
        <f t="shared" si="7"/>
        <v>0</v>
      </c>
      <c r="T59" s="5">
        <v>0</v>
      </c>
      <c r="U59" s="16">
        <f t="shared" si="8"/>
        <v>0</v>
      </c>
    </row>
    <row r="60" spans="1:21" ht="27.95" customHeight="1" x14ac:dyDescent="0.2">
      <c r="A60" s="1">
        <v>55</v>
      </c>
      <c r="B60" s="1" t="s">
        <v>22</v>
      </c>
      <c r="C60" s="1"/>
      <c r="D60" s="25" t="s">
        <v>168</v>
      </c>
      <c r="E60" s="25" t="s">
        <v>41</v>
      </c>
      <c r="F60" s="32" t="s">
        <v>169</v>
      </c>
      <c r="G60" s="16">
        <v>0</v>
      </c>
      <c r="H60" s="15">
        <f t="shared" si="4"/>
        <v>1</v>
      </c>
      <c r="I60" s="15">
        <v>0</v>
      </c>
      <c r="J60" s="15">
        <v>1</v>
      </c>
      <c r="K60" s="15">
        <v>0</v>
      </c>
      <c r="L60" s="15">
        <v>0</v>
      </c>
      <c r="M60" s="15">
        <v>0</v>
      </c>
      <c r="N60" s="16">
        <f t="shared" si="5"/>
        <v>0</v>
      </c>
      <c r="O60" s="5">
        <v>0</v>
      </c>
      <c r="P60" s="5">
        <v>0</v>
      </c>
      <c r="Q60" s="16">
        <f t="shared" si="6"/>
        <v>0</v>
      </c>
      <c r="R60" s="5">
        <v>0</v>
      </c>
      <c r="S60" s="16">
        <f t="shared" si="7"/>
        <v>0</v>
      </c>
      <c r="T60" s="5">
        <v>0</v>
      </c>
      <c r="U60" s="16">
        <f t="shared" si="8"/>
        <v>0</v>
      </c>
    </row>
    <row r="61" spans="1:21" ht="27.95" customHeight="1" x14ac:dyDescent="0.2">
      <c r="A61" s="1">
        <v>56</v>
      </c>
      <c r="B61" s="1" t="s">
        <v>22</v>
      </c>
      <c r="C61" s="1"/>
      <c r="D61" s="25" t="s">
        <v>170</v>
      </c>
      <c r="E61" s="25" t="s">
        <v>41</v>
      </c>
      <c r="F61" s="32" t="s">
        <v>171</v>
      </c>
      <c r="G61" s="16">
        <v>0</v>
      </c>
      <c r="H61" s="15">
        <f t="shared" si="4"/>
        <v>1</v>
      </c>
      <c r="I61" s="15">
        <v>0</v>
      </c>
      <c r="J61" s="15">
        <v>1</v>
      </c>
      <c r="K61" s="15">
        <v>0</v>
      </c>
      <c r="L61" s="15">
        <v>0</v>
      </c>
      <c r="M61" s="15">
        <v>0</v>
      </c>
      <c r="N61" s="16">
        <f t="shared" si="5"/>
        <v>0</v>
      </c>
      <c r="O61" s="5">
        <v>0</v>
      </c>
      <c r="P61" s="5">
        <v>0</v>
      </c>
      <c r="Q61" s="16">
        <f t="shared" si="6"/>
        <v>0</v>
      </c>
      <c r="R61" s="5">
        <v>0</v>
      </c>
      <c r="S61" s="16">
        <f t="shared" si="7"/>
        <v>0</v>
      </c>
      <c r="T61" s="5">
        <v>0</v>
      </c>
      <c r="U61" s="16">
        <f t="shared" si="8"/>
        <v>0</v>
      </c>
    </row>
    <row r="62" spans="1:21" ht="27.95" customHeight="1" x14ac:dyDescent="0.2">
      <c r="A62" s="1">
        <v>57</v>
      </c>
      <c r="B62" s="1" t="s">
        <v>22</v>
      </c>
      <c r="C62" s="1"/>
      <c r="D62" s="25" t="s">
        <v>172</v>
      </c>
      <c r="E62" s="31" t="s">
        <v>173</v>
      </c>
      <c r="F62" s="26" t="s">
        <v>174</v>
      </c>
      <c r="G62" s="16">
        <v>0</v>
      </c>
      <c r="H62" s="15">
        <f t="shared" si="4"/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6">
        <f t="shared" si="5"/>
        <v>0</v>
      </c>
      <c r="O62" s="5">
        <v>0</v>
      </c>
      <c r="P62" s="5">
        <v>0</v>
      </c>
      <c r="Q62" s="16">
        <f t="shared" si="6"/>
        <v>0</v>
      </c>
      <c r="R62" s="5">
        <v>0</v>
      </c>
      <c r="S62" s="16">
        <f t="shared" si="7"/>
        <v>0</v>
      </c>
      <c r="T62" s="5">
        <v>0</v>
      </c>
      <c r="U62" s="16">
        <f t="shared" si="8"/>
        <v>0</v>
      </c>
    </row>
    <row r="63" spans="1:21" ht="27.95" customHeight="1" x14ac:dyDescent="0.2">
      <c r="A63" s="1">
        <v>58</v>
      </c>
      <c r="B63" s="1" t="s">
        <v>22</v>
      </c>
      <c r="C63" s="1"/>
      <c r="D63" s="25" t="s">
        <v>175</v>
      </c>
      <c r="E63" s="25" t="s">
        <v>176</v>
      </c>
      <c r="F63" s="27" t="s">
        <v>177</v>
      </c>
      <c r="G63" s="16">
        <v>0</v>
      </c>
      <c r="H63" s="15">
        <f t="shared" si="4"/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6">
        <f t="shared" si="5"/>
        <v>0</v>
      </c>
      <c r="O63" s="5">
        <v>0</v>
      </c>
      <c r="P63" s="5">
        <v>0</v>
      </c>
      <c r="Q63" s="16">
        <f t="shared" si="6"/>
        <v>0</v>
      </c>
      <c r="R63" s="5">
        <v>0</v>
      </c>
      <c r="S63" s="16">
        <f t="shared" si="7"/>
        <v>0</v>
      </c>
      <c r="T63" s="5">
        <v>0</v>
      </c>
      <c r="U63" s="16">
        <f t="shared" si="8"/>
        <v>0</v>
      </c>
    </row>
    <row r="64" spans="1:21" ht="27.95" customHeight="1" x14ac:dyDescent="0.2">
      <c r="A64" s="1">
        <v>59</v>
      </c>
      <c r="B64" s="1" t="s">
        <v>22</v>
      </c>
      <c r="C64" s="1"/>
      <c r="D64" s="37" t="s">
        <v>178</v>
      </c>
      <c r="E64" s="37" t="s">
        <v>53</v>
      </c>
      <c r="F64" s="26" t="s">
        <v>179</v>
      </c>
      <c r="G64" s="16">
        <v>0</v>
      </c>
      <c r="H64" s="15">
        <f t="shared" si="4"/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6">
        <f t="shared" si="5"/>
        <v>0</v>
      </c>
      <c r="O64" s="5">
        <v>0</v>
      </c>
      <c r="P64" s="5">
        <v>0</v>
      </c>
      <c r="Q64" s="16">
        <f t="shared" si="6"/>
        <v>0</v>
      </c>
      <c r="R64" s="5">
        <v>0</v>
      </c>
      <c r="S64" s="16">
        <f t="shared" si="7"/>
        <v>0</v>
      </c>
      <c r="T64" s="5">
        <v>0</v>
      </c>
      <c r="U64" s="16">
        <f t="shared" si="8"/>
        <v>0</v>
      </c>
    </row>
    <row r="65" spans="1:21" ht="27.95" customHeight="1" x14ac:dyDescent="0.2">
      <c r="A65" s="1">
        <v>60</v>
      </c>
      <c r="B65" s="1" t="s">
        <v>22</v>
      </c>
      <c r="C65" s="1"/>
      <c r="D65" s="25" t="s">
        <v>180</v>
      </c>
      <c r="E65" s="25" t="s">
        <v>41</v>
      </c>
      <c r="F65" s="32" t="s">
        <v>181</v>
      </c>
      <c r="G65" s="16">
        <v>0</v>
      </c>
      <c r="H65" s="15">
        <f t="shared" si="4"/>
        <v>2</v>
      </c>
      <c r="I65" s="15">
        <v>0</v>
      </c>
      <c r="J65" s="15">
        <v>2</v>
      </c>
      <c r="K65" s="15">
        <v>0</v>
      </c>
      <c r="L65" s="15">
        <v>0</v>
      </c>
      <c r="M65" s="15">
        <v>0</v>
      </c>
      <c r="N65" s="16">
        <f t="shared" si="5"/>
        <v>0</v>
      </c>
      <c r="O65" s="5">
        <v>0</v>
      </c>
      <c r="P65" s="5">
        <v>0</v>
      </c>
      <c r="Q65" s="16">
        <f t="shared" si="6"/>
        <v>0</v>
      </c>
      <c r="R65" s="5">
        <v>0</v>
      </c>
      <c r="S65" s="16">
        <f t="shared" si="7"/>
        <v>0</v>
      </c>
      <c r="T65" s="5">
        <v>0</v>
      </c>
      <c r="U65" s="16">
        <f t="shared" si="8"/>
        <v>0</v>
      </c>
    </row>
    <row r="66" spans="1:21" ht="27.95" customHeight="1" x14ac:dyDescent="0.2">
      <c r="A66" s="1">
        <v>61</v>
      </c>
      <c r="B66" s="25" t="s">
        <v>25</v>
      </c>
      <c r="C66" s="21" t="s">
        <v>32</v>
      </c>
      <c r="D66" s="25" t="s">
        <v>182</v>
      </c>
      <c r="E66" s="25" t="s">
        <v>41</v>
      </c>
      <c r="F66" s="26" t="s">
        <v>183</v>
      </c>
      <c r="G66" s="16">
        <v>0</v>
      </c>
      <c r="H66" s="15">
        <f t="shared" si="4"/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6">
        <f t="shared" si="5"/>
        <v>0</v>
      </c>
      <c r="O66" s="5">
        <v>0</v>
      </c>
      <c r="P66" s="5">
        <v>0</v>
      </c>
      <c r="Q66" s="16">
        <f t="shared" si="6"/>
        <v>0</v>
      </c>
      <c r="R66" s="5">
        <v>0</v>
      </c>
      <c r="S66" s="16">
        <f t="shared" si="7"/>
        <v>0</v>
      </c>
      <c r="T66" s="5">
        <v>0</v>
      </c>
      <c r="U66" s="16">
        <f t="shared" si="8"/>
        <v>0</v>
      </c>
    </row>
    <row r="67" spans="1:21" ht="27.95" customHeight="1" x14ac:dyDescent="0.2">
      <c r="A67" s="1">
        <v>62</v>
      </c>
      <c r="B67" s="1" t="s">
        <v>22</v>
      </c>
      <c r="C67" s="1"/>
      <c r="D67" s="25" t="s">
        <v>184</v>
      </c>
      <c r="E67" s="25" t="s">
        <v>185</v>
      </c>
      <c r="F67" s="32" t="s">
        <v>186</v>
      </c>
      <c r="G67" s="16">
        <v>0</v>
      </c>
      <c r="H67" s="15">
        <f t="shared" si="4"/>
        <v>1</v>
      </c>
      <c r="I67" s="15">
        <v>0</v>
      </c>
      <c r="J67" s="15">
        <v>1</v>
      </c>
      <c r="K67" s="15">
        <v>0</v>
      </c>
      <c r="L67" s="15">
        <v>0</v>
      </c>
      <c r="M67" s="15">
        <v>0</v>
      </c>
      <c r="N67" s="16">
        <f t="shared" si="5"/>
        <v>0</v>
      </c>
      <c r="O67" s="5">
        <v>0</v>
      </c>
      <c r="P67" s="5">
        <v>0</v>
      </c>
      <c r="Q67" s="16">
        <f t="shared" si="6"/>
        <v>0</v>
      </c>
      <c r="R67" s="5">
        <v>0</v>
      </c>
      <c r="S67" s="16">
        <f t="shared" si="7"/>
        <v>0</v>
      </c>
      <c r="T67" s="5">
        <v>0</v>
      </c>
      <c r="U67" s="16">
        <f t="shared" si="8"/>
        <v>0</v>
      </c>
    </row>
    <row r="68" spans="1:21" ht="27.95" customHeight="1" x14ac:dyDescent="0.2">
      <c r="A68" s="1">
        <v>63</v>
      </c>
      <c r="B68" s="1" t="s">
        <v>22</v>
      </c>
      <c r="C68" s="1"/>
      <c r="D68" s="25" t="s">
        <v>187</v>
      </c>
      <c r="E68" s="25" t="s">
        <v>188</v>
      </c>
      <c r="F68" s="26" t="s">
        <v>189</v>
      </c>
      <c r="G68" s="16">
        <v>0</v>
      </c>
      <c r="H68" s="15">
        <v>1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6">
        <f t="shared" si="5"/>
        <v>0</v>
      </c>
      <c r="O68" s="5">
        <v>0</v>
      </c>
      <c r="P68" s="5">
        <v>0</v>
      </c>
      <c r="Q68" s="16">
        <f t="shared" si="6"/>
        <v>0</v>
      </c>
      <c r="R68" s="5">
        <v>0</v>
      </c>
      <c r="S68" s="16">
        <f t="shared" si="7"/>
        <v>0</v>
      </c>
      <c r="T68" s="5">
        <v>0</v>
      </c>
      <c r="U68" s="16">
        <f t="shared" si="8"/>
        <v>0</v>
      </c>
    </row>
    <row r="69" spans="1:21" ht="27.95" customHeight="1" x14ac:dyDescent="0.2">
      <c r="A69" s="1">
        <v>64</v>
      </c>
      <c r="B69" s="1" t="s">
        <v>22</v>
      </c>
      <c r="C69" s="1"/>
      <c r="D69" s="25" t="s">
        <v>190</v>
      </c>
      <c r="E69" s="25" t="s">
        <v>44</v>
      </c>
      <c r="F69" s="26" t="s">
        <v>191</v>
      </c>
      <c r="G69" s="16">
        <v>0</v>
      </c>
      <c r="H69" s="15">
        <f t="shared" si="4"/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6">
        <f t="shared" si="5"/>
        <v>0</v>
      </c>
      <c r="O69" s="5">
        <v>0</v>
      </c>
      <c r="P69" s="5">
        <v>0</v>
      </c>
      <c r="Q69" s="16">
        <f t="shared" si="6"/>
        <v>0</v>
      </c>
      <c r="R69" s="5">
        <v>0</v>
      </c>
      <c r="S69" s="16">
        <f t="shared" si="7"/>
        <v>0</v>
      </c>
      <c r="T69" s="5">
        <v>0</v>
      </c>
      <c r="U69" s="16">
        <f t="shared" si="8"/>
        <v>0</v>
      </c>
    </row>
    <row r="70" spans="1:21" ht="27.95" customHeight="1" x14ac:dyDescent="0.2">
      <c r="A70" s="1">
        <v>65</v>
      </c>
      <c r="B70" s="1" t="s">
        <v>22</v>
      </c>
      <c r="C70" s="1"/>
      <c r="D70" s="25" t="s">
        <v>192</v>
      </c>
      <c r="E70" s="25" t="s">
        <v>123</v>
      </c>
      <c r="F70" s="26"/>
      <c r="G70" s="16">
        <v>0</v>
      </c>
      <c r="H70" s="15">
        <f t="shared" si="4"/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6">
        <f t="shared" si="5"/>
        <v>0</v>
      </c>
      <c r="O70" s="5">
        <v>0</v>
      </c>
      <c r="P70" s="5">
        <v>0</v>
      </c>
      <c r="Q70" s="16">
        <f t="shared" si="6"/>
        <v>0</v>
      </c>
      <c r="R70" s="5">
        <v>0</v>
      </c>
      <c r="S70" s="16">
        <f t="shared" si="7"/>
        <v>0</v>
      </c>
      <c r="T70" s="5">
        <v>0</v>
      </c>
      <c r="U70" s="16">
        <f t="shared" si="8"/>
        <v>0</v>
      </c>
    </row>
    <row r="71" spans="1:21" ht="27.95" customHeight="1" x14ac:dyDescent="0.2">
      <c r="A71" s="1">
        <v>66</v>
      </c>
      <c r="B71" s="1" t="s">
        <v>22</v>
      </c>
      <c r="C71" s="1"/>
      <c r="D71" s="25" t="s">
        <v>193</v>
      </c>
      <c r="E71" s="25" t="s">
        <v>41</v>
      </c>
      <c r="F71" s="26" t="s">
        <v>194</v>
      </c>
      <c r="G71" s="16">
        <v>0</v>
      </c>
      <c r="H71" s="15">
        <f t="shared" ref="H71:H99" si="9">SUM(I71,J71)</f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6">
        <f t="shared" si="5"/>
        <v>0</v>
      </c>
      <c r="O71" s="5">
        <v>0</v>
      </c>
      <c r="P71" s="5">
        <v>0</v>
      </c>
      <c r="Q71" s="16">
        <f t="shared" si="6"/>
        <v>0</v>
      </c>
      <c r="R71" s="5">
        <v>0</v>
      </c>
      <c r="S71" s="16">
        <f t="shared" si="7"/>
        <v>0</v>
      </c>
      <c r="T71" s="5">
        <v>0</v>
      </c>
      <c r="U71" s="16">
        <f t="shared" si="8"/>
        <v>0</v>
      </c>
    </row>
    <row r="72" spans="1:21" ht="27.95" customHeight="1" x14ac:dyDescent="0.2">
      <c r="A72" s="1">
        <v>67</v>
      </c>
      <c r="B72" s="1" t="s">
        <v>22</v>
      </c>
      <c r="C72" s="1"/>
      <c r="D72" s="25" t="s">
        <v>195</v>
      </c>
      <c r="E72" s="25" t="s">
        <v>196</v>
      </c>
      <c r="F72" s="26" t="s">
        <v>197</v>
      </c>
      <c r="G72" s="16">
        <v>0</v>
      </c>
      <c r="H72" s="15">
        <f t="shared" si="9"/>
        <v>1</v>
      </c>
      <c r="I72" s="15">
        <v>0</v>
      </c>
      <c r="J72" s="15">
        <v>1</v>
      </c>
      <c r="K72" s="15">
        <v>0</v>
      </c>
      <c r="L72" s="15">
        <v>0</v>
      </c>
      <c r="M72" s="15">
        <v>0</v>
      </c>
      <c r="N72" s="16">
        <f t="shared" si="5"/>
        <v>0</v>
      </c>
      <c r="O72" s="5">
        <v>0</v>
      </c>
      <c r="P72" s="5">
        <v>0</v>
      </c>
      <c r="Q72" s="16">
        <f t="shared" si="6"/>
        <v>0</v>
      </c>
      <c r="R72" s="5">
        <v>0</v>
      </c>
      <c r="S72" s="16">
        <f t="shared" si="7"/>
        <v>0</v>
      </c>
      <c r="T72" s="5">
        <v>0</v>
      </c>
      <c r="U72" s="16">
        <f t="shared" si="8"/>
        <v>0</v>
      </c>
    </row>
    <row r="73" spans="1:21" ht="27.95" customHeight="1" x14ac:dyDescent="0.2">
      <c r="A73" s="1">
        <v>68</v>
      </c>
      <c r="B73" s="1" t="s">
        <v>22</v>
      </c>
      <c r="C73" s="1"/>
      <c r="D73" s="25" t="s">
        <v>198</v>
      </c>
      <c r="E73" s="25" t="s">
        <v>196</v>
      </c>
      <c r="F73" s="26" t="s">
        <v>199</v>
      </c>
      <c r="G73" s="16">
        <v>0</v>
      </c>
      <c r="H73" s="15">
        <f t="shared" si="9"/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6">
        <f t="shared" si="5"/>
        <v>0</v>
      </c>
      <c r="O73" s="5">
        <v>0</v>
      </c>
      <c r="P73" s="5">
        <v>0</v>
      </c>
      <c r="Q73" s="16">
        <f t="shared" si="6"/>
        <v>0</v>
      </c>
      <c r="R73" s="5">
        <v>0</v>
      </c>
      <c r="S73" s="16">
        <f t="shared" si="7"/>
        <v>0</v>
      </c>
      <c r="T73" s="5">
        <v>0</v>
      </c>
      <c r="U73" s="16">
        <f t="shared" si="8"/>
        <v>0</v>
      </c>
    </row>
    <row r="74" spans="1:21" ht="27.95" customHeight="1" x14ac:dyDescent="0.2">
      <c r="A74" s="1">
        <v>69</v>
      </c>
      <c r="B74" s="1" t="s">
        <v>22</v>
      </c>
      <c r="C74" s="1"/>
      <c r="D74" s="25" t="s">
        <v>200</v>
      </c>
      <c r="E74" s="25" t="s">
        <v>41</v>
      </c>
      <c r="F74" s="26" t="s">
        <v>201</v>
      </c>
      <c r="G74" s="16">
        <v>0</v>
      </c>
      <c r="H74" s="15">
        <f t="shared" si="9"/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6">
        <f t="shared" si="5"/>
        <v>0</v>
      </c>
      <c r="O74" s="5">
        <v>0</v>
      </c>
      <c r="P74" s="5">
        <v>0</v>
      </c>
      <c r="Q74" s="16">
        <f t="shared" si="6"/>
        <v>0</v>
      </c>
      <c r="R74" s="5">
        <v>0</v>
      </c>
      <c r="S74" s="16">
        <f t="shared" si="7"/>
        <v>0</v>
      </c>
      <c r="T74" s="5">
        <v>0</v>
      </c>
      <c r="U74" s="16">
        <f t="shared" si="8"/>
        <v>0</v>
      </c>
    </row>
    <row r="75" spans="1:21" ht="27.95" customHeight="1" x14ac:dyDescent="0.2">
      <c r="A75" s="1">
        <v>70</v>
      </c>
      <c r="B75" s="1" t="s">
        <v>22</v>
      </c>
      <c r="C75" s="1"/>
      <c r="D75" s="25" t="s">
        <v>202</v>
      </c>
      <c r="E75" s="25" t="s">
        <v>53</v>
      </c>
      <c r="F75" s="26" t="s">
        <v>203</v>
      </c>
      <c r="G75" s="16">
        <v>0</v>
      </c>
      <c r="H75" s="15">
        <f t="shared" si="9"/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6">
        <f t="shared" ref="N75:N99" si="10">IF(H75=0,0,K75/H75)*100</f>
        <v>0</v>
      </c>
      <c r="O75" s="5">
        <v>0</v>
      </c>
      <c r="P75" s="5">
        <v>0</v>
      </c>
      <c r="Q75" s="16">
        <f t="shared" ref="Q75:Q99" si="11">IF(O75=0,0,P75/O75)*100</f>
        <v>0</v>
      </c>
      <c r="R75" s="5">
        <v>0</v>
      </c>
      <c r="S75" s="16">
        <f t="shared" ref="S75:S99" si="12">IF(P75=0,0,R75/P75)*100</f>
        <v>0</v>
      </c>
      <c r="T75" s="5">
        <v>0</v>
      </c>
      <c r="U75" s="16">
        <f t="shared" ref="U75:U99" si="13">IF(P75=0,0,T75/P75)*100</f>
        <v>0</v>
      </c>
    </row>
    <row r="76" spans="1:21" ht="27.95" customHeight="1" x14ac:dyDescent="0.2">
      <c r="A76" s="1">
        <v>71</v>
      </c>
      <c r="B76" s="1" t="s">
        <v>22</v>
      </c>
      <c r="C76" s="1"/>
      <c r="D76" s="25" t="s">
        <v>204</v>
      </c>
      <c r="E76" s="25" t="s">
        <v>53</v>
      </c>
      <c r="F76" s="26" t="s">
        <v>205</v>
      </c>
      <c r="G76" s="16">
        <v>0</v>
      </c>
      <c r="H76" s="15">
        <f t="shared" si="9"/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6">
        <f t="shared" si="10"/>
        <v>0</v>
      </c>
      <c r="O76" s="5">
        <v>0</v>
      </c>
      <c r="P76" s="5">
        <v>0</v>
      </c>
      <c r="Q76" s="16">
        <f t="shared" si="11"/>
        <v>0</v>
      </c>
      <c r="R76" s="5">
        <v>0</v>
      </c>
      <c r="S76" s="16">
        <f t="shared" si="12"/>
        <v>0</v>
      </c>
      <c r="T76" s="5">
        <v>0</v>
      </c>
      <c r="U76" s="16">
        <f t="shared" si="13"/>
        <v>0</v>
      </c>
    </row>
    <row r="77" spans="1:21" ht="27.95" customHeight="1" x14ac:dyDescent="0.2">
      <c r="A77" s="1">
        <v>72</v>
      </c>
      <c r="B77" s="1" t="s">
        <v>22</v>
      </c>
      <c r="C77" s="1"/>
      <c r="D77" s="25" t="s">
        <v>206</v>
      </c>
      <c r="E77" s="31" t="s">
        <v>41</v>
      </c>
      <c r="F77" s="27" t="s">
        <v>207</v>
      </c>
      <c r="G77" s="16">
        <v>0</v>
      </c>
      <c r="H77" s="15">
        <f t="shared" si="9"/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6">
        <f t="shared" si="10"/>
        <v>0</v>
      </c>
      <c r="O77" s="5">
        <v>0</v>
      </c>
      <c r="P77" s="5">
        <v>0</v>
      </c>
      <c r="Q77" s="16">
        <f t="shared" si="11"/>
        <v>0</v>
      </c>
      <c r="R77" s="5">
        <v>0</v>
      </c>
      <c r="S77" s="16">
        <f t="shared" si="12"/>
        <v>0</v>
      </c>
      <c r="T77" s="5">
        <v>0</v>
      </c>
      <c r="U77" s="16">
        <f t="shared" si="13"/>
        <v>0</v>
      </c>
    </row>
    <row r="78" spans="1:21" ht="27.95" customHeight="1" x14ac:dyDescent="0.2">
      <c r="A78" s="1">
        <v>73</v>
      </c>
      <c r="B78" s="1" t="s">
        <v>22</v>
      </c>
      <c r="C78" s="1"/>
      <c r="D78" s="25" t="s">
        <v>208</v>
      </c>
      <c r="E78" s="25" t="s">
        <v>135</v>
      </c>
      <c r="F78" s="26" t="s">
        <v>209</v>
      </c>
      <c r="G78" s="16">
        <v>0</v>
      </c>
      <c r="H78" s="15">
        <f t="shared" si="9"/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6">
        <f t="shared" si="10"/>
        <v>0</v>
      </c>
      <c r="O78" s="5">
        <v>0</v>
      </c>
      <c r="P78" s="5">
        <v>0</v>
      </c>
      <c r="Q78" s="16">
        <f t="shared" si="11"/>
        <v>0</v>
      </c>
      <c r="R78" s="5">
        <v>0</v>
      </c>
      <c r="S78" s="16">
        <f t="shared" si="12"/>
        <v>0</v>
      </c>
      <c r="T78" s="5">
        <v>0</v>
      </c>
      <c r="U78" s="16">
        <f t="shared" si="13"/>
        <v>0</v>
      </c>
    </row>
    <row r="79" spans="1:21" ht="27.95" customHeight="1" x14ac:dyDescent="0.2">
      <c r="A79" s="1">
        <v>74</v>
      </c>
      <c r="B79" s="1" t="s">
        <v>22</v>
      </c>
      <c r="C79" s="1"/>
      <c r="D79" s="25" t="s">
        <v>210</v>
      </c>
      <c r="E79" s="25" t="s">
        <v>211</v>
      </c>
      <c r="F79" s="26" t="s">
        <v>212</v>
      </c>
      <c r="G79" s="16">
        <v>0</v>
      </c>
      <c r="H79" s="15">
        <f t="shared" si="9"/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6">
        <f t="shared" si="10"/>
        <v>0</v>
      </c>
      <c r="O79" s="5">
        <v>0</v>
      </c>
      <c r="P79" s="5">
        <v>0</v>
      </c>
      <c r="Q79" s="16">
        <f t="shared" si="11"/>
        <v>0</v>
      </c>
      <c r="R79" s="5">
        <v>0</v>
      </c>
      <c r="S79" s="16">
        <f t="shared" si="12"/>
        <v>0</v>
      </c>
      <c r="T79" s="5">
        <v>0</v>
      </c>
      <c r="U79" s="16">
        <f t="shared" si="13"/>
        <v>0</v>
      </c>
    </row>
    <row r="80" spans="1:21" ht="27.95" customHeight="1" x14ac:dyDescent="0.2">
      <c r="A80" s="1">
        <v>75</v>
      </c>
      <c r="B80" s="1" t="s">
        <v>22</v>
      </c>
      <c r="C80" s="1"/>
      <c r="D80" s="25" t="s">
        <v>213</v>
      </c>
      <c r="E80" s="25" t="s">
        <v>214</v>
      </c>
      <c r="F80" s="26" t="s">
        <v>215</v>
      </c>
      <c r="G80" s="16">
        <v>0</v>
      </c>
      <c r="H80" s="15">
        <f t="shared" si="9"/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6">
        <f t="shared" si="10"/>
        <v>0</v>
      </c>
      <c r="O80" s="5">
        <v>0</v>
      </c>
      <c r="P80" s="5">
        <v>0</v>
      </c>
      <c r="Q80" s="16">
        <f t="shared" si="11"/>
        <v>0</v>
      </c>
      <c r="R80" s="5">
        <v>0</v>
      </c>
      <c r="S80" s="16">
        <f t="shared" si="12"/>
        <v>0</v>
      </c>
      <c r="T80" s="5">
        <v>0</v>
      </c>
      <c r="U80" s="16">
        <f t="shared" si="13"/>
        <v>0</v>
      </c>
    </row>
    <row r="81" spans="1:21" ht="27.95" customHeight="1" x14ac:dyDescent="0.2">
      <c r="A81" s="1">
        <v>76</v>
      </c>
      <c r="B81" s="1" t="s">
        <v>22</v>
      </c>
      <c r="C81" s="1"/>
      <c r="D81" s="25" t="s">
        <v>216</v>
      </c>
      <c r="E81" s="25" t="s">
        <v>53</v>
      </c>
      <c r="F81" s="32" t="s">
        <v>217</v>
      </c>
      <c r="G81" s="16">
        <v>0</v>
      </c>
      <c r="H81" s="15">
        <f t="shared" si="9"/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6">
        <f t="shared" si="10"/>
        <v>0</v>
      </c>
      <c r="O81" s="5">
        <v>0</v>
      </c>
      <c r="P81" s="5">
        <v>0</v>
      </c>
      <c r="Q81" s="16">
        <f t="shared" si="11"/>
        <v>0</v>
      </c>
      <c r="R81" s="5">
        <v>0</v>
      </c>
      <c r="S81" s="16">
        <f t="shared" si="12"/>
        <v>0</v>
      </c>
      <c r="T81" s="5">
        <v>0</v>
      </c>
      <c r="U81" s="16">
        <f t="shared" si="13"/>
        <v>0</v>
      </c>
    </row>
    <row r="82" spans="1:21" ht="27.95" customHeight="1" x14ac:dyDescent="0.2">
      <c r="A82" s="1">
        <v>77</v>
      </c>
      <c r="B82" s="1" t="s">
        <v>22</v>
      </c>
      <c r="C82" s="1"/>
      <c r="D82" s="25" t="s">
        <v>218</v>
      </c>
      <c r="E82" s="25" t="s">
        <v>53</v>
      </c>
      <c r="F82" s="27" t="s">
        <v>219</v>
      </c>
      <c r="G82" s="16">
        <v>0</v>
      </c>
      <c r="H82" s="15">
        <f t="shared" si="9"/>
        <v>1</v>
      </c>
      <c r="I82" s="15">
        <v>0</v>
      </c>
      <c r="J82" s="15">
        <v>1</v>
      </c>
      <c r="K82" s="15">
        <v>0</v>
      </c>
      <c r="L82" s="15">
        <v>0</v>
      </c>
      <c r="M82" s="15">
        <v>0</v>
      </c>
      <c r="N82" s="16">
        <f t="shared" si="10"/>
        <v>0</v>
      </c>
      <c r="O82" s="5">
        <v>0</v>
      </c>
      <c r="P82" s="5">
        <v>0</v>
      </c>
      <c r="Q82" s="16">
        <f t="shared" si="11"/>
        <v>0</v>
      </c>
      <c r="R82" s="5">
        <v>0</v>
      </c>
      <c r="S82" s="16">
        <f t="shared" si="12"/>
        <v>0</v>
      </c>
      <c r="T82" s="5">
        <v>0</v>
      </c>
      <c r="U82" s="16">
        <f t="shared" si="13"/>
        <v>0</v>
      </c>
    </row>
    <row r="83" spans="1:21" ht="27.95" customHeight="1" x14ac:dyDescent="0.2">
      <c r="A83" s="1">
        <v>78</v>
      </c>
      <c r="B83" s="1" t="s">
        <v>22</v>
      </c>
      <c r="C83" s="1"/>
      <c r="D83" s="25" t="s">
        <v>220</v>
      </c>
      <c r="E83" s="25" t="s">
        <v>221</v>
      </c>
      <c r="F83" s="32" t="s">
        <v>222</v>
      </c>
      <c r="G83" s="16">
        <v>0</v>
      </c>
      <c r="H83" s="15">
        <f t="shared" si="9"/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6">
        <f t="shared" si="10"/>
        <v>0</v>
      </c>
      <c r="O83" s="5">
        <v>0</v>
      </c>
      <c r="P83" s="5">
        <v>0</v>
      </c>
      <c r="Q83" s="16">
        <f t="shared" si="11"/>
        <v>0</v>
      </c>
      <c r="R83" s="5">
        <v>0</v>
      </c>
      <c r="S83" s="16">
        <f t="shared" si="12"/>
        <v>0</v>
      </c>
      <c r="T83" s="5">
        <v>0</v>
      </c>
      <c r="U83" s="16">
        <f t="shared" si="13"/>
        <v>0</v>
      </c>
    </row>
    <row r="84" spans="1:21" ht="27.95" customHeight="1" x14ac:dyDescent="0.2">
      <c r="A84" s="1">
        <v>79</v>
      </c>
      <c r="B84" s="1" t="s">
        <v>22</v>
      </c>
      <c r="C84" s="1"/>
      <c r="D84" s="25" t="s">
        <v>223</v>
      </c>
      <c r="E84" s="33" t="s">
        <v>224</v>
      </c>
      <c r="F84" s="26" t="s">
        <v>225</v>
      </c>
      <c r="G84" s="16">
        <v>0</v>
      </c>
      <c r="H84" s="15">
        <f t="shared" si="9"/>
        <v>1</v>
      </c>
      <c r="I84" s="15">
        <v>1</v>
      </c>
      <c r="J84" s="15">
        <v>0</v>
      </c>
      <c r="K84" s="15">
        <v>0</v>
      </c>
      <c r="L84" s="15">
        <v>0</v>
      </c>
      <c r="M84" s="15">
        <v>0</v>
      </c>
      <c r="N84" s="16">
        <f t="shared" si="10"/>
        <v>0</v>
      </c>
      <c r="O84" s="5">
        <v>0</v>
      </c>
      <c r="P84" s="5">
        <v>0</v>
      </c>
      <c r="Q84" s="16">
        <f t="shared" si="11"/>
        <v>0</v>
      </c>
      <c r="R84" s="5">
        <v>0</v>
      </c>
      <c r="S84" s="16">
        <f t="shared" si="12"/>
        <v>0</v>
      </c>
      <c r="T84" s="5">
        <v>0</v>
      </c>
      <c r="U84" s="16">
        <f t="shared" si="13"/>
        <v>0</v>
      </c>
    </row>
    <row r="85" spans="1:21" ht="27.95" customHeight="1" x14ac:dyDescent="0.2">
      <c r="A85" s="1">
        <v>80</v>
      </c>
      <c r="B85" s="1" t="s">
        <v>22</v>
      </c>
      <c r="C85" s="1"/>
      <c r="D85" s="25" t="s">
        <v>226</v>
      </c>
      <c r="E85" s="25" t="s">
        <v>41</v>
      </c>
      <c r="F85" s="26" t="s">
        <v>227</v>
      </c>
      <c r="G85" s="16">
        <v>0</v>
      </c>
      <c r="H85" s="15">
        <f t="shared" si="9"/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6">
        <f t="shared" si="10"/>
        <v>0</v>
      </c>
      <c r="O85" s="5">
        <v>0</v>
      </c>
      <c r="P85" s="5">
        <v>0</v>
      </c>
      <c r="Q85" s="16">
        <f t="shared" si="11"/>
        <v>0</v>
      </c>
      <c r="R85" s="5">
        <v>0</v>
      </c>
      <c r="S85" s="16">
        <f t="shared" si="12"/>
        <v>0</v>
      </c>
      <c r="T85" s="5">
        <v>0</v>
      </c>
      <c r="U85" s="16">
        <f t="shared" si="13"/>
        <v>0</v>
      </c>
    </row>
    <row r="86" spans="1:21" ht="27.95" customHeight="1" x14ac:dyDescent="0.2">
      <c r="A86" s="1">
        <v>81</v>
      </c>
      <c r="B86" s="1" t="s">
        <v>22</v>
      </c>
      <c r="C86" s="1"/>
      <c r="D86" s="25" t="s">
        <v>228</v>
      </c>
      <c r="E86" s="25" t="s">
        <v>53</v>
      </c>
      <c r="F86" s="26" t="s">
        <v>229</v>
      </c>
      <c r="G86" s="16">
        <v>0</v>
      </c>
      <c r="H86" s="15">
        <f t="shared" si="9"/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6">
        <f t="shared" si="10"/>
        <v>0</v>
      </c>
      <c r="O86" s="5">
        <v>0</v>
      </c>
      <c r="P86" s="5">
        <v>0</v>
      </c>
      <c r="Q86" s="16">
        <f t="shared" si="11"/>
        <v>0</v>
      </c>
      <c r="R86" s="5">
        <v>0</v>
      </c>
      <c r="S86" s="16">
        <f t="shared" si="12"/>
        <v>0</v>
      </c>
      <c r="T86" s="5">
        <v>0</v>
      </c>
      <c r="U86" s="16">
        <f t="shared" si="13"/>
        <v>0</v>
      </c>
    </row>
    <row r="87" spans="1:21" ht="27.95" customHeight="1" x14ac:dyDescent="0.2">
      <c r="A87" s="1">
        <v>82</v>
      </c>
      <c r="B87" s="1" t="s">
        <v>22</v>
      </c>
      <c r="C87" s="1"/>
      <c r="D87" s="25" t="s">
        <v>230</v>
      </c>
      <c r="E87" s="25" t="s">
        <v>64</v>
      </c>
      <c r="F87" s="32" t="s">
        <v>231</v>
      </c>
      <c r="G87" s="16">
        <v>0</v>
      </c>
      <c r="H87" s="15">
        <f t="shared" si="9"/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6">
        <f t="shared" si="10"/>
        <v>0</v>
      </c>
      <c r="O87" s="5">
        <v>0</v>
      </c>
      <c r="P87" s="5">
        <v>0</v>
      </c>
      <c r="Q87" s="16">
        <f t="shared" si="11"/>
        <v>0</v>
      </c>
      <c r="R87" s="5">
        <v>0</v>
      </c>
      <c r="S87" s="16">
        <f t="shared" si="12"/>
        <v>0</v>
      </c>
      <c r="T87" s="5">
        <v>0</v>
      </c>
      <c r="U87" s="16">
        <f t="shared" si="13"/>
        <v>0</v>
      </c>
    </row>
    <row r="88" spans="1:21" ht="27.95" customHeight="1" x14ac:dyDescent="0.2">
      <c r="A88" s="1">
        <v>83</v>
      </c>
      <c r="B88" s="1" t="s">
        <v>22</v>
      </c>
      <c r="C88" s="1"/>
      <c r="D88" s="25" t="s">
        <v>232</v>
      </c>
      <c r="E88" s="25" t="s">
        <v>164</v>
      </c>
      <c r="F88" s="26" t="s">
        <v>233</v>
      </c>
      <c r="G88" s="16">
        <v>0</v>
      </c>
      <c r="H88" s="15">
        <f t="shared" si="9"/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6">
        <f t="shared" si="10"/>
        <v>0</v>
      </c>
      <c r="O88" s="5">
        <v>0</v>
      </c>
      <c r="P88" s="5">
        <v>0</v>
      </c>
      <c r="Q88" s="16">
        <f t="shared" si="11"/>
        <v>0</v>
      </c>
      <c r="R88" s="5">
        <v>0</v>
      </c>
      <c r="S88" s="16">
        <f t="shared" si="12"/>
        <v>0</v>
      </c>
      <c r="T88" s="5">
        <v>0</v>
      </c>
      <c r="U88" s="16">
        <f t="shared" si="13"/>
        <v>0</v>
      </c>
    </row>
    <row r="89" spans="1:21" ht="27.95" customHeight="1" x14ac:dyDescent="0.2">
      <c r="A89" s="1">
        <v>84</v>
      </c>
      <c r="B89" s="1" t="s">
        <v>22</v>
      </c>
      <c r="C89" s="1"/>
      <c r="D89" s="25" t="s">
        <v>234</v>
      </c>
      <c r="E89" s="31" t="s">
        <v>176</v>
      </c>
      <c r="F89" s="26" t="s">
        <v>235</v>
      </c>
      <c r="G89" s="16">
        <v>0</v>
      </c>
      <c r="H89" s="15">
        <f t="shared" si="9"/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6">
        <f t="shared" si="10"/>
        <v>0</v>
      </c>
      <c r="O89" s="5">
        <v>0</v>
      </c>
      <c r="P89" s="5">
        <v>0</v>
      </c>
      <c r="Q89" s="16">
        <f t="shared" si="11"/>
        <v>0</v>
      </c>
      <c r="R89" s="5">
        <v>0</v>
      </c>
      <c r="S89" s="16">
        <f t="shared" si="12"/>
        <v>0</v>
      </c>
      <c r="T89" s="5">
        <v>0</v>
      </c>
      <c r="U89" s="16">
        <f t="shared" si="13"/>
        <v>0</v>
      </c>
    </row>
    <row r="90" spans="1:21" ht="27.95" customHeight="1" x14ac:dyDescent="0.2">
      <c r="A90" s="1">
        <v>85</v>
      </c>
      <c r="B90" s="1" t="s">
        <v>22</v>
      </c>
      <c r="C90" s="1"/>
      <c r="D90" s="25" t="s">
        <v>236</v>
      </c>
      <c r="E90" s="25" t="s">
        <v>53</v>
      </c>
      <c r="F90" s="26" t="s">
        <v>237</v>
      </c>
      <c r="G90" s="16">
        <v>0</v>
      </c>
      <c r="H90" s="15">
        <f t="shared" si="9"/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6">
        <f t="shared" si="10"/>
        <v>0</v>
      </c>
      <c r="O90" s="5">
        <v>0</v>
      </c>
      <c r="P90" s="5">
        <v>0</v>
      </c>
      <c r="Q90" s="16">
        <f t="shared" si="11"/>
        <v>0</v>
      </c>
      <c r="R90" s="5">
        <v>0</v>
      </c>
      <c r="S90" s="16">
        <f t="shared" si="12"/>
        <v>0</v>
      </c>
      <c r="T90" s="5">
        <v>0</v>
      </c>
      <c r="U90" s="16">
        <f t="shared" si="13"/>
        <v>0</v>
      </c>
    </row>
    <row r="91" spans="1:21" ht="37.5" customHeight="1" x14ac:dyDescent="0.2">
      <c r="A91" s="1">
        <v>86</v>
      </c>
      <c r="B91" s="25" t="s">
        <v>23</v>
      </c>
      <c r="C91" s="21" t="s">
        <v>33</v>
      </c>
      <c r="D91" s="25" t="s">
        <v>238</v>
      </c>
      <c r="E91" s="25" t="s">
        <v>53</v>
      </c>
      <c r="F91" s="26" t="s">
        <v>239</v>
      </c>
      <c r="G91" s="16">
        <v>0</v>
      </c>
      <c r="H91" s="15">
        <f t="shared" si="9"/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6">
        <f t="shared" si="10"/>
        <v>0</v>
      </c>
      <c r="O91" s="5">
        <v>0</v>
      </c>
      <c r="P91" s="5">
        <v>0</v>
      </c>
      <c r="Q91" s="16">
        <f t="shared" si="11"/>
        <v>0</v>
      </c>
      <c r="R91" s="5">
        <v>0</v>
      </c>
      <c r="S91" s="16">
        <f t="shared" si="12"/>
        <v>0</v>
      </c>
      <c r="T91" s="5">
        <v>0</v>
      </c>
      <c r="U91" s="16">
        <f t="shared" si="13"/>
        <v>0</v>
      </c>
    </row>
    <row r="92" spans="1:21" ht="27.95" customHeight="1" x14ac:dyDescent="0.2">
      <c r="A92" s="1">
        <v>87</v>
      </c>
      <c r="B92" s="1" t="s">
        <v>22</v>
      </c>
      <c r="C92" s="1"/>
      <c r="D92" s="25" t="s">
        <v>240</v>
      </c>
      <c r="E92" s="25" t="s">
        <v>241</v>
      </c>
      <c r="F92" s="26" t="s">
        <v>242</v>
      </c>
      <c r="G92" s="16">
        <v>0</v>
      </c>
      <c r="H92" s="15">
        <f t="shared" si="9"/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6">
        <f t="shared" si="10"/>
        <v>0</v>
      </c>
      <c r="O92" s="5">
        <v>0</v>
      </c>
      <c r="P92" s="5">
        <v>0</v>
      </c>
      <c r="Q92" s="16">
        <f t="shared" si="11"/>
        <v>0</v>
      </c>
      <c r="R92" s="5">
        <v>0</v>
      </c>
      <c r="S92" s="16">
        <f t="shared" si="12"/>
        <v>0</v>
      </c>
      <c r="T92" s="5">
        <v>0</v>
      </c>
      <c r="U92" s="16">
        <f t="shared" si="13"/>
        <v>0</v>
      </c>
    </row>
    <row r="93" spans="1:21" ht="27.95" customHeight="1" x14ac:dyDescent="0.2">
      <c r="A93" s="1">
        <v>88</v>
      </c>
      <c r="B93" s="1" t="s">
        <v>22</v>
      </c>
      <c r="C93" s="1"/>
      <c r="D93" s="25" t="s">
        <v>243</v>
      </c>
      <c r="E93" s="33" t="s">
        <v>128</v>
      </c>
      <c r="F93" s="27" t="s">
        <v>244</v>
      </c>
      <c r="G93" s="16">
        <v>0</v>
      </c>
      <c r="H93" s="15">
        <f t="shared" si="9"/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6">
        <f t="shared" si="10"/>
        <v>0</v>
      </c>
      <c r="O93" s="5">
        <v>0</v>
      </c>
      <c r="P93" s="5">
        <v>0</v>
      </c>
      <c r="Q93" s="16">
        <f t="shared" si="11"/>
        <v>0</v>
      </c>
      <c r="R93" s="5">
        <v>0</v>
      </c>
      <c r="S93" s="16">
        <f t="shared" si="12"/>
        <v>0</v>
      </c>
      <c r="T93" s="5">
        <v>0</v>
      </c>
      <c r="U93" s="16">
        <f t="shared" si="13"/>
        <v>0</v>
      </c>
    </row>
    <row r="94" spans="1:21" ht="27.95" customHeight="1" x14ac:dyDescent="0.2">
      <c r="A94" s="1">
        <v>89</v>
      </c>
      <c r="B94" s="1" t="s">
        <v>22</v>
      </c>
      <c r="C94" s="1"/>
      <c r="D94" s="25" t="s">
        <v>245</v>
      </c>
      <c r="E94" s="25" t="s">
        <v>53</v>
      </c>
      <c r="F94" s="32" t="s">
        <v>246</v>
      </c>
      <c r="G94" s="16">
        <v>0</v>
      </c>
      <c r="H94" s="15">
        <f t="shared" si="9"/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6">
        <f t="shared" si="10"/>
        <v>0</v>
      </c>
      <c r="O94" s="5">
        <v>0</v>
      </c>
      <c r="P94" s="5">
        <v>0</v>
      </c>
      <c r="Q94" s="16">
        <f t="shared" si="11"/>
        <v>0</v>
      </c>
      <c r="R94" s="5">
        <v>0</v>
      </c>
      <c r="S94" s="16">
        <f t="shared" si="12"/>
        <v>0</v>
      </c>
      <c r="T94" s="5">
        <v>0</v>
      </c>
      <c r="U94" s="16">
        <f t="shared" si="13"/>
        <v>0</v>
      </c>
    </row>
    <row r="95" spans="1:21" ht="27.95" customHeight="1" x14ac:dyDescent="0.2">
      <c r="A95" s="1">
        <v>90</v>
      </c>
      <c r="B95" s="1" t="s">
        <v>22</v>
      </c>
      <c r="C95" s="1"/>
      <c r="D95" s="25" t="s">
        <v>247</v>
      </c>
      <c r="E95" s="25" t="s">
        <v>53</v>
      </c>
      <c r="F95" s="27" t="s">
        <v>248</v>
      </c>
      <c r="G95" s="16">
        <v>0</v>
      </c>
      <c r="H95" s="15">
        <f t="shared" si="9"/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6">
        <f t="shared" si="10"/>
        <v>0</v>
      </c>
      <c r="O95" s="5">
        <v>0</v>
      </c>
      <c r="P95" s="5">
        <v>0</v>
      </c>
      <c r="Q95" s="16">
        <f t="shared" si="11"/>
        <v>0</v>
      </c>
      <c r="R95" s="5">
        <v>0</v>
      </c>
      <c r="S95" s="16">
        <f t="shared" si="12"/>
        <v>0</v>
      </c>
      <c r="T95" s="5">
        <v>0</v>
      </c>
      <c r="U95" s="16">
        <f t="shared" si="13"/>
        <v>0</v>
      </c>
    </row>
    <row r="96" spans="1:21" ht="27.95" customHeight="1" x14ac:dyDescent="0.2">
      <c r="A96" s="1">
        <v>91</v>
      </c>
      <c r="B96" s="1" t="s">
        <v>22</v>
      </c>
      <c r="C96" s="1"/>
      <c r="D96" s="25" t="s">
        <v>249</v>
      </c>
      <c r="E96" s="25" t="s">
        <v>250</v>
      </c>
      <c r="F96" s="26" t="s">
        <v>251</v>
      </c>
      <c r="G96" s="16">
        <v>0</v>
      </c>
      <c r="H96" s="15">
        <f t="shared" si="9"/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6">
        <f t="shared" si="10"/>
        <v>0</v>
      </c>
      <c r="O96" s="5">
        <v>0</v>
      </c>
      <c r="P96" s="5">
        <v>0</v>
      </c>
      <c r="Q96" s="16">
        <f t="shared" si="11"/>
        <v>0</v>
      </c>
      <c r="R96" s="5">
        <v>0</v>
      </c>
      <c r="S96" s="16">
        <f t="shared" si="12"/>
        <v>0</v>
      </c>
      <c r="T96" s="5">
        <v>0</v>
      </c>
      <c r="U96" s="16">
        <f t="shared" si="13"/>
        <v>0</v>
      </c>
    </row>
    <row r="97" spans="1:32" ht="27.95" customHeight="1" x14ac:dyDescent="0.2">
      <c r="A97" s="1">
        <v>92</v>
      </c>
      <c r="B97" s="25" t="s">
        <v>23</v>
      </c>
      <c r="C97" s="21" t="s">
        <v>34</v>
      </c>
      <c r="D97" s="25" t="s">
        <v>252</v>
      </c>
      <c r="E97" s="25" t="s">
        <v>53</v>
      </c>
      <c r="F97" s="27" t="s">
        <v>253</v>
      </c>
      <c r="G97" s="16">
        <v>0</v>
      </c>
      <c r="H97" s="15">
        <f t="shared" si="9"/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6">
        <f t="shared" si="10"/>
        <v>0</v>
      </c>
      <c r="O97" s="5">
        <v>0</v>
      </c>
      <c r="P97" s="5">
        <v>0</v>
      </c>
      <c r="Q97" s="16">
        <f t="shared" si="11"/>
        <v>0</v>
      </c>
      <c r="R97" s="5">
        <v>0</v>
      </c>
      <c r="S97" s="16">
        <f t="shared" si="12"/>
        <v>0</v>
      </c>
      <c r="T97" s="5">
        <v>0</v>
      </c>
      <c r="U97" s="16">
        <f t="shared" si="13"/>
        <v>0</v>
      </c>
    </row>
    <row r="98" spans="1:32" ht="40.5" customHeight="1" x14ac:dyDescent="0.2">
      <c r="A98" s="1">
        <v>93</v>
      </c>
      <c r="B98" s="25" t="s">
        <v>23</v>
      </c>
      <c r="C98" s="21" t="s">
        <v>28</v>
      </c>
      <c r="D98" s="25" t="s">
        <v>254</v>
      </c>
      <c r="E98" s="25" t="s">
        <v>41</v>
      </c>
      <c r="F98" s="32" t="s">
        <v>255</v>
      </c>
      <c r="G98" s="16">
        <v>0</v>
      </c>
      <c r="H98" s="15">
        <f t="shared" si="9"/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6">
        <f t="shared" si="10"/>
        <v>0</v>
      </c>
      <c r="O98" s="5">
        <v>0</v>
      </c>
      <c r="P98" s="5">
        <v>0</v>
      </c>
      <c r="Q98" s="16">
        <f t="shared" si="11"/>
        <v>0</v>
      </c>
      <c r="R98" s="5">
        <v>0</v>
      </c>
      <c r="S98" s="16">
        <f t="shared" si="12"/>
        <v>0</v>
      </c>
      <c r="T98" s="5">
        <v>0</v>
      </c>
      <c r="U98" s="16">
        <f t="shared" si="13"/>
        <v>0</v>
      </c>
    </row>
    <row r="99" spans="1:32" ht="38.25" customHeight="1" x14ac:dyDescent="0.2">
      <c r="A99" s="1">
        <v>94</v>
      </c>
      <c r="B99" s="25" t="s">
        <v>23</v>
      </c>
      <c r="C99" s="21" t="s">
        <v>28</v>
      </c>
      <c r="D99" s="25" t="s">
        <v>256</v>
      </c>
      <c r="E99" s="25" t="s">
        <v>41</v>
      </c>
      <c r="F99" s="26" t="s">
        <v>257</v>
      </c>
      <c r="G99" s="16">
        <v>0</v>
      </c>
      <c r="H99" s="15">
        <f t="shared" si="9"/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6">
        <f t="shared" si="10"/>
        <v>0</v>
      </c>
      <c r="O99" s="5">
        <v>0</v>
      </c>
      <c r="P99" s="5">
        <v>0</v>
      </c>
      <c r="Q99" s="16">
        <f t="shared" si="11"/>
        <v>0</v>
      </c>
      <c r="R99" s="5">
        <v>0</v>
      </c>
      <c r="S99" s="16">
        <f t="shared" si="12"/>
        <v>0</v>
      </c>
      <c r="T99" s="5">
        <v>0</v>
      </c>
      <c r="U99" s="16">
        <f t="shared" si="13"/>
        <v>0</v>
      </c>
    </row>
    <row r="100" spans="1:32" x14ac:dyDescent="0.2">
      <c r="A100" s="22" t="s">
        <v>19</v>
      </c>
      <c r="B100" s="23"/>
      <c r="C100" s="23"/>
      <c r="D100" s="23"/>
      <c r="E100" s="23"/>
      <c r="F100" s="24"/>
      <c r="G100" s="17">
        <f t="shared" ref="G100:M100" si="14">SUM(G6:G99)</f>
        <v>0</v>
      </c>
      <c r="H100" s="18">
        <f t="shared" si="14"/>
        <v>20</v>
      </c>
      <c r="I100" s="18">
        <f t="shared" si="14"/>
        <v>5</v>
      </c>
      <c r="J100" s="18">
        <f t="shared" si="14"/>
        <v>14</v>
      </c>
      <c r="K100" s="18">
        <f t="shared" si="14"/>
        <v>0</v>
      </c>
      <c r="L100" s="18">
        <f t="shared" si="14"/>
        <v>0</v>
      </c>
      <c r="M100" s="18">
        <f t="shared" si="14"/>
        <v>0</v>
      </c>
      <c r="N100" s="16">
        <f>IF(H100=0,0,K100/H100)*100</f>
        <v>0</v>
      </c>
      <c r="O100" s="19">
        <f>SUM(O6:O99)</f>
        <v>0</v>
      </c>
      <c r="P100" s="19">
        <f>SUM(P6:P99)</f>
        <v>0</v>
      </c>
      <c r="Q100" s="16">
        <f>IF(O100=0,0,P100/O100)*100</f>
        <v>0</v>
      </c>
      <c r="R100" s="19">
        <f>SUM(R6:R99)</f>
        <v>0</v>
      </c>
      <c r="S100" s="16">
        <f>IF(P100=0,0,R100/P100)*100</f>
        <v>0</v>
      </c>
      <c r="T100" s="19">
        <f>SUM(T6:T99)</f>
        <v>0</v>
      </c>
      <c r="U100" s="16">
        <f>IF(P100=0,0,T100/P100)*100</f>
        <v>0</v>
      </c>
      <c r="V100" s="10"/>
      <c r="W100" s="10"/>
      <c r="X100" s="10"/>
      <c r="Y100" s="9"/>
      <c r="Z100" s="11"/>
      <c r="AA100" s="11"/>
      <c r="AB100" s="9"/>
      <c r="AC100" s="11"/>
      <c r="AD100" s="9"/>
      <c r="AE100" s="11"/>
      <c r="AF100" s="9"/>
    </row>
  </sheetData>
  <sheetProtection algorithmName="SHA-512" hashValue="5lZCHCsUq1sTYqwNbb6vr8GBzdoai+lH2Qr0uCn9NmbzWTMiiMBndpIXuSnvGunij6Pzrxe6hsuObm8z4a3/rg==" saltValue="n9MHvh4OtwxKs55oyyVjDg==" spinCount="100000" sheet="1" objects="1" scenarios="1"/>
  <customSheetViews>
    <customSheetView guid="{2F2CED36-E625-4693-8C75-0460C802BA46}" scale="78">
      <selection sqref="A1:U1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8">
      <selection sqref="A1:U1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8">
      <selection sqref="A1:U1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30">
    <mergeCell ref="F2:F4"/>
    <mergeCell ref="A2:A4"/>
    <mergeCell ref="B2:B4"/>
    <mergeCell ref="C2:C4"/>
    <mergeCell ref="D2:D4"/>
    <mergeCell ref="E2:E4"/>
    <mergeCell ref="P3:Q3"/>
    <mergeCell ref="R3:S3"/>
    <mergeCell ref="T3:U3"/>
    <mergeCell ref="I3:I4"/>
    <mergeCell ref="H3:H4"/>
    <mergeCell ref="L3:L4"/>
    <mergeCell ref="M3:M4"/>
    <mergeCell ref="N3:N4"/>
    <mergeCell ref="A1:U1"/>
    <mergeCell ref="W3:W4"/>
    <mergeCell ref="X3:X4"/>
    <mergeCell ref="AE3:AF3"/>
    <mergeCell ref="V3:V4"/>
    <mergeCell ref="AA3:AB3"/>
    <mergeCell ref="AC3:AD3"/>
    <mergeCell ref="Y3:Y4"/>
    <mergeCell ref="Z3:Z4"/>
    <mergeCell ref="G2:G4"/>
    <mergeCell ref="H2:J2"/>
    <mergeCell ref="K2:O2"/>
    <mergeCell ref="P2:U2"/>
    <mergeCell ref="K3:K4"/>
    <mergeCell ref="J3:J4"/>
    <mergeCell ref="O3:O4"/>
  </mergeCells>
  <pageMargins left="0" right="0" top="0" bottom="0" header="0" footer="0"/>
  <pageSetup paperSize="9" scale="60" orientation="landscape" r:id="rId4"/>
  <headerFooter scaleWithDoc="0" alignWithMargins="0"/>
  <webPublishItems count="5">
    <webPublishItem id="4231" divId="Таблиця для оприлюднення оперативної інф. щодо видання доручень адв_4231" sourceType="range" sourceRef="A1:U7" destinationFile="C:\Users\yaroslav.getmanskyi\Desktop\1.htm"/>
    <webPublishItem id="9099" divId="Таблиця для оприлюднення оперативної інф. щодо видання доручень адв_9099" sourceType="range" sourceRef="A1:U7" destinationFile="C:\Users\yaroslav.getmanskyi\Desktop\1.htm"/>
    <webPublishItem id="25296" divId="Таблиця для оприлюднення оперативної інф. щодо видання доручень адв_25296" sourceType="range" sourceRef="A1:U7" destinationFile="C:\Users\yaroslav.mht"/>
    <webPublishItem id="17837" divId="Таблиця для оприлюднення оперативної інф. щодо видання доручень адв_17837" sourceType="range" sourceRef="A1:U10" destinationFile="d:\statistics.html"/>
    <webPublishItem id="11170" divId="Оперативна інфофрмація щодо виданних доручень" sourceType="range" sourceRef="A1:U10" destinationFile="d:\statistics.html"/>
  </webPublishItem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7"/>
  <sheetViews>
    <sheetView topLeftCell="A86" zoomScaleNormal="100" zoomScaleSheetLayoutView="130" workbookViewId="0">
      <selection activeCell="H107" sqref="H107"/>
    </sheetView>
  </sheetViews>
  <sheetFormatPr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1.140625" style="2" customWidth="1"/>
    <col min="5" max="5" width="17.5703125" style="2" customWidth="1"/>
    <col min="6" max="6" width="19.5703125" style="2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s="4" customFormat="1" ht="61.5" customHeight="1" x14ac:dyDescent="0.2">
      <c r="A1" s="240" t="s">
        <v>286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</row>
    <row r="2" spans="1:32" s="4" customFormat="1" ht="44.2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41.2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  <c r="V3" s="242"/>
      <c r="W3" s="242"/>
      <c r="X3" s="242"/>
      <c r="Y3" s="242"/>
      <c r="Z3" s="243"/>
      <c r="AA3" s="242"/>
      <c r="AB3" s="242"/>
      <c r="AC3" s="242"/>
      <c r="AD3" s="242"/>
      <c r="AE3" s="242"/>
      <c r="AF3" s="242"/>
    </row>
    <row r="4" spans="1:32" ht="156.7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76" t="s">
        <v>6</v>
      </c>
      <c r="Q4" s="75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76" t="s">
        <v>6</v>
      </c>
      <c r="S4" s="75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76" t="s">
        <v>6</v>
      </c>
      <c r="U4" s="75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242"/>
      <c r="W4" s="242"/>
      <c r="X4" s="242"/>
      <c r="Y4" s="242"/>
      <c r="Z4" s="243"/>
      <c r="AA4" s="74"/>
      <c r="AB4" s="73"/>
      <c r="AC4" s="74"/>
      <c r="AD4" s="73"/>
      <c r="AE4" s="74"/>
      <c r="AF4" s="73"/>
    </row>
    <row r="5" spans="1:32" x14ac:dyDescent="0.2">
      <c r="A5" s="75">
        <v>1</v>
      </c>
      <c r="B5" s="75">
        <v>2</v>
      </c>
      <c r="C5" s="75">
        <v>3</v>
      </c>
      <c r="D5" s="75">
        <v>4</v>
      </c>
      <c r="E5" s="75">
        <v>5</v>
      </c>
      <c r="F5" s="75">
        <v>6</v>
      </c>
      <c r="G5" s="75">
        <v>7</v>
      </c>
      <c r="H5" s="75">
        <v>8</v>
      </c>
      <c r="I5" s="75">
        <v>9</v>
      </c>
      <c r="J5" s="75">
        <v>10</v>
      </c>
      <c r="K5" s="75">
        <v>11</v>
      </c>
      <c r="L5" s="75">
        <v>12</v>
      </c>
      <c r="M5" s="75">
        <v>13</v>
      </c>
      <c r="N5" s="75">
        <v>14</v>
      </c>
      <c r="O5" s="75">
        <v>15</v>
      </c>
      <c r="P5" s="75">
        <v>16</v>
      </c>
      <c r="Q5" s="75">
        <v>17</v>
      </c>
      <c r="R5" s="75">
        <v>18</v>
      </c>
      <c r="S5" s="75">
        <v>19</v>
      </c>
      <c r="T5" s="75">
        <v>20</v>
      </c>
      <c r="U5" s="75">
        <v>21</v>
      </c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</row>
    <row r="6" spans="1:32" ht="27.95" customHeight="1" x14ac:dyDescent="0.2">
      <c r="A6" s="1">
        <f>ROW(A1:A1)</f>
        <v>1</v>
      </c>
      <c r="B6" s="1" t="s">
        <v>22</v>
      </c>
      <c r="C6" s="1"/>
      <c r="D6" s="25" t="s">
        <v>35</v>
      </c>
      <c r="E6" s="25" t="s">
        <v>36</v>
      </c>
      <c r="F6" s="26" t="s">
        <v>37</v>
      </c>
      <c r="G6" s="16">
        <f>O6</f>
        <v>4642.08</v>
      </c>
      <c r="H6" s="44">
        <v>11</v>
      </c>
      <c r="I6" s="44">
        <v>3</v>
      </c>
      <c r="J6" s="44">
        <v>8</v>
      </c>
      <c r="K6" s="44">
        <v>9</v>
      </c>
      <c r="L6" s="44">
        <v>10</v>
      </c>
      <c r="M6" s="44">
        <v>0</v>
      </c>
      <c r="N6" s="16">
        <f t="shared" ref="N6:U73" si="0">IF(H6=0,0,K6/H6)*100</f>
        <v>81.818181818181827</v>
      </c>
      <c r="O6" s="5">
        <v>4642.08</v>
      </c>
      <c r="P6" s="5">
        <f>O6</f>
        <v>4642.08</v>
      </c>
      <c r="Q6" s="16">
        <f t="shared" ref="Q6:Q73" si="1">IF(O6=0,0,P6/O6)*100</f>
        <v>100</v>
      </c>
      <c r="R6" s="5">
        <v>0</v>
      </c>
      <c r="S6" s="16">
        <f t="shared" ref="S6:S73" si="2">IF(P6=0,0,R6/P6)*100</f>
        <v>0</v>
      </c>
      <c r="T6" s="5">
        <f>SUM(P6, -R6)</f>
        <v>4642.08</v>
      </c>
      <c r="U6" s="16">
        <f t="shared" ref="U6:U73" si="3">IF(P6=0,0,T6/P6)*100</f>
        <v>100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">
      <c r="A7" s="1">
        <f t="shared" ref="A7:A70" si="4">ROW(A2:A2)</f>
        <v>2</v>
      </c>
      <c r="B7" s="1" t="s">
        <v>22</v>
      </c>
      <c r="C7" s="1"/>
      <c r="D7" s="25" t="s">
        <v>38</v>
      </c>
      <c r="E7" s="25" t="s">
        <v>36</v>
      </c>
      <c r="F7" s="27" t="s">
        <v>39</v>
      </c>
      <c r="G7" s="16">
        <f t="shared" ref="G7:G71" si="5">O7</f>
        <v>0</v>
      </c>
      <c r="H7" s="44">
        <v>4</v>
      </c>
      <c r="I7" s="44">
        <v>2</v>
      </c>
      <c r="J7" s="44">
        <v>2</v>
      </c>
      <c r="K7" s="44">
        <v>0</v>
      </c>
      <c r="L7" s="44">
        <v>0</v>
      </c>
      <c r="M7" s="44">
        <v>0</v>
      </c>
      <c r="N7" s="16">
        <f t="shared" si="0"/>
        <v>0</v>
      </c>
      <c r="O7" s="5">
        <v>0</v>
      </c>
      <c r="P7" s="5">
        <f t="shared" ref="P7:P71" si="6">O7</f>
        <v>0</v>
      </c>
      <c r="Q7" s="16">
        <f t="shared" si="1"/>
        <v>0</v>
      </c>
      <c r="R7" s="5">
        <v>0</v>
      </c>
      <c r="S7" s="16">
        <f t="shared" si="2"/>
        <v>0</v>
      </c>
      <c r="T7" s="5">
        <f t="shared" ref="T7:T71" si="7">SUM(P7, -R7)</f>
        <v>0</v>
      </c>
      <c r="U7" s="16">
        <f t="shared" si="3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">
      <c r="A8" s="1">
        <f t="shared" si="4"/>
        <v>3</v>
      </c>
      <c r="B8" s="1" t="s">
        <v>22</v>
      </c>
      <c r="C8" s="1"/>
      <c r="D8" s="25" t="s">
        <v>40</v>
      </c>
      <c r="E8" s="25" t="s">
        <v>41</v>
      </c>
      <c r="F8" s="26" t="s">
        <v>42</v>
      </c>
      <c r="G8" s="16">
        <f t="shared" si="5"/>
        <v>2990.99</v>
      </c>
      <c r="H8" s="44">
        <v>17</v>
      </c>
      <c r="I8" s="44">
        <v>3</v>
      </c>
      <c r="J8" s="44">
        <v>13</v>
      </c>
      <c r="K8" s="44">
        <v>3</v>
      </c>
      <c r="L8" s="44">
        <v>3</v>
      </c>
      <c r="M8" s="44">
        <v>0</v>
      </c>
      <c r="N8" s="16">
        <f t="shared" si="0"/>
        <v>17.647058823529413</v>
      </c>
      <c r="O8" s="5">
        <v>2990.99</v>
      </c>
      <c r="P8" s="5">
        <f t="shared" si="6"/>
        <v>2990.99</v>
      </c>
      <c r="Q8" s="16">
        <f t="shared" si="1"/>
        <v>100</v>
      </c>
      <c r="R8" s="5">
        <v>2990.99</v>
      </c>
      <c r="S8" s="16">
        <f t="shared" si="2"/>
        <v>100</v>
      </c>
      <c r="T8" s="5">
        <f t="shared" si="7"/>
        <v>0</v>
      </c>
      <c r="U8" s="16">
        <f t="shared" si="3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">
      <c r="A9" s="1">
        <f t="shared" si="4"/>
        <v>4</v>
      </c>
      <c r="B9" s="1" t="s">
        <v>22</v>
      </c>
      <c r="C9" s="1"/>
      <c r="D9" s="25" t="s">
        <v>43</v>
      </c>
      <c r="E9" s="25" t="s">
        <v>44</v>
      </c>
      <c r="F9" s="28" t="s">
        <v>45</v>
      </c>
      <c r="G9" s="16">
        <f t="shared" si="5"/>
        <v>0</v>
      </c>
      <c r="H9" s="44">
        <v>1</v>
      </c>
      <c r="I9" s="44">
        <v>0</v>
      </c>
      <c r="J9" s="44">
        <v>1</v>
      </c>
      <c r="K9" s="44">
        <v>0</v>
      </c>
      <c r="L9" s="44">
        <v>0</v>
      </c>
      <c r="M9" s="44">
        <v>0</v>
      </c>
      <c r="N9" s="16">
        <f t="shared" si="0"/>
        <v>0</v>
      </c>
      <c r="O9" s="5">
        <v>0</v>
      </c>
      <c r="P9" s="5">
        <f t="shared" si="6"/>
        <v>0</v>
      </c>
      <c r="Q9" s="16">
        <f t="shared" si="1"/>
        <v>0</v>
      </c>
      <c r="R9" s="5">
        <v>0</v>
      </c>
      <c r="S9" s="16">
        <f t="shared" si="2"/>
        <v>0</v>
      </c>
      <c r="T9" s="5">
        <f t="shared" si="7"/>
        <v>0</v>
      </c>
      <c r="U9" s="16">
        <f t="shared" si="3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">
      <c r="A10" s="1">
        <f t="shared" si="4"/>
        <v>5</v>
      </c>
      <c r="B10" s="1" t="s">
        <v>22</v>
      </c>
      <c r="C10" s="1"/>
      <c r="D10" s="25" t="s">
        <v>46</v>
      </c>
      <c r="E10" s="25" t="s">
        <v>41</v>
      </c>
      <c r="F10" s="26" t="s">
        <v>47</v>
      </c>
      <c r="G10" s="16">
        <f t="shared" si="5"/>
        <v>0</v>
      </c>
      <c r="H10" s="44">
        <v>1</v>
      </c>
      <c r="I10" s="44">
        <v>0</v>
      </c>
      <c r="J10" s="44">
        <v>1</v>
      </c>
      <c r="K10" s="44">
        <v>0</v>
      </c>
      <c r="L10" s="44">
        <v>0</v>
      </c>
      <c r="M10" s="44">
        <v>0</v>
      </c>
      <c r="N10" s="16">
        <f t="shared" si="0"/>
        <v>0</v>
      </c>
      <c r="O10" s="5">
        <v>0</v>
      </c>
      <c r="P10" s="5">
        <f t="shared" si="6"/>
        <v>0</v>
      </c>
      <c r="Q10" s="16">
        <f t="shared" si="1"/>
        <v>0</v>
      </c>
      <c r="R10" s="5">
        <v>0</v>
      </c>
      <c r="S10" s="16">
        <f t="shared" si="2"/>
        <v>0</v>
      </c>
      <c r="T10" s="5">
        <f t="shared" si="7"/>
        <v>0</v>
      </c>
      <c r="U10" s="16">
        <f t="shared" si="3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4"/>
        <v>6</v>
      </c>
      <c r="B11" s="1" t="s">
        <v>22</v>
      </c>
      <c r="C11" s="1"/>
      <c r="D11" s="29" t="s">
        <v>48</v>
      </c>
      <c r="E11" s="25" t="s">
        <v>41</v>
      </c>
      <c r="F11" s="30" t="s">
        <v>49</v>
      </c>
      <c r="G11" s="16">
        <f t="shared" si="5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0"/>
        <v>40</v>
      </c>
      <c r="O11" s="5">
        <v>1103.51</v>
      </c>
      <c r="P11" s="5">
        <f t="shared" si="6"/>
        <v>1103.51</v>
      </c>
      <c r="Q11" s="16">
        <f t="shared" si="1"/>
        <v>100</v>
      </c>
      <c r="R11" s="5">
        <v>1103.51</v>
      </c>
      <c r="S11" s="16">
        <f t="shared" si="2"/>
        <v>100</v>
      </c>
      <c r="T11" s="5">
        <f t="shared" si="7"/>
        <v>0</v>
      </c>
      <c r="U11" s="16">
        <f t="shared" si="3"/>
        <v>0</v>
      </c>
    </row>
    <row r="12" spans="1:32" ht="27.95" customHeight="1" x14ac:dyDescent="0.2">
      <c r="A12" s="1">
        <f t="shared" si="4"/>
        <v>7</v>
      </c>
      <c r="B12" s="1" t="s">
        <v>22</v>
      </c>
      <c r="C12" s="1"/>
      <c r="D12" s="25" t="s">
        <v>50</v>
      </c>
      <c r="E12" s="25" t="s">
        <v>41</v>
      </c>
      <c r="F12" s="26" t="s">
        <v>51</v>
      </c>
      <c r="G12" s="16">
        <f t="shared" si="5"/>
        <v>210.97</v>
      </c>
      <c r="H12" s="44">
        <v>3</v>
      </c>
      <c r="I12" s="44">
        <v>0</v>
      </c>
      <c r="J12" s="44">
        <v>3</v>
      </c>
      <c r="K12" s="44">
        <v>1</v>
      </c>
      <c r="L12" s="44">
        <v>1</v>
      </c>
      <c r="M12" s="44">
        <v>0</v>
      </c>
      <c r="N12" s="16">
        <f t="shared" si="0"/>
        <v>33.333333333333329</v>
      </c>
      <c r="O12" s="5">
        <v>210.97</v>
      </c>
      <c r="P12" s="5">
        <f t="shared" si="6"/>
        <v>210.97</v>
      </c>
      <c r="Q12" s="16">
        <f t="shared" si="1"/>
        <v>100</v>
      </c>
      <c r="R12" s="5">
        <v>210.97</v>
      </c>
      <c r="S12" s="16">
        <f t="shared" si="2"/>
        <v>100</v>
      </c>
      <c r="T12" s="5">
        <f t="shared" si="7"/>
        <v>0</v>
      </c>
      <c r="U12" s="16">
        <f t="shared" si="3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">
      <c r="A13" s="1">
        <f t="shared" si="4"/>
        <v>8</v>
      </c>
      <c r="B13" s="1" t="s">
        <v>22</v>
      </c>
      <c r="C13" s="1"/>
      <c r="D13" s="25" t="s">
        <v>52</v>
      </c>
      <c r="E13" s="31" t="s">
        <v>53</v>
      </c>
      <c r="F13" s="26" t="s">
        <v>54</v>
      </c>
      <c r="G13" s="16">
        <f t="shared" si="5"/>
        <v>0</v>
      </c>
      <c r="H13" s="44">
        <f t="shared" ref="H13:H51" si="8">SUM(I13,J13)</f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16">
        <f t="shared" si="0"/>
        <v>0</v>
      </c>
      <c r="O13" s="5">
        <v>0</v>
      </c>
      <c r="P13" s="5">
        <f t="shared" si="6"/>
        <v>0</v>
      </c>
      <c r="Q13" s="16">
        <f t="shared" si="1"/>
        <v>0</v>
      </c>
      <c r="R13" s="5">
        <v>0</v>
      </c>
      <c r="S13" s="16">
        <f t="shared" si="2"/>
        <v>0</v>
      </c>
      <c r="T13" s="5">
        <f t="shared" si="7"/>
        <v>0</v>
      </c>
      <c r="U13" s="16">
        <f t="shared" si="3"/>
        <v>0</v>
      </c>
    </row>
    <row r="14" spans="1:32" ht="27.95" customHeight="1" x14ac:dyDescent="0.2">
      <c r="A14" s="1">
        <f t="shared" si="4"/>
        <v>9</v>
      </c>
      <c r="B14" s="1" t="s">
        <v>22</v>
      </c>
      <c r="C14" s="1"/>
      <c r="D14" s="25" t="s">
        <v>55</v>
      </c>
      <c r="E14" s="25" t="s">
        <v>41</v>
      </c>
      <c r="F14" s="32" t="s">
        <v>56</v>
      </c>
      <c r="G14" s="16">
        <f t="shared" si="5"/>
        <v>1108.56</v>
      </c>
      <c r="H14" s="44">
        <v>18</v>
      </c>
      <c r="I14" s="44">
        <v>4</v>
      </c>
      <c r="J14" s="44">
        <v>12</v>
      </c>
      <c r="K14" s="44">
        <v>3</v>
      </c>
      <c r="L14" s="44">
        <v>3</v>
      </c>
      <c r="M14" s="44">
        <v>0</v>
      </c>
      <c r="N14" s="16">
        <f t="shared" si="0"/>
        <v>16.666666666666664</v>
      </c>
      <c r="O14" s="5">
        <v>1108.56</v>
      </c>
      <c r="P14" s="5">
        <f t="shared" si="6"/>
        <v>1108.56</v>
      </c>
      <c r="Q14" s="16">
        <f t="shared" si="1"/>
        <v>100</v>
      </c>
      <c r="R14" s="5">
        <v>1108.56</v>
      </c>
      <c r="S14" s="16">
        <f t="shared" si="2"/>
        <v>100</v>
      </c>
      <c r="T14" s="5">
        <f t="shared" si="7"/>
        <v>0</v>
      </c>
      <c r="U14" s="16">
        <f t="shared" si="3"/>
        <v>0</v>
      </c>
    </row>
    <row r="15" spans="1:32" ht="27.95" customHeight="1" x14ac:dyDescent="0.2">
      <c r="A15" s="1">
        <f t="shared" si="4"/>
        <v>10</v>
      </c>
      <c r="B15" s="1" t="s">
        <v>22</v>
      </c>
      <c r="C15" s="1"/>
      <c r="D15" s="25" t="s">
        <v>57</v>
      </c>
      <c r="E15" s="25" t="s">
        <v>58</v>
      </c>
      <c r="F15" s="27" t="s">
        <v>59</v>
      </c>
      <c r="G15" s="16">
        <f t="shared" si="5"/>
        <v>1221.92</v>
      </c>
      <c r="H15" s="44">
        <v>12</v>
      </c>
      <c r="I15" s="44">
        <v>3</v>
      </c>
      <c r="J15" s="44">
        <v>9</v>
      </c>
      <c r="K15" s="44">
        <v>3</v>
      </c>
      <c r="L15" s="44">
        <v>3</v>
      </c>
      <c r="M15" s="44">
        <v>0</v>
      </c>
      <c r="N15" s="16">
        <f t="shared" si="0"/>
        <v>25</v>
      </c>
      <c r="O15" s="5">
        <v>1221.92</v>
      </c>
      <c r="P15" s="5">
        <f t="shared" si="6"/>
        <v>1221.92</v>
      </c>
      <c r="Q15" s="16">
        <f t="shared" si="1"/>
        <v>100</v>
      </c>
      <c r="R15" s="5">
        <v>1221.92</v>
      </c>
      <c r="S15" s="16">
        <f t="shared" si="2"/>
        <v>100</v>
      </c>
      <c r="T15" s="5">
        <f t="shared" si="7"/>
        <v>0</v>
      </c>
      <c r="U15" s="16">
        <f t="shared" si="3"/>
        <v>0</v>
      </c>
    </row>
    <row r="16" spans="1:32" ht="27.95" customHeight="1" x14ac:dyDescent="0.2">
      <c r="A16" s="1">
        <f t="shared" si="4"/>
        <v>11</v>
      </c>
      <c r="B16" s="1" t="s">
        <v>22</v>
      </c>
      <c r="C16" s="1"/>
      <c r="D16" s="25" t="s">
        <v>60</v>
      </c>
      <c r="E16" s="25" t="s">
        <v>61</v>
      </c>
      <c r="F16" s="26" t="s">
        <v>62</v>
      </c>
      <c r="G16" s="16">
        <f t="shared" si="5"/>
        <v>1382.7</v>
      </c>
      <c r="H16" s="44">
        <v>5</v>
      </c>
      <c r="I16" s="44">
        <v>1</v>
      </c>
      <c r="J16" s="44">
        <v>3</v>
      </c>
      <c r="K16" s="44">
        <v>3</v>
      </c>
      <c r="L16" s="44">
        <v>3</v>
      </c>
      <c r="M16" s="44">
        <v>0</v>
      </c>
      <c r="N16" s="16">
        <f t="shared" si="0"/>
        <v>60</v>
      </c>
      <c r="O16" s="5">
        <v>1382.7</v>
      </c>
      <c r="P16" s="5">
        <f t="shared" si="6"/>
        <v>1382.7</v>
      </c>
      <c r="Q16" s="16">
        <f t="shared" si="1"/>
        <v>100</v>
      </c>
      <c r="R16" s="5">
        <v>1382.7</v>
      </c>
      <c r="S16" s="16">
        <f t="shared" si="2"/>
        <v>100</v>
      </c>
      <c r="T16" s="5">
        <f t="shared" si="7"/>
        <v>0</v>
      </c>
      <c r="U16" s="16">
        <f t="shared" si="3"/>
        <v>0</v>
      </c>
    </row>
    <row r="17" spans="1:21" ht="27.95" customHeight="1" x14ac:dyDescent="0.2">
      <c r="A17" s="1">
        <f t="shared" si="4"/>
        <v>12</v>
      </c>
      <c r="B17" s="1" t="s">
        <v>22</v>
      </c>
      <c r="C17" s="1"/>
      <c r="D17" s="25" t="s">
        <v>63</v>
      </c>
      <c r="E17" s="25" t="s">
        <v>64</v>
      </c>
      <c r="F17" s="26" t="s">
        <v>65</v>
      </c>
      <c r="G17" s="16">
        <f t="shared" si="5"/>
        <v>389.76</v>
      </c>
      <c r="H17" s="44">
        <v>5</v>
      </c>
      <c r="I17" s="44">
        <v>0</v>
      </c>
      <c r="J17" s="44">
        <v>2</v>
      </c>
      <c r="K17" s="44">
        <v>2</v>
      </c>
      <c r="L17" s="44">
        <v>2</v>
      </c>
      <c r="M17" s="44">
        <v>0</v>
      </c>
      <c r="N17" s="16">
        <f t="shared" si="0"/>
        <v>40</v>
      </c>
      <c r="O17" s="5">
        <v>389.76</v>
      </c>
      <c r="P17" s="5">
        <f t="shared" si="6"/>
        <v>389.76</v>
      </c>
      <c r="Q17" s="16">
        <f t="shared" si="1"/>
        <v>100</v>
      </c>
      <c r="R17" s="5">
        <v>0</v>
      </c>
      <c r="S17" s="16">
        <f t="shared" si="2"/>
        <v>0</v>
      </c>
      <c r="T17" s="5">
        <f t="shared" si="7"/>
        <v>389.76</v>
      </c>
      <c r="U17" s="16">
        <f t="shared" si="3"/>
        <v>100</v>
      </c>
    </row>
    <row r="18" spans="1:21" ht="27.95" customHeight="1" x14ac:dyDescent="0.2">
      <c r="A18" s="1">
        <f t="shared" si="4"/>
        <v>13</v>
      </c>
      <c r="B18" s="1" t="s">
        <v>22</v>
      </c>
      <c r="C18" s="1"/>
      <c r="D18" s="25" t="s">
        <v>66</v>
      </c>
      <c r="E18" s="25" t="s">
        <v>67</v>
      </c>
      <c r="F18" s="26" t="s">
        <v>68</v>
      </c>
      <c r="G18" s="16">
        <f t="shared" si="5"/>
        <v>0</v>
      </c>
      <c r="H18" s="44">
        <v>18</v>
      </c>
      <c r="I18" s="44">
        <v>4</v>
      </c>
      <c r="J18" s="44">
        <v>13</v>
      </c>
      <c r="K18" s="44">
        <v>0</v>
      </c>
      <c r="L18" s="44">
        <v>0</v>
      </c>
      <c r="M18" s="44">
        <v>0</v>
      </c>
      <c r="N18" s="16">
        <f t="shared" si="0"/>
        <v>0</v>
      </c>
      <c r="O18" s="5">
        <v>0</v>
      </c>
      <c r="P18" s="5">
        <f t="shared" si="6"/>
        <v>0</v>
      </c>
      <c r="Q18" s="16">
        <f t="shared" si="1"/>
        <v>0</v>
      </c>
      <c r="R18" s="5">
        <v>0</v>
      </c>
      <c r="S18" s="16">
        <f t="shared" si="2"/>
        <v>0</v>
      </c>
      <c r="T18" s="5">
        <f t="shared" si="7"/>
        <v>0</v>
      </c>
      <c r="U18" s="16">
        <f t="shared" si="3"/>
        <v>0</v>
      </c>
    </row>
    <row r="19" spans="1:21" ht="27.95" customHeight="1" x14ac:dyDescent="0.2">
      <c r="A19" s="1">
        <f t="shared" si="4"/>
        <v>14</v>
      </c>
      <c r="B19" s="1" t="s">
        <v>22</v>
      </c>
      <c r="C19" s="1"/>
      <c r="D19" s="25" t="s">
        <v>69</v>
      </c>
      <c r="E19" s="25" t="s">
        <v>41</v>
      </c>
      <c r="F19" s="26" t="s">
        <v>70</v>
      </c>
      <c r="G19" s="16">
        <f t="shared" si="5"/>
        <v>1763.05</v>
      </c>
      <c r="H19" s="44">
        <v>5</v>
      </c>
      <c r="I19" s="44">
        <v>0</v>
      </c>
      <c r="J19" s="44">
        <v>5</v>
      </c>
      <c r="K19" s="44">
        <v>4</v>
      </c>
      <c r="L19" s="44">
        <v>5</v>
      </c>
      <c r="M19" s="44">
        <v>0</v>
      </c>
      <c r="N19" s="16">
        <f t="shared" si="0"/>
        <v>80</v>
      </c>
      <c r="O19" s="5">
        <v>1763.05</v>
      </c>
      <c r="P19" s="5">
        <f t="shared" si="6"/>
        <v>1763.05</v>
      </c>
      <c r="Q19" s="16">
        <f t="shared" si="1"/>
        <v>100</v>
      </c>
      <c r="R19" s="5">
        <v>0</v>
      </c>
      <c r="S19" s="16">
        <f t="shared" si="2"/>
        <v>0</v>
      </c>
      <c r="T19" s="5">
        <f t="shared" si="7"/>
        <v>1763.05</v>
      </c>
      <c r="U19" s="16">
        <f t="shared" si="3"/>
        <v>100</v>
      </c>
    </row>
    <row r="20" spans="1:21" ht="27.95" customHeight="1" x14ac:dyDescent="0.2">
      <c r="A20" s="1">
        <f t="shared" si="4"/>
        <v>15</v>
      </c>
      <c r="B20" s="1" t="s">
        <v>264</v>
      </c>
      <c r="C20" s="75" t="s">
        <v>265</v>
      </c>
      <c r="D20" s="37" t="s">
        <v>284</v>
      </c>
      <c r="E20" s="25" t="s">
        <v>97</v>
      </c>
      <c r="F20" s="26"/>
      <c r="G20" s="16">
        <f t="shared" si="5"/>
        <v>0</v>
      </c>
      <c r="H20" s="44">
        <v>1</v>
      </c>
      <c r="I20" s="44">
        <v>1</v>
      </c>
      <c r="J20" s="44">
        <v>0</v>
      </c>
      <c r="K20" s="44">
        <v>0</v>
      </c>
      <c r="L20" s="44">
        <v>0</v>
      </c>
      <c r="M20" s="44">
        <v>0</v>
      </c>
      <c r="N20" s="16">
        <f t="shared" si="0"/>
        <v>0</v>
      </c>
      <c r="O20" s="16">
        <f t="shared" si="0"/>
        <v>0</v>
      </c>
      <c r="P20" s="16">
        <f t="shared" si="0"/>
        <v>0</v>
      </c>
      <c r="Q20" s="16">
        <f t="shared" si="0"/>
        <v>0</v>
      </c>
      <c r="R20" s="16">
        <f t="shared" si="0"/>
        <v>0</v>
      </c>
      <c r="S20" s="16">
        <f t="shared" si="0"/>
        <v>0</v>
      </c>
      <c r="T20" s="16">
        <f t="shared" si="0"/>
        <v>0</v>
      </c>
      <c r="U20" s="16">
        <f t="shared" si="0"/>
        <v>0</v>
      </c>
    </row>
    <row r="21" spans="1:21" ht="27.95" customHeight="1" x14ac:dyDescent="0.2">
      <c r="A21" s="1">
        <f t="shared" si="4"/>
        <v>16</v>
      </c>
      <c r="B21" s="25" t="s">
        <v>23</v>
      </c>
      <c r="C21" s="75" t="s">
        <v>26</v>
      </c>
      <c r="D21" s="25" t="s">
        <v>71</v>
      </c>
      <c r="E21" s="25" t="s">
        <v>72</v>
      </c>
      <c r="F21" s="26" t="s">
        <v>73</v>
      </c>
      <c r="G21" s="16">
        <f t="shared" si="5"/>
        <v>0</v>
      </c>
      <c r="H21" s="44">
        <v>6</v>
      </c>
      <c r="I21" s="44">
        <v>2</v>
      </c>
      <c r="J21" s="44">
        <v>4</v>
      </c>
      <c r="K21" s="44">
        <v>0</v>
      </c>
      <c r="L21" s="44">
        <v>0</v>
      </c>
      <c r="M21" s="44">
        <v>0</v>
      </c>
      <c r="N21" s="16">
        <f t="shared" si="0"/>
        <v>0</v>
      </c>
      <c r="O21" s="5">
        <v>0</v>
      </c>
      <c r="P21" s="5">
        <f t="shared" si="6"/>
        <v>0</v>
      </c>
      <c r="Q21" s="16">
        <f t="shared" si="1"/>
        <v>0</v>
      </c>
      <c r="R21" s="5">
        <v>0</v>
      </c>
      <c r="S21" s="16">
        <f t="shared" si="2"/>
        <v>0</v>
      </c>
      <c r="T21" s="5">
        <f t="shared" si="7"/>
        <v>0</v>
      </c>
      <c r="U21" s="16">
        <f t="shared" si="3"/>
        <v>0</v>
      </c>
    </row>
    <row r="22" spans="1:21" ht="27.95" customHeight="1" x14ac:dyDescent="0.2">
      <c r="A22" s="1">
        <f t="shared" si="4"/>
        <v>17</v>
      </c>
      <c r="B22" s="1" t="s">
        <v>22</v>
      </c>
      <c r="C22" s="1"/>
      <c r="D22" s="25" t="s">
        <v>74</v>
      </c>
      <c r="E22" s="33" t="s">
        <v>75</v>
      </c>
      <c r="F22" s="26" t="s">
        <v>76</v>
      </c>
      <c r="G22" s="16">
        <f t="shared" si="5"/>
        <v>2194.85</v>
      </c>
      <c r="H22" s="44">
        <v>10</v>
      </c>
      <c r="I22" s="44">
        <v>4</v>
      </c>
      <c r="J22" s="44">
        <v>6</v>
      </c>
      <c r="K22" s="44">
        <v>3</v>
      </c>
      <c r="L22" s="44">
        <v>4</v>
      </c>
      <c r="M22" s="44">
        <v>0</v>
      </c>
      <c r="N22" s="16">
        <f t="shared" si="0"/>
        <v>30</v>
      </c>
      <c r="O22" s="5">
        <v>2194.85</v>
      </c>
      <c r="P22" s="5">
        <f t="shared" si="6"/>
        <v>2194.85</v>
      </c>
      <c r="Q22" s="16">
        <f t="shared" si="1"/>
        <v>100</v>
      </c>
      <c r="R22" s="5">
        <v>2194.85</v>
      </c>
      <c r="S22" s="16">
        <f t="shared" si="2"/>
        <v>100</v>
      </c>
      <c r="T22" s="5">
        <f t="shared" si="7"/>
        <v>0</v>
      </c>
      <c r="U22" s="16">
        <f t="shared" si="3"/>
        <v>0</v>
      </c>
    </row>
    <row r="23" spans="1:21" ht="27.95" customHeight="1" x14ac:dyDescent="0.2">
      <c r="A23" s="1">
        <f t="shared" si="4"/>
        <v>18</v>
      </c>
      <c r="B23" s="1" t="s">
        <v>22</v>
      </c>
      <c r="C23" s="1"/>
      <c r="D23" s="25" t="s">
        <v>77</v>
      </c>
      <c r="E23" s="25" t="s">
        <v>78</v>
      </c>
      <c r="F23" s="26" t="s">
        <v>79</v>
      </c>
      <c r="G23" s="16">
        <f t="shared" si="5"/>
        <v>681.11</v>
      </c>
      <c r="H23" s="44">
        <v>8</v>
      </c>
      <c r="I23" s="44">
        <v>2</v>
      </c>
      <c r="J23" s="44">
        <v>4</v>
      </c>
      <c r="K23" s="44">
        <v>2</v>
      </c>
      <c r="L23" s="44">
        <v>2</v>
      </c>
      <c r="M23" s="44">
        <v>0</v>
      </c>
      <c r="N23" s="16">
        <f t="shared" si="0"/>
        <v>25</v>
      </c>
      <c r="O23" s="5">
        <v>681.11</v>
      </c>
      <c r="P23" s="5">
        <f t="shared" si="6"/>
        <v>681.11</v>
      </c>
      <c r="Q23" s="16">
        <f t="shared" si="1"/>
        <v>100</v>
      </c>
      <c r="R23" s="5">
        <v>681.11</v>
      </c>
      <c r="S23" s="16">
        <f t="shared" si="2"/>
        <v>100</v>
      </c>
      <c r="T23" s="5">
        <f t="shared" si="7"/>
        <v>0</v>
      </c>
      <c r="U23" s="16">
        <f t="shared" si="3"/>
        <v>0</v>
      </c>
    </row>
    <row r="24" spans="1:21" ht="27.95" customHeight="1" x14ac:dyDescent="0.2">
      <c r="A24" s="1">
        <f t="shared" si="4"/>
        <v>19</v>
      </c>
      <c r="B24" s="1" t="s">
        <v>22</v>
      </c>
      <c r="C24" s="1"/>
      <c r="D24" s="25" t="s">
        <v>80</v>
      </c>
      <c r="E24" s="25" t="s">
        <v>81</v>
      </c>
      <c r="F24" s="32" t="s">
        <v>82</v>
      </c>
      <c r="G24" s="16">
        <f t="shared" si="5"/>
        <v>0</v>
      </c>
      <c r="H24" s="44">
        <v>8</v>
      </c>
      <c r="I24" s="44">
        <v>3</v>
      </c>
      <c r="J24" s="44">
        <v>5</v>
      </c>
      <c r="K24" s="44">
        <v>0</v>
      </c>
      <c r="L24" s="44">
        <v>0</v>
      </c>
      <c r="M24" s="44">
        <v>0</v>
      </c>
      <c r="N24" s="16">
        <f t="shared" si="0"/>
        <v>0</v>
      </c>
      <c r="O24" s="5">
        <v>0</v>
      </c>
      <c r="P24" s="5">
        <f t="shared" si="6"/>
        <v>0</v>
      </c>
      <c r="Q24" s="16">
        <f t="shared" si="1"/>
        <v>0</v>
      </c>
      <c r="R24" s="5">
        <v>0</v>
      </c>
      <c r="S24" s="16">
        <f t="shared" si="2"/>
        <v>0</v>
      </c>
      <c r="T24" s="5">
        <f t="shared" si="7"/>
        <v>0</v>
      </c>
      <c r="U24" s="16">
        <f t="shared" si="3"/>
        <v>0</v>
      </c>
    </row>
    <row r="25" spans="1:21" ht="27.95" customHeight="1" x14ac:dyDescent="0.2">
      <c r="A25" s="1">
        <f t="shared" si="4"/>
        <v>20</v>
      </c>
      <c r="B25" s="1" t="s">
        <v>22</v>
      </c>
      <c r="C25" s="1"/>
      <c r="D25" s="25" t="s">
        <v>83</v>
      </c>
      <c r="E25" s="25" t="s">
        <v>41</v>
      </c>
      <c r="F25" s="26" t="s">
        <v>84</v>
      </c>
      <c r="G25" s="16">
        <f t="shared" si="5"/>
        <v>0</v>
      </c>
      <c r="H25" s="44">
        <v>6</v>
      </c>
      <c r="I25" s="44">
        <v>1</v>
      </c>
      <c r="J25" s="44">
        <v>5</v>
      </c>
      <c r="K25" s="44">
        <v>0</v>
      </c>
      <c r="L25" s="44">
        <v>0</v>
      </c>
      <c r="M25" s="44">
        <v>0</v>
      </c>
      <c r="N25" s="16">
        <f t="shared" si="0"/>
        <v>0</v>
      </c>
      <c r="O25" s="5">
        <v>0</v>
      </c>
      <c r="P25" s="5">
        <f t="shared" si="6"/>
        <v>0</v>
      </c>
      <c r="Q25" s="16">
        <f t="shared" si="1"/>
        <v>0</v>
      </c>
      <c r="R25" s="5">
        <v>0</v>
      </c>
      <c r="S25" s="16">
        <f t="shared" si="2"/>
        <v>0</v>
      </c>
      <c r="T25" s="5">
        <f t="shared" si="7"/>
        <v>0</v>
      </c>
      <c r="U25" s="16">
        <f t="shared" si="3"/>
        <v>0</v>
      </c>
    </row>
    <row r="26" spans="1:21" ht="27.95" customHeight="1" x14ac:dyDescent="0.2">
      <c r="A26" s="1">
        <f t="shared" si="4"/>
        <v>21</v>
      </c>
      <c r="B26" s="1" t="s">
        <v>22</v>
      </c>
      <c r="C26" s="1"/>
      <c r="D26" s="34" t="s">
        <v>85</v>
      </c>
      <c r="E26" s="25" t="s">
        <v>41</v>
      </c>
      <c r="F26" s="35" t="s">
        <v>86</v>
      </c>
      <c r="G26" s="16">
        <f t="shared" si="5"/>
        <v>1239.32</v>
      </c>
      <c r="H26" s="44">
        <v>4</v>
      </c>
      <c r="I26" s="44">
        <v>0</v>
      </c>
      <c r="J26" s="44">
        <v>4</v>
      </c>
      <c r="K26" s="44">
        <v>2</v>
      </c>
      <c r="L26" s="44">
        <v>2</v>
      </c>
      <c r="M26" s="44">
        <v>0</v>
      </c>
      <c r="N26" s="16">
        <f t="shared" si="0"/>
        <v>50</v>
      </c>
      <c r="O26" s="5">
        <v>1239.32</v>
      </c>
      <c r="P26" s="5">
        <f t="shared" si="6"/>
        <v>1239.32</v>
      </c>
      <c r="Q26" s="16">
        <f t="shared" si="1"/>
        <v>100</v>
      </c>
      <c r="R26" s="5">
        <v>395.85</v>
      </c>
      <c r="S26" s="16">
        <f t="shared" si="2"/>
        <v>31.940903075880321</v>
      </c>
      <c r="T26" s="5">
        <f t="shared" si="7"/>
        <v>843.46999999999991</v>
      </c>
      <c r="U26" s="16">
        <f t="shared" si="3"/>
        <v>68.059096924119672</v>
      </c>
    </row>
    <row r="27" spans="1:21" ht="27.95" customHeight="1" x14ac:dyDescent="0.25">
      <c r="A27" s="1">
        <f t="shared" si="4"/>
        <v>22</v>
      </c>
      <c r="B27" s="1" t="s">
        <v>22</v>
      </c>
      <c r="C27" s="1"/>
      <c r="D27" s="25" t="s">
        <v>87</v>
      </c>
      <c r="E27" s="25" t="s">
        <v>53</v>
      </c>
      <c r="F27" s="36" t="s">
        <v>88</v>
      </c>
      <c r="G27" s="16">
        <f t="shared" si="5"/>
        <v>3390.28</v>
      </c>
      <c r="H27" s="44">
        <v>8</v>
      </c>
      <c r="I27" s="44">
        <v>3</v>
      </c>
      <c r="J27" s="44">
        <v>5</v>
      </c>
      <c r="K27" s="44">
        <v>6</v>
      </c>
      <c r="L27" s="44">
        <v>7</v>
      </c>
      <c r="M27" s="44">
        <v>0</v>
      </c>
      <c r="N27" s="16">
        <f t="shared" si="0"/>
        <v>75</v>
      </c>
      <c r="O27" s="5">
        <v>3390.28</v>
      </c>
      <c r="P27" s="5">
        <f t="shared" si="6"/>
        <v>3390.28</v>
      </c>
      <c r="Q27" s="16">
        <f t="shared" si="1"/>
        <v>100</v>
      </c>
      <c r="R27" s="5">
        <v>777.64</v>
      </c>
      <c r="S27" s="16">
        <f t="shared" si="2"/>
        <v>22.937338508913715</v>
      </c>
      <c r="T27" s="5">
        <f t="shared" si="7"/>
        <v>2612.6400000000003</v>
      </c>
      <c r="U27" s="16">
        <f t="shared" si="3"/>
        <v>77.062661491086288</v>
      </c>
    </row>
    <row r="28" spans="1:21" ht="27.95" customHeight="1" x14ac:dyDescent="0.2">
      <c r="A28" s="1">
        <f t="shared" si="4"/>
        <v>23</v>
      </c>
      <c r="B28" s="25" t="s">
        <v>24</v>
      </c>
      <c r="C28" s="75" t="s">
        <v>27</v>
      </c>
      <c r="D28" s="25" t="s">
        <v>92</v>
      </c>
      <c r="E28" s="25" t="s">
        <v>41</v>
      </c>
      <c r="F28" s="26" t="s">
        <v>93</v>
      </c>
      <c r="G28" s="16">
        <f t="shared" si="5"/>
        <v>0</v>
      </c>
      <c r="H28" s="44">
        <v>6</v>
      </c>
      <c r="I28" s="44">
        <v>0</v>
      </c>
      <c r="J28" s="44">
        <v>6</v>
      </c>
      <c r="K28" s="44">
        <v>0</v>
      </c>
      <c r="L28" s="44">
        <v>0</v>
      </c>
      <c r="M28" s="44">
        <v>0</v>
      </c>
      <c r="N28" s="16">
        <f t="shared" si="0"/>
        <v>0</v>
      </c>
      <c r="O28" s="5">
        <v>0</v>
      </c>
      <c r="P28" s="5">
        <f t="shared" si="6"/>
        <v>0</v>
      </c>
      <c r="Q28" s="16">
        <f t="shared" si="1"/>
        <v>0</v>
      </c>
      <c r="R28" s="5">
        <v>0</v>
      </c>
      <c r="S28" s="16">
        <f t="shared" si="2"/>
        <v>0</v>
      </c>
      <c r="T28" s="5">
        <f t="shared" si="7"/>
        <v>0</v>
      </c>
      <c r="U28" s="16">
        <f t="shared" si="3"/>
        <v>0</v>
      </c>
    </row>
    <row r="29" spans="1:21" ht="27.95" customHeight="1" x14ac:dyDescent="0.2">
      <c r="A29" s="1">
        <f t="shared" si="4"/>
        <v>24</v>
      </c>
      <c r="B29" s="1" t="s">
        <v>22</v>
      </c>
      <c r="C29" s="1"/>
      <c r="D29" s="25" t="s">
        <v>94</v>
      </c>
      <c r="E29" s="25" t="s">
        <v>41</v>
      </c>
      <c r="F29" s="26" t="s">
        <v>95</v>
      </c>
      <c r="G29" s="16">
        <f t="shared" si="5"/>
        <v>0</v>
      </c>
      <c r="H29" s="44">
        <v>3</v>
      </c>
      <c r="I29" s="44">
        <v>1</v>
      </c>
      <c r="J29" s="44">
        <v>2</v>
      </c>
      <c r="K29" s="44">
        <v>0</v>
      </c>
      <c r="L29" s="44">
        <v>0</v>
      </c>
      <c r="M29" s="44">
        <v>0</v>
      </c>
      <c r="N29" s="16">
        <f t="shared" si="0"/>
        <v>0</v>
      </c>
      <c r="O29" s="5">
        <v>0</v>
      </c>
      <c r="P29" s="5">
        <f t="shared" si="6"/>
        <v>0</v>
      </c>
      <c r="Q29" s="16">
        <f t="shared" si="1"/>
        <v>0</v>
      </c>
      <c r="R29" s="5">
        <v>0</v>
      </c>
      <c r="S29" s="16">
        <f t="shared" si="2"/>
        <v>0</v>
      </c>
      <c r="T29" s="5">
        <f t="shared" si="7"/>
        <v>0</v>
      </c>
      <c r="U29" s="16">
        <f t="shared" si="3"/>
        <v>0</v>
      </c>
    </row>
    <row r="30" spans="1:21" ht="27.95" customHeight="1" x14ac:dyDescent="0.2">
      <c r="A30" s="1">
        <f t="shared" si="4"/>
        <v>25</v>
      </c>
      <c r="B30" s="1" t="s">
        <v>22</v>
      </c>
      <c r="C30" s="1"/>
      <c r="D30" s="37" t="s">
        <v>99</v>
      </c>
      <c r="E30" s="37" t="s">
        <v>100</v>
      </c>
      <c r="F30" s="26" t="s">
        <v>101</v>
      </c>
      <c r="G30" s="16">
        <f t="shared" si="5"/>
        <v>1558.87</v>
      </c>
      <c r="H30" s="44">
        <v>6</v>
      </c>
      <c r="I30" s="44">
        <v>1</v>
      </c>
      <c r="J30" s="44">
        <v>5</v>
      </c>
      <c r="K30" s="44">
        <v>4</v>
      </c>
      <c r="L30" s="44">
        <v>4</v>
      </c>
      <c r="M30" s="44">
        <v>0</v>
      </c>
      <c r="N30" s="16">
        <f t="shared" si="0"/>
        <v>66.666666666666657</v>
      </c>
      <c r="O30" s="5">
        <v>1558.87</v>
      </c>
      <c r="P30" s="5">
        <f t="shared" si="6"/>
        <v>1558.87</v>
      </c>
      <c r="Q30" s="16">
        <f t="shared" si="1"/>
        <v>100</v>
      </c>
      <c r="R30" s="5">
        <v>1558.87</v>
      </c>
      <c r="S30" s="16">
        <f t="shared" si="2"/>
        <v>100</v>
      </c>
      <c r="T30" s="5">
        <f t="shared" si="7"/>
        <v>0</v>
      </c>
      <c r="U30" s="16">
        <f t="shared" si="3"/>
        <v>0</v>
      </c>
    </row>
    <row r="31" spans="1:21" ht="27.95" customHeight="1" x14ac:dyDescent="0.2">
      <c r="A31" s="1">
        <f t="shared" si="4"/>
        <v>26</v>
      </c>
      <c r="B31" s="1" t="s">
        <v>22</v>
      </c>
      <c r="C31" s="1"/>
      <c r="D31" s="25" t="s">
        <v>102</v>
      </c>
      <c r="E31" s="25" t="s">
        <v>41</v>
      </c>
      <c r="F31" s="26" t="s">
        <v>103</v>
      </c>
      <c r="G31" s="16">
        <f t="shared" si="5"/>
        <v>675.97</v>
      </c>
      <c r="H31" s="44">
        <v>15</v>
      </c>
      <c r="I31" s="44">
        <v>5</v>
      </c>
      <c r="J31" s="44">
        <v>9</v>
      </c>
      <c r="K31" s="44">
        <v>3</v>
      </c>
      <c r="L31" s="44">
        <v>3</v>
      </c>
      <c r="M31" s="44">
        <v>0</v>
      </c>
      <c r="N31" s="16">
        <f t="shared" si="0"/>
        <v>20</v>
      </c>
      <c r="O31" s="5">
        <v>675.97</v>
      </c>
      <c r="P31" s="5">
        <f t="shared" si="6"/>
        <v>675.97</v>
      </c>
      <c r="Q31" s="16">
        <f t="shared" si="1"/>
        <v>100</v>
      </c>
      <c r="R31" s="5">
        <v>675.97</v>
      </c>
      <c r="S31" s="16">
        <f t="shared" si="2"/>
        <v>100</v>
      </c>
      <c r="T31" s="5">
        <f t="shared" si="7"/>
        <v>0</v>
      </c>
      <c r="U31" s="16">
        <f t="shared" si="3"/>
        <v>0</v>
      </c>
    </row>
    <row r="32" spans="1:21" ht="27.95" customHeight="1" x14ac:dyDescent="0.2">
      <c r="A32" s="1">
        <f t="shared" si="4"/>
        <v>27</v>
      </c>
      <c r="B32" s="1" t="s">
        <v>22</v>
      </c>
      <c r="C32" s="1"/>
      <c r="D32" s="25" t="s">
        <v>104</v>
      </c>
      <c r="E32" s="25" t="s">
        <v>41</v>
      </c>
      <c r="F32" s="27" t="s">
        <v>105</v>
      </c>
      <c r="G32" s="16">
        <f t="shared" si="5"/>
        <v>0</v>
      </c>
      <c r="H32" s="44">
        <v>9</v>
      </c>
      <c r="I32" s="44">
        <v>5</v>
      </c>
      <c r="J32" s="44">
        <v>3</v>
      </c>
      <c r="K32" s="44">
        <v>0</v>
      </c>
      <c r="L32" s="44">
        <v>0</v>
      </c>
      <c r="M32" s="44">
        <v>0</v>
      </c>
      <c r="N32" s="16">
        <f t="shared" si="0"/>
        <v>0</v>
      </c>
      <c r="O32" s="5">
        <v>0</v>
      </c>
      <c r="P32" s="5">
        <f t="shared" si="6"/>
        <v>0</v>
      </c>
      <c r="Q32" s="16">
        <f t="shared" si="1"/>
        <v>0</v>
      </c>
      <c r="R32" s="5">
        <v>0</v>
      </c>
      <c r="S32" s="16">
        <f t="shared" si="2"/>
        <v>0</v>
      </c>
      <c r="T32" s="5">
        <f t="shared" si="7"/>
        <v>0</v>
      </c>
      <c r="U32" s="16">
        <f t="shared" si="3"/>
        <v>0</v>
      </c>
    </row>
    <row r="33" spans="1:21" ht="27.95" customHeight="1" x14ac:dyDescent="0.2">
      <c r="A33" s="1">
        <f t="shared" si="4"/>
        <v>28</v>
      </c>
      <c r="B33" s="1" t="s">
        <v>22</v>
      </c>
      <c r="C33" s="1"/>
      <c r="D33" s="25" t="s">
        <v>106</v>
      </c>
      <c r="E33" s="25" t="s">
        <v>53</v>
      </c>
      <c r="F33" s="26" t="s">
        <v>107</v>
      </c>
      <c r="G33" s="16">
        <f t="shared" si="5"/>
        <v>0</v>
      </c>
      <c r="H33" s="44">
        <v>8</v>
      </c>
      <c r="I33" s="44">
        <v>4</v>
      </c>
      <c r="J33" s="44">
        <v>3</v>
      </c>
      <c r="K33" s="44">
        <v>0</v>
      </c>
      <c r="L33" s="44">
        <v>0</v>
      </c>
      <c r="M33" s="44">
        <v>0</v>
      </c>
      <c r="N33" s="16">
        <f t="shared" si="0"/>
        <v>0</v>
      </c>
      <c r="O33" s="5">
        <v>0</v>
      </c>
      <c r="P33" s="5">
        <f t="shared" si="6"/>
        <v>0</v>
      </c>
      <c r="Q33" s="16">
        <f t="shared" si="1"/>
        <v>0</v>
      </c>
      <c r="R33" s="5">
        <v>0</v>
      </c>
      <c r="S33" s="16">
        <f t="shared" si="2"/>
        <v>0</v>
      </c>
      <c r="T33" s="5">
        <f t="shared" si="7"/>
        <v>0</v>
      </c>
      <c r="U33" s="16">
        <f t="shared" si="3"/>
        <v>0</v>
      </c>
    </row>
    <row r="34" spans="1:21" ht="27.95" customHeight="1" x14ac:dyDescent="0.2">
      <c r="A34" s="1">
        <f t="shared" si="4"/>
        <v>29</v>
      </c>
      <c r="B34" s="1" t="s">
        <v>22</v>
      </c>
      <c r="C34" s="1"/>
      <c r="D34" s="25" t="s">
        <v>108</v>
      </c>
      <c r="E34" s="25" t="s">
        <v>41</v>
      </c>
      <c r="F34" s="32" t="s">
        <v>109</v>
      </c>
      <c r="G34" s="16">
        <f t="shared" si="5"/>
        <v>2150.4499999999998</v>
      </c>
      <c r="H34" s="44">
        <v>17</v>
      </c>
      <c r="I34" s="44">
        <v>7</v>
      </c>
      <c r="J34" s="44">
        <v>9</v>
      </c>
      <c r="K34" s="44">
        <v>7</v>
      </c>
      <c r="L34" s="44">
        <v>7</v>
      </c>
      <c r="M34" s="44">
        <v>0</v>
      </c>
      <c r="N34" s="16">
        <f t="shared" si="0"/>
        <v>41.17647058823529</v>
      </c>
      <c r="O34" s="5">
        <v>2150.4499999999998</v>
      </c>
      <c r="P34" s="5">
        <f t="shared" si="6"/>
        <v>2150.4499999999998</v>
      </c>
      <c r="Q34" s="16">
        <f t="shared" si="1"/>
        <v>100</v>
      </c>
      <c r="R34" s="5">
        <v>0</v>
      </c>
      <c r="S34" s="16">
        <f t="shared" si="2"/>
        <v>0</v>
      </c>
      <c r="T34" s="5">
        <f t="shared" si="7"/>
        <v>2150.4499999999998</v>
      </c>
      <c r="U34" s="16">
        <f t="shared" si="3"/>
        <v>100</v>
      </c>
    </row>
    <row r="35" spans="1:21" ht="27.95" customHeight="1" x14ac:dyDescent="0.2">
      <c r="A35" s="1">
        <f t="shared" si="4"/>
        <v>30</v>
      </c>
      <c r="B35" s="1" t="s">
        <v>22</v>
      </c>
      <c r="C35" s="1"/>
      <c r="D35" s="25" t="s">
        <v>110</v>
      </c>
      <c r="E35" s="25" t="s">
        <v>111</v>
      </c>
      <c r="F35" s="26" t="s">
        <v>112</v>
      </c>
      <c r="G35" s="16">
        <f t="shared" si="5"/>
        <v>0</v>
      </c>
      <c r="H35" s="44">
        <f t="shared" si="8"/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16">
        <f t="shared" si="0"/>
        <v>0</v>
      </c>
      <c r="O35" s="5">
        <v>0</v>
      </c>
      <c r="P35" s="5">
        <f t="shared" si="6"/>
        <v>0</v>
      </c>
      <c r="Q35" s="16">
        <f t="shared" si="1"/>
        <v>0</v>
      </c>
      <c r="R35" s="5">
        <v>0</v>
      </c>
      <c r="S35" s="16">
        <f t="shared" si="2"/>
        <v>0</v>
      </c>
      <c r="T35" s="5">
        <f t="shared" si="7"/>
        <v>0</v>
      </c>
      <c r="U35" s="16">
        <f t="shared" si="3"/>
        <v>0</v>
      </c>
    </row>
    <row r="36" spans="1:21" ht="27.95" customHeight="1" x14ac:dyDescent="0.2">
      <c r="A36" s="1">
        <f t="shared" si="4"/>
        <v>31</v>
      </c>
      <c r="B36" s="1" t="s">
        <v>22</v>
      </c>
      <c r="C36" s="1"/>
      <c r="D36" s="25" t="s">
        <v>113</v>
      </c>
      <c r="E36" s="25" t="s">
        <v>53</v>
      </c>
      <c r="F36" s="26" t="s">
        <v>114</v>
      </c>
      <c r="G36" s="16">
        <f t="shared" si="5"/>
        <v>502.43</v>
      </c>
      <c r="H36" s="44">
        <v>7</v>
      </c>
      <c r="I36" s="44">
        <v>2</v>
      </c>
      <c r="J36" s="44">
        <v>4</v>
      </c>
      <c r="K36" s="44">
        <v>2</v>
      </c>
      <c r="L36" s="44">
        <v>2</v>
      </c>
      <c r="M36" s="44">
        <v>0</v>
      </c>
      <c r="N36" s="16">
        <f t="shared" si="0"/>
        <v>28.571428571428569</v>
      </c>
      <c r="O36" s="5">
        <v>502.43</v>
      </c>
      <c r="P36" s="5">
        <f t="shared" si="6"/>
        <v>502.43</v>
      </c>
      <c r="Q36" s="16">
        <f t="shared" si="1"/>
        <v>100</v>
      </c>
      <c r="R36" s="5">
        <v>0</v>
      </c>
      <c r="S36" s="16">
        <f t="shared" si="2"/>
        <v>0</v>
      </c>
      <c r="T36" s="5">
        <f t="shared" si="7"/>
        <v>502.43</v>
      </c>
      <c r="U36" s="16">
        <f t="shared" si="3"/>
        <v>100</v>
      </c>
    </row>
    <row r="37" spans="1:21" ht="40.5" customHeight="1" x14ac:dyDescent="0.2">
      <c r="A37" s="1">
        <f t="shared" si="4"/>
        <v>32</v>
      </c>
      <c r="B37" s="25" t="s">
        <v>264</v>
      </c>
      <c r="C37" s="75" t="s">
        <v>265</v>
      </c>
      <c r="D37" s="25" t="s">
        <v>115</v>
      </c>
      <c r="E37" s="31" t="s">
        <v>116</v>
      </c>
      <c r="F37" s="32" t="s">
        <v>117</v>
      </c>
      <c r="G37" s="16">
        <f t="shared" si="5"/>
        <v>0</v>
      </c>
      <c r="H37" s="44">
        <v>10</v>
      </c>
      <c r="I37" s="44">
        <v>1</v>
      </c>
      <c r="J37" s="44">
        <v>5</v>
      </c>
      <c r="K37" s="44">
        <v>0</v>
      </c>
      <c r="L37" s="44">
        <v>0</v>
      </c>
      <c r="M37" s="44">
        <v>0</v>
      </c>
      <c r="N37" s="16">
        <f t="shared" si="0"/>
        <v>0</v>
      </c>
      <c r="O37" s="5">
        <v>0</v>
      </c>
      <c r="P37" s="5">
        <f t="shared" si="6"/>
        <v>0</v>
      </c>
      <c r="Q37" s="16">
        <f t="shared" si="1"/>
        <v>0</v>
      </c>
      <c r="R37" s="5">
        <v>0</v>
      </c>
      <c r="S37" s="16">
        <f t="shared" si="2"/>
        <v>0</v>
      </c>
      <c r="T37" s="5">
        <f t="shared" si="7"/>
        <v>0</v>
      </c>
      <c r="U37" s="16">
        <f t="shared" si="3"/>
        <v>0</v>
      </c>
    </row>
    <row r="38" spans="1:21" ht="27.95" customHeight="1" x14ac:dyDescent="0.2">
      <c r="A38" s="1">
        <f t="shared" si="4"/>
        <v>33</v>
      </c>
      <c r="B38" s="1" t="s">
        <v>22</v>
      </c>
      <c r="C38" s="1"/>
      <c r="D38" s="25" t="s">
        <v>118</v>
      </c>
      <c r="E38" s="25" t="s">
        <v>116</v>
      </c>
      <c r="F38" s="26" t="s">
        <v>119</v>
      </c>
      <c r="G38" s="16">
        <f t="shared" si="5"/>
        <v>681.6</v>
      </c>
      <c r="H38" s="44">
        <v>3</v>
      </c>
      <c r="I38" s="44">
        <v>1</v>
      </c>
      <c r="J38" s="44">
        <v>2</v>
      </c>
      <c r="K38" s="44">
        <v>2</v>
      </c>
      <c r="L38" s="44">
        <v>2</v>
      </c>
      <c r="M38" s="44">
        <v>0</v>
      </c>
      <c r="N38" s="16">
        <f t="shared" si="0"/>
        <v>66.666666666666657</v>
      </c>
      <c r="O38" s="5">
        <v>681.6</v>
      </c>
      <c r="P38" s="5">
        <f t="shared" si="6"/>
        <v>681.6</v>
      </c>
      <c r="Q38" s="16">
        <f t="shared" si="1"/>
        <v>100</v>
      </c>
      <c r="R38" s="5">
        <v>681.6</v>
      </c>
      <c r="S38" s="16">
        <f t="shared" si="2"/>
        <v>100</v>
      </c>
      <c r="T38" s="5">
        <f t="shared" si="7"/>
        <v>0</v>
      </c>
      <c r="U38" s="16">
        <f t="shared" si="3"/>
        <v>0</v>
      </c>
    </row>
    <row r="39" spans="1:21" ht="27.95" customHeight="1" x14ac:dyDescent="0.2">
      <c r="A39" s="1">
        <f t="shared" si="4"/>
        <v>34</v>
      </c>
      <c r="B39" s="1" t="s">
        <v>22</v>
      </c>
      <c r="C39" s="1"/>
      <c r="D39" s="25" t="s">
        <v>120</v>
      </c>
      <c r="E39" s="25" t="s">
        <v>58</v>
      </c>
      <c r="F39" s="26" t="s">
        <v>121</v>
      </c>
      <c r="G39" s="16">
        <f t="shared" si="5"/>
        <v>0</v>
      </c>
      <c r="H39" s="44">
        <v>4</v>
      </c>
      <c r="I39" s="44">
        <v>2</v>
      </c>
      <c r="J39" s="44">
        <v>2</v>
      </c>
      <c r="K39" s="44">
        <v>0</v>
      </c>
      <c r="L39" s="44">
        <v>0</v>
      </c>
      <c r="M39" s="44">
        <v>0</v>
      </c>
      <c r="N39" s="16">
        <f t="shared" si="0"/>
        <v>0</v>
      </c>
      <c r="O39" s="5">
        <v>0</v>
      </c>
      <c r="P39" s="5">
        <f t="shared" si="6"/>
        <v>0</v>
      </c>
      <c r="Q39" s="16">
        <f t="shared" si="1"/>
        <v>0</v>
      </c>
      <c r="R39" s="5">
        <v>0</v>
      </c>
      <c r="S39" s="16">
        <f t="shared" si="2"/>
        <v>0</v>
      </c>
      <c r="T39" s="5">
        <f t="shared" si="7"/>
        <v>0</v>
      </c>
      <c r="U39" s="16">
        <f t="shared" si="3"/>
        <v>0</v>
      </c>
    </row>
    <row r="40" spans="1:21" ht="27.95" customHeight="1" x14ac:dyDescent="0.2">
      <c r="A40" s="1">
        <f t="shared" si="4"/>
        <v>35</v>
      </c>
      <c r="B40" s="1" t="s">
        <v>22</v>
      </c>
      <c r="C40" s="1"/>
      <c r="D40" s="25" t="s">
        <v>122</v>
      </c>
      <c r="E40" s="25" t="s">
        <v>123</v>
      </c>
      <c r="F40" s="26" t="s">
        <v>124</v>
      </c>
      <c r="G40" s="16">
        <f t="shared" si="5"/>
        <v>1047.78</v>
      </c>
      <c r="H40" s="44">
        <v>13</v>
      </c>
      <c r="I40" s="44">
        <v>0</v>
      </c>
      <c r="J40" s="44">
        <v>13</v>
      </c>
      <c r="K40" s="44">
        <v>3</v>
      </c>
      <c r="L40" s="44">
        <v>3</v>
      </c>
      <c r="M40" s="44">
        <v>0</v>
      </c>
      <c r="N40" s="16">
        <f t="shared" si="0"/>
        <v>23.076923076923077</v>
      </c>
      <c r="O40" s="5">
        <v>1047.78</v>
      </c>
      <c r="P40" s="5">
        <f t="shared" si="6"/>
        <v>1047.78</v>
      </c>
      <c r="Q40" s="16">
        <f t="shared" si="1"/>
        <v>100</v>
      </c>
      <c r="R40" s="5">
        <v>0</v>
      </c>
      <c r="S40" s="16">
        <f t="shared" si="2"/>
        <v>0</v>
      </c>
      <c r="T40" s="5">
        <f t="shared" si="7"/>
        <v>1047.78</v>
      </c>
      <c r="U40" s="16">
        <f t="shared" si="3"/>
        <v>100</v>
      </c>
    </row>
    <row r="41" spans="1:21" ht="27.95" customHeight="1" x14ac:dyDescent="0.2">
      <c r="A41" s="1">
        <f t="shared" si="4"/>
        <v>36</v>
      </c>
      <c r="B41" s="1" t="s">
        <v>22</v>
      </c>
      <c r="C41" s="1"/>
      <c r="D41" s="25" t="s">
        <v>266</v>
      </c>
      <c r="E41" s="25" t="s">
        <v>41</v>
      </c>
      <c r="F41" s="26"/>
      <c r="G41" s="16">
        <f t="shared" si="5"/>
        <v>0</v>
      </c>
      <c r="H41" s="44">
        <v>4</v>
      </c>
      <c r="I41" s="44">
        <v>0</v>
      </c>
      <c r="J41" s="44">
        <v>4</v>
      </c>
      <c r="K41" s="44">
        <v>0</v>
      </c>
      <c r="L41" s="44">
        <v>0</v>
      </c>
      <c r="M41" s="44">
        <v>0</v>
      </c>
      <c r="N41" s="16">
        <f t="shared" si="0"/>
        <v>0</v>
      </c>
      <c r="O41" s="16">
        <f t="shared" si="0"/>
        <v>0</v>
      </c>
      <c r="P41" s="5">
        <f t="shared" si="6"/>
        <v>0</v>
      </c>
      <c r="Q41" s="16">
        <f t="shared" si="0"/>
        <v>0</v>
      </c>
      <c r="R41" s="16">
        <f t="shared" si="0"/>
        <v>0</v>
      </c>
      <c r="S41" s="16">
        <f t="shared" si="0"/>
        <v>0</v>
      </c>
      <c r="T41" s="5">
        <f t="shared" si="7"/>
        <v>0</v>
      </c>
      <c r="U41" s="16">
        <f t="shared" si="0"/>
        <v>0</v>
      </c>
    </row>
    <row r="42" spans="1:21" ht="38.25" customHeight="1" x14ac:dyDescent="0.2">
      <c r="A42" s="1">
        <f t="shared" si="4"/>
        <v>37</v>
      </c>
      <c r="B42" s="75" t="s">
        <v>23</v>
      </c>
      <c r="C42" s="75" t="s">
        <v>273</v>
      </c>
      <c r="D42" s="25" t="s">
        <v>274</v>
      </c>
      <c r="E42" s="25" t="s">
        <v>41</v>
      </c>
      <c r="F42" s="26"/>
      <c r="G42" s="16">
        <f t="shared" si="5"/>
        <v>0</v>
      </c>
      <c r="H42" s="44">
        <v>4</v>
      </c>
      <c r="I42" s="44">
        <v>1</v>
      </c>
      <c r="J42" s="44">
        <v>2</v>
      </c>
      <c r="K42" s="44">
        <v>0</v>
      </c>
      <c r="L42" s="44">
        <v>0</v>
      </c>
      <c r="M42" s="44">
        <v>0</v>
      </c>
      <c r="N42" s="16">
        <f t="shared" si="0"/>
        <v>0</v>
      </c>
      <c r="O42" s="16">
        <f t="shared" si="0"/>
        <v>0</v>
      </c>
      <c r="P42" s="5">
        <f t="shared" si="6"/>
        <v>0</v>
      </c>
      <c r="Q42" s="16">
        <f t="shared" si="0"/>
        <v>0</v>
      </c>
      <c r="R42" s="16">
        <f t="shared" si="0"/>
        <v>0</v>
      </c>
      <c r="S42" s="16">
        <f t="shared" si="0"/>
        <v>0</v>
      </c>
      <c r="T42" s="5">
        <f t="shared" si="7"/>
        <v>0</v>
      </c>
      <c r="U42" s="16">
        <f t="shared" si="0"/>
        <v>0</v>
      </c>
    </row>
    <row r="43" spans="1:21" ht="27.95" customHeight="1" x14ac:dyDescent="0.2">
      <c r="A43" s="1">
        <f t="shared" si="4"/>
        <v>38</v>
      </c>
      <c r="B43" s="1" t="s">
        <v>22</v>
      </c>
      <c r="C43" s="1"/>
      <c r="D43" s="25" t="s">
        <v>125</v>
      </c>
      <c r="E43" s="25" t="s">
        <v>72</v>
      </c>
      <c r="F43" s="26" t="s">
        <v>126</v>
      </c>
      <c r="G43" s="16">
        <f t="shared" si="5"/>
        <v>0</v>
      </c>
      <c r="H43" s="44">
        <v>7</v>
      </c>
      <c r="I43" s="44">
        <v>2</v>
      </c>
      <c r="J43" s="44">
        <v>5</v>
      </c>
      <c r="K43" s="44">
        <v>0</v>
      </c>
      <c r="L43" s="44">
        <v>0</v>
      </c>
      <c r="M43" s="44">
        <v>0</v>
      </c>
      <c r="N43" s="16">
        <f t="shared" si="0"/>
        <v>0</v>
      </c>
      <c r="O43" s="5">
        <v>0</v>
      </c>
      <c r="P43" s="5">
        <f t="shared" si="6"/>
        <v>0</v>
      </c>
      <c r="Q43" s="16">
        <f t="shared" si="1"/>
        <v>0</v>
      </c>
      <c r="R43" s="5">
        <v>0</v>
      </c>
      <c r="S43" s="16">
        <f t="shared" si="2"/>
        <v>0</v>
      </c>
      <c r="T43" s="5">
        <f t="shared" si="7"/>
        <v>0</v>
      </c>
      <c r="U43" s="16">
        <f t="shared" si="3"/>
        <v>0</v>
      </c>
    </row>
    <row r="44" spans="1:21" ht="27.95" customHeight="1" x14ac:dyDescent="0.2">
      <c r="A44" s="1">
        <f t="shared" si="4"/>
        <v>39</v>
      </c>
      <c r="B44" s="1" t="s">
        <v>22</v>
      </c>
      <c r="C44" s="1"/>
      <c r="D44" s="37" t="s">
        <v>127</v>
      </c>
      <c r="E44" s="37" t="s">
        <v>128</v>
      </c>
      <c r="F44" s="28" t="s">
        <v>129</v>
      </c>
      <c r="G44" s="16">
        <f t="shared" si="5"/>
        <v>3257.43</v>
      </c>
      <c r="H44" s="44">
        <v>8</v>
      </c>
      <c r="I44" s="44">
        <v>2</v>
      </c>
      <c r="J44" s="44">
        <v>5</v>
      </c>
      <c r="K44" s="44">
        <v>4</v>
      </c>
      <c r="L44" s="44">
        <v>5</v>
      </c>
      <c r="M44" s="44">
        <v>0</v>
      </c>
      <c r="N44" s="16">
        <f t="shared" si="0"/>
        <v>50</v>
      </c>
      <c r="O44" s="5">
        <v>3257.43</v>
      </c>
      <c r="P44" s="5">
        <f t="shared" si="6"/>
        <v>3257.43</v>
      </c>
      <c r="Q44" s="16">
        <f t="shared" si="1"/>
        <v>100</v>
      </c>
      <c r="R44" s="5">
        <v>3257.43</v>
      </c>
      <c r="S44" s="16">
        <f t="shared" si="2"/>
        <v>100</v>
      </c>
      <c r="T44" s="5">
        <f t="shared" si="7"/>
        <v>0</v>
      </c>
      <c r="U44" s="16">
        <f t="shared" si="3"/>
        <v>0</v>
      </c>
    </row>
    <row r="45" spans="1:21" ht="27.95" customHeight="1" x14ac:dyDescent="0.2">
      <c r="A45" s="1">
        <f t="shared" si="4"/>
        <v>40</v>
      </c>
      <c r="B45" s="1" t="s">
        <v>22</v>
      </c>
      <c r="C45" s="1"/>
      <c r="D45" s="25" t="s">
        <v>275</v>
      </c>
      <c r="E45" s="37" t="s">
        <v>276</v>
      </c>
      <c r="F45" s="59"/>
      <c r="G45" s="16">
        <f t="shared" si="5"/>
        <v>0</v>
      </c>
      <c r="H45" s="44">
        <v>3</v>
      </c>
      <c r="I45" s="44">
        <v>0</v>
      </c>
      <c r="J45" s="44">
        <v>2</v>
      </c>
      <c r="K45" s="44">
        <v>0</v>
      </c>
      <c r="L45" s="44">
        <v>0</v>
      </c>
      <c r="M45" s="44">
        <v>0</v>
      </c>
      <c r="N45" s="16">
        <f t="shared" si="0"/>
        <v>0</v>
      </c>
      <c r="O45" s="16">
        <f t="shared" si="0"/>
        <v>0</v>
      </c>
      <c r="P45" s="5">
        <f t="shared" si="6"/>
        <v>0</v>
      </c>
      <c r="Q45" s="16">
        <f t="shared" si="0"/>
        <v>0</v>
      </c>
      <c r="R45" s="16">
        <f t="shared" si="0"/>
        <v>0</v>
      </c>
      <c r="S45" s="16">
        <f t="shared" si="0"/>
        <v>0</v>
      </c>
      <c r="T45" s="5">
        <f t="shared" si="7"/>
        <v>0</v>
      </c>
      <c r="U45" s="16">
        <f t="shared" si="0"/>
        <v>0</v>
      </c>
    </row>
    <row r="46" spans="1:21" ht="27.95" customHeight="1" x14ac:dyDescent="0.2">
      <c r="A46" s="1">
        <f t="shared" si="4"/>
        <v>41</v>
      </c>
      <c r="B46" s="1" t="s">
        <v>22</v>
      </c>
      <c r="C46" s="1"/>
      <c r="D46" s="37" t="s">
        <v>130</v>
      </c>
      <c r="E46" s="37" t="s">
        <v>41</v>
      </c>
      <c r="F46" s="38" t="s">
        <v>131</v>
      </c>
      <c r="G46" s="16">
        <f t="shared" si="5"/>
        <v>2655.74</v>
      </c>
      <c r="H46" s="44">
        <v>9</v>
      </c>
      <c r="I46" s="44">
        <v>3</v>
      </c>
      <c r="J46" s="44">
        <v>5</v>
      </c>
      <c r="K46" s="44">
        <v>4</v>
      </c>
      <c r="L46" s="44">
        <v>4</v>
      </c>
      <c r="M46" s="44">
        <v>0</v>
      </c>
      <c r="N46" s="16">
        <f t="shared" si="0"/>
        <v>44.444444444444443</v>
      </c>
      <c r="O46" s="5">
        <v>2655.74</v>
      </c>
      <c r="P46" s="5">
        <f t="shared" si="6"/>
        <v>2655.74</v>
      </c>
      <c r="Q46" s="16">
        <f t="shared" si="1"/>
        <v>100</v>
      </c>
      <c r="R46" s="5">
        <v>0</v>
      </c>
      <c r="S46" s="16">
        <f t="shared" si="2"/>
        <v>0</v>
      </c>
      <c r="T46" s="5">
        <f t="shared" si="7"/>
        <v>2655.74</v>
      </c>
      <c r="U46" s="16">
        <f t="shared" si="3"/>
        <v>100</v>
      </c>
    </row>
    <row r="47" spans="1:21" ht="29.25" customHeight="1" x14ac:dyDescent="0.2">
      <c r="A47" s="1">
        <f t="shared" si="4"/>
        <v>42</v>
      </c>
      <c r="B47" s="25" t="s">
        <v>23</v>
      </c>
      <c r="C47" s="75" t="s">
        <v>29</v>
      </c>
      <c r="D47" s="25" t="s">
        <v>132</v>
      </c>
      <c r="E47" s="25" t="s">
        <v>78</v>
      </c>
      <c r="F47" s="26" t="s">
        <v>133</v>
      </c>
      <c r="G47" s="16">
        <f t="shared" si="5"/>
        <v>0</v>
      </c>
      <c r="H47" s="44">
        <v>4</v>
      </c>
      <c r="I47" s="44">
        <v>0</v>
      </c>
      <c r="J47" s="44">
        <v>3</v>
      </c>
      <c r="K47" s="44">
        <v>0</v>
      </c>
      <c r="L47" s="44">
        <v>0</v>
      </c>
      <c r="M47" s="44">
        <v>0</v>
      </c>
      <c r="N47" s="16">
        <f t="shared" si="0"/>
        <v>0</v>
      </c>
      <c r="O47" s="5">
        <v>0</v>
      </c>
      <c r="P47" s="5">
        <f t="shared" si="6"/>
        <v>0</v>
      </c>
      <c r="Q47" s="16">
        <f t="shared" si="1"/>
        <v>0</v>
      </c>
      <c r="R47" s="5">
        <v>0</v>
      </c>
      <c r="S47" s="16">
        <f t="shared" si="2"/>
        <v>0</v>
      </c>
      <c r="T47" s="5">
        <f t="shared" si="7"/>
        <v>0</v>
      </c>
      <c r="U47" s="16">
        <f t="shared" si="3"/>
        <v>0</v>
      </c>
    </row>
    <row r="48" spans="1:21" ht="28.5" customHeight="1" x14ac:dyDescent="0.2">
      <c r="A48" s="1">
        <f t="shared" si="4"/>
        <v>43</v>
      </c>
      <c r="B48" s="60" t="s">
        <v>22</v>
      </c>
      <c r="C48" s="75"/>
      <c r="D48" s="37" t="s">
        <v>277</v>
      </c>
      <c r="E48" s="25" t="s">
        <v>41</v>
      </c>
      <c r="F48" s="26"/>
      <c r="G48" s="16">
        <f t="shared" si="5"/>
        <v>0</v>
      </c>
      <c r="H48" s="44">
        <v>4</v>
      </c>
      <c r="I48" s="44">
        <v>0</v>
      </c>
      <c r="J48" s="44">
        <v>3</v>
      </c>
      <c r="K48" s="44">
        <v>0</v>
      </c>
      <c r="L48" s="44">
        <v>0</v>
      </c>
      <c r="M48" s="44">
        <v>0</v>
      </c>
      <c r="N48" s="16">
        <f t="shared" si="0"/>
        <v>0</v>
      </c>
      <c r="O48" s="5">
        <v>0</v>
      </c>
      <c r="P48" s="5">
        <f t="shared" si="6"/>
        <v>0</v>
      </c>
      <c r="Q48" s="5">
        <v>0</v>
      </c>
      <c r="R48" s="5">
        <v>0</v>
      </c>
      <c r="S48" s="5">
        <v>0</v>
      </c>
      <c r="T48" s="5">
        <f t="shared" si="7"/>
        <v>0</v>
      </c>
      <c r="U48" s="5">
        <v>0</v>
      </c>
    </row>
    <row r="49" spans="1:21" ht="27.95" customHeight="1" x14ac:dyDescent="0.2">
      <c r="A49" s="1">
        <f t="shared" si="4"/>
        <v>44</v>
      </c>
      <c r="B49" s="1" t="s">
        <v>22</v>
      </c>
      <c r="C49" s="1"/>
      <c r="D49" s="25" t="s">
        <v>134</v>
      </c>
      <c r="E49" s="25" t="s">
        <v>135</v>
      </c>
      <c r="F49" s="26" t="s">
        <v>136</v>
      </c>
      <c r="G49" s="16">
        <f t="shared" si="5"/>
        <v>140.49</v>
      </c>
      <c r="H49" s="44">
        <v>7</v>
      </c>
      <c r="I49" s="44">
        <v>1</v>
      </c>
      <c r="J49" s="44">
        <v>4</v>
      </c>
      <c r="K49" s="44">
        <v>1</v>
      </c>
      <c r="L49" s="44">
        <v>1</v>
      </c>
      <c r="M49" s="44">
        <v>0</v>
      </c>
      <c r="N49" s="16">
        <f t="shared" si="0"/>
        <v>14.285714285714285</v>
      </c>
      <c r="O49" s="5">
        <v>140.49</v>
      </c>
      <c r="P49" s="5">
        <f t="shared" si="6"/>
        <v>140.49</v>
      </c>
      <c r="Q49" s="16">
        <f t="shared" si="1"/>
        <v>100</v>
      </c>
      <c r="R49" s="5">
        <v>140.49</v>
      </c>
      <c r="S49" s="16">
        <f t="shared" si="2"/>
        <v>100</v>
      </c>
      <c r="T49" s="5">
        <f t="shared" si="7"/>
        <v>0</v>
      </c>
      <c r="U49" s="16">
        <f t="shared" si="3"/>
        <v>0</v>
      </c>
    </row>
    <row r="50" spans="1:21" ht="27.95" customHeight="1" x14ac:dyDescent="0.2">
      <c r="A50" s="1">
        <f t="shared" si="4"/>
        <v>45</v>
      </c>
      <c r="B50" s="1" t="s">
        <v>22</v>
      </c>
      <c r="C50" s="1"/>
      <c r="D50" s="25" t="s">
        <v>137</v>
      </c>
      <c r="E50" s="31" t="s">
        <v>53</v>
      </c>
      <c r="F50" s="26" t="s">
        <v>138</v>
      </c>
      <c r="G50" s="16">
        <f t="shared" si="5"/>
        <v>0</v>
      </c>
      <c r="H50" s="44">
        <f t="shared" si="8"/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16">
        <f t="shared" si="0"/>
        <v>0</v>
      </c>
      <c r="O50" s="5">
        <v>0</v>
      </c>
      <c r="P50" s="5">
        <f t="shared" si="6"/>
        <v>0</v>
      </c>
      <c r="Q50" s="16">
        <f t="shared" si="1"/>
        <v>0</v>
      </c>
      <c r="R50" s="5">
        <v>0</v>
      </c>
      <c r="S50" s="16">
        <f t="shared" si="2"/>
        <v>0</v>
      </c>
      <c r="T50" s="5">
        <f t="shared" si="7"/>
        <v>0</v>
      </c>
      <c r="U50" s="16">
        <f t="shared" si="3"/>
        <v>0</v>
      </c>
    </row>
    <row r="51" spans="1:21" ht="27.95" customHeight="1" x14ac:dyDescent="0.2">
      <c r="A51" s="1">
        <f t="shared" si="4"/>
        <v>46</v>
      </c>
      <c r="B51" s="1" t="s">
        <v>22</v>
      </c>
      <c r="C51" s="1"/>
      <c r="D51" s="25" t="s">
        <v>139</v>
      </c>
      <c r="E51" s="31" t="s">
        <v>135</v>
      </c>
      <c r="F51" s="26" t="s">
        <v>140</v>
      </c>
      <c r="G51" s="16">
        <f t="shared" si="5"/>
        <v>0</v>
      </c>
      <c r="H51" s="44">
        <f t="shared" si="8"/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16">
        <f t="shared" si="0"/>
        <v>0</v>
      </c>
      <c r="O51" s="5">
        <v>0</v>
      </c>
      <c r="P51" s="5">
        <f t="shared" si="6"/>
        <v>0</v>
      </c>
      <c r="Q51" s="16">
        <f t="shared" si="1"/>
        <v>0</v>
      </c>
      <c r="R51" s="5">
        <v>0</v>
      </c>
      <c r="S51" s="16">
        <f t="shared" si="2"/>
        <v>0</v>
      </c>
      <c r="T51" s="5">
        <f t="shared" si="7"/>
        <v>0</v>
      </c>
      <c r="U51" s="16">
        <f t="shared" si="3"/>
        <v>0</v>
      </c>
    </row>
    <row r="52" spans="1:21" ht="27.95" customHeight="1" x14ac:dyDescent="0.2">
      <c r="A52" s="1">
        <f t="shared" si="4"/>
        <v>47</v>
      </c>
      <c r="B52" s="1" t="s">
        <v>22</v>
      </c>
      <c r="C52" s="1"/>
      <c r="D52" s="25" t="s">
        <v>141</v>
      </c>
      <c r="E52" s="25" t="s">
        <v>53</v>
      </c>
      <c r="F52" s="26" t="s">
        <v>142</v>
      </c>
      <c r="G52" s="16">
        <f t="shared" si="5"/>
        <v>437.95</v>
      </c>
      <c r="H52" s="44">
        <v>7</v>
      </c>
      <c r="I52" s="44">
        <v>1</v>
      </c>
      <c r="J52" s="44">
        <v>4</v>
      </c>
      <c r="K52" s="44">
        <v>2</v>
      </c>
      <c r="L52" s="44">
        <v>2</v>
      </c>
      <c r="M52" s="44">
        <v>0</v>
      </c>
      <c r="N52" s="16">
        <f t="shared" si="0"/>
        <v>28.571428571428569</v>
      </c>
      <c r="O52" s="5">
        <v>437.95</v>
      </c>
      <c r="P52" s="5">
        <f t="shared" si="6"/>
        <v>437.95</v>
      </c>
      <c r="Q52" s="16">
        <f t="shared" si="1"/>
        <v>100</v>
      </c>
      <c r="R52" s="5">
        <v>0</v>
      </c>
      <c r="S52" s="16">
        <f t="shared" si="2"/>
        <v>0</v>
      </c>
      <c r="T52" s="5">
        <f t="shared" si="7"/>
        <v>437.95</v>
      </c>
      <c r="U52" s="16">
        <f t="shared" si="3"/>
        <v>100</v>
      </c>
    </row>
    <row r="53" spans="1:21" ht="27.95" customHeight="1" x14ac:dyDescent="0.2">
      <c r="A53" s="1">
        <f t="shared" si="4"/>
        <v>48</v>
      </c>
      <c r="B53" s="1" t="s">
        <v>22</v>
      </c>
      <c r="C53" s="1"/>
      <c r="D53" s="25" t="s">
        <v>143</v>
      </c>
      <c r="E53" s="25" t="s">
        <v>53</v>
      </c>
      <c r="F53" s="26" t="s">
        <v>144</v>
      </c>
      <c r="G53" s="16">
        <f t="shared" si="5"/>
        <v>0</v>
      </c>
      <c r="H53" s="44">
        <v>7</v>
      </c>
      <c r="I53" s="44">
        <v>0</v>
      </c>
      <c r="J53" s="44">
        <v>6</v>
      </c>
      <c r="K53" s="44">
        <v>0</v>
      </c>
      <c r="L53" s="44">
        <v>0</v>
      </c>
      <c r="M53" s="44">
        <v>0</v>
      </c>
      <c r="N53" s="16">
        <f t="shared" si="0"/>
        <v>0</v>
      </c>
      <c r="O53" s="5">
        <v>0</v>
      </c>
      <c r="P53" s="5">
        <f t="shared" si="6"/>
        <v>0</v>
      </c>
      <c r="Q53" s="16">
        <f t="shared" si="1"/>
        <v>0</v>
      </c>
      <c r="R53" s="5">
        <v>0</v>
      </c>
      <c r="S53" s="16">
        <f t="shared" si="2"/>
        <v>0</v>
      </c>
      <c r="T53" s="5">
        <f t="shared" si="7"/>
        <v>0</v>
      </c>
      <c r="U53" s="16">
        <f t="shared" si="3"/>
        <v>0</v>
      </c>
    </row>
    <row r="54" spans="1:21" ht="49.5" customHeight="1" x14ac:dyDescent="0.2">
      <c r="A54" s="1">
        <f t="shared" si="4"/>
        <v>49</v>
      </c>
      <c r="B54" s="25" t="s">
        <v>23</v>
      </c>
      <c r="C54" s="75" t="s">
        <v>268</v>
      </c>
      <c r="D54" s="25" t="s">
        <v>267</v>
      </c>
      <c r="E54" s="25" t="s">
        <v>41</v>
      </c>
      <c r="F54" s="26"/>
      <c r="G54" s="16">
        <f t="shared" si="5"/>
        <v>0</v>
      </c>
      <c r="H54" s="44">
        <v>2</v>
      </c>
      <c r="I54" s="44">
        <v>0</v>
      </c>
      <c r="J54" s="44">
        <v>2</v>
      </c>
      <c r="K54" s="44">
        <v>0</v>
      </c>
      <c r="L54" s="44">
        <v>0</v>
      </c>
      <c r="M54" s="44">
        <v>0</v>
      </c>
      <c r="N54" s="16">
        <f t="shared" si="0"/>
        <v>0</v>
      </c>
      <c r="O54" s="16">
        <f t="shared" si="0"/>
        <v>0</v>
      </c>
      <c r="P54" s="5">
        <f t="shared" si="6"/>
        <v>0</v>
      </c>
      <c r="Q54" s="16">
        <f t="shared" si="0"/>
        <v>0</v>
      </c>
      <c r="R54" s="16">
        <f t="shared" si="0"/>
        <v>0</v>
      </c>
      <c r="S54" s="16">
        <f t="shared" si="0"/>
        <v>0</v>
      </c>
      <c r="T54" s="5">
        <f t="shared" si="7"/>
        <v>0</v>
      </c>
      <c r="U54" s="16">
        <f t="shared" si="0"/>
        <v>0</v>
      </c>
    </row>
    <row r="55" spans="1:21" ht="27.95" customHeight="1" x14ac:dyDescent="0.2">
      <c r="A55" s="1">
        <f t="shared" si="4"/>
        <v>50</v>
      </c>
      <c r="B55" s="1" t="s">
        <v>22</v>
      </c>
      <c r="C55" s="1"/>
      <c r="D55" s="25" t="s">
        <v>145</v>
      </c>
      <c r="E55" s="25" t="s">
        <v>111</v>
      </c>
      <c r="F55" s="26" t="s">
        <v>146</v>
      </c>
      <c r="G55" s="16">
        <f t="shared" si="5"/>
        <v>0</v>
      </c>
      <c r="H55" s="44">
        <v>14</v>
      </c>
      <c r="I55" s="44">
        <v>0</v>
      </c>
      <c r="J55" s="44">
        <v>10</v>
      </c>
      <c r="K55" s="44">
        <v>0</v>
      </c>
      <c r="L55" s="44">
        <v>0</v>
      </c>
      <c r="M55" s="44">
        <v>0</v>
      </c>
      <c r="N55" s="16">
        <f t="shared" si="0"/>
        <v>0</v>
      </c>
      <c r="O55" s="5">
        <v>0</v>
      </c>
      <c r="P55" s="5">
        <f t="shared" si="6"/>
        <v>0</v>
      </c>
      <c r="Q55" s="16">
        <f t="shared" si="1"/>
        <v>0</v>
      </c>
      <c r="R55" s="5">
        <v>0</v>
      </c>
      <c r="S55" s="16">
        <f t="shared" si="2"/>
        <v>0</v>
      </c>
      <c r="T55" s="5">
        <f t="shared" si="7"/>
        <v>0</v>
      </c>
      <c r="U55" s="16">
        <f t="shared" si="3"/>
        <v>0</v>
      </c>
    </row>
    <row r="56" spans="1:21" ht="27.95" customHeight="1" x14ac:dyDescent="0.2">
      <c r="A56" s="1">
        <f t="shared" si="4"/>
        <v>51</v>
      </c>
      <c r="B56" s="1" t="s">
        <v>22</v>
      </c>
      <c r="C56" s="1"/>
      <c r="D56" s="25" t="s">
        <v>149</v>
      </c>
      <c r="E56" s="25" t="s">
        <v>150</v>
      </c>
      <c r="F56" s="26" t="s">
        <v>151</v>
      </c>
      <c r="G56" s="16">
        <f t="shared" si="5"/>
        <v>121.8</v>
      </c>
      <c r="H56" s="44">
        <v>5</v>
      </c>
      <c r="I56" s="44">
        <v>0</v>
      </c>
      <c r="J56" s="44">
        <v>4</v>
      </c>
      <c r="K56" s="44">
        <v>1</v>
      </c>
      <c r="L56" s="44">
        <v>1</v>
      </c>
      <c r="M56" s="44">
        <v>0</v>
      </c>
      <c r="N56" s="16">
        <f t="shared" si="0"/>
        <v>20</v>
      </c>
      <c r="O56" s="5">
        <v>121.8</v>
      </c>
      <c r="P56" s="5">
        <f t="shared" si="6"/>
        <v>121.8</v>
      </c>
      <c r="Q56" s="16">
        <f t="shared" si="1"/>
        <v>100</v>
      </c>
      <c r="R56" s="5">
        <v>0</v>
      </c>
      <c r="S56" s="16">
        <f t="shared" si="2"/>
        <v>0</v>
      </c>
      <c r="T56" s="5">
        <f t="shared" si="7"/>
        <v>121.8</v>
      </c>
      <c r="U56" s="16">
        <f t="shared" si="3"/>
        <v>100</v>
      </c>
    </row>
    <row r="57" spans="1:21" ht="27.95" customHeight="1" x14ac:dyDescent="0.2">
      <c r="A57" s="1">
        <f t="shared" si="4"/>
        <v>52</v>
      </c>
      <c r="B57" s="1" t="s">
        <v>22</v>
      </c>
      <c r="C57" s="1"/>
      <c r="D57" s="25" t="s">
        <v>152</v>
      </c>
      <c r="E57" s="31" t="s">
        <v>53</v>
      </c>
      <c r="F57" s="26" t="s">
        <v>153</v>
      </c>
      <c r="G57" s="16">
        <f t="shared" si="5"/>
        <v>0</v>
      </c>
      <c r="H57" s="44">
        <v>8</v>
      </c>
      <c r="I57" s="44">
        <v>1</v>
      </c>
      <c r="J57" s="44">
        <v>5</v>
      </c>
      <c r="K57" s="44">
        <v>0</v>
      </c>
      <c r="L57" s="44">
        <v>0</v>
      </c>
      <c r="M57" s="44">
        <v>0</v>
      </c>
      <c r="N57" s="16">
        <f t="shared" si="0"/>
        <v>0</v>
      </c>
      <c r="O57" s="5">
        <v>0</v>
      </c>
      <c r="P57" s="5">
        <f t="shared" si="6"/>
        <v>0</v>
      </c>
      <c r="Q57" s="16">
        <f t="shared" si="1"/>
        <v>0</v>
      </c>
      <c r="R57" s="5">
        <v>0</v>
      </c>
      <c r="S57" s="16">
        <f t="shared" si="2"/>
        <v>0</v>
      </c>
      <c r="T57" s="5">
        <f t="shared" si="7"/>
        <v>0</v>
      </c>
      <c r="U57" s="16">
        <f t="shared" si="3"/>
        <v>0</v>
      </c>
    </row>
    <row r="58" spans="1:21" ht="27.95" customHeight="1" x14ac:dyDescent="0.2">
      <c r="A58" s="1">
        <f t="shared" si="4"/>
        <v>53</v>
      </c>
      <c r="B58" s="1" t="s">
        <v>22</v>
      </c>
      <c r="C58" s="1"/>
      <c r="D58" s="25" t="s">
        <v>154</v>
      </c>
      <c r="E58" s="25" t="s">
        <v>155</v>
      </c>
      <c r="F58" s="26" t="s">
        <v>156</v>
      </c>
      <c r="G58" s="16">
        <f t="shared" si="5"/>
        <v>0</v>
      </c>
      <c r="H58" s="44">
        <v>7</v>
      </c>
      <c r="I58" s="44">
        <v>0</v>
      </c>
      <c r="J58" s="44">
        <v>7</v>
      </c>
      <c r="K58" s="44">
        <v>0</v>
      </c>
      <c r="L58" s="44">
        <v>0</v>
      </c>
      <c r="M58" s="44">
        <v>0</v>
      </c>
      <c r="N58" s="16">
        <f t="shared" si="0"/>
        <v>0</v>
      </c>
      <c r="O58" s="5">
        <v>0</v>
      </c>
      <c r="P58" s="5">
        <f t="shared" si="6"/>
        <v>0</v>
      </c>
      <c r="Q58" s="16">
        <f t="shared" si="1"/>
        <v>0</v>
      </c>
      <c r="R58" s="5">
        <v>0</v>
      </c>
      <c r="S58" s="16">
        <f t="shared" si="2"/>
        <v>0</v>
      </c>
      <c r="T58" s="5">
        <f t="shared" si="7"/>
        <v>0</v>
      </c>
      <c r="U58" s="16">
        <f t="shared" si="3"/>
        <v>0</v>
      </c>
    </row>
    <row r="59" spans="1:21" ht="39" customHeight="1" x14ac:dyDescent="0.2">
      <c r="A59" s="1">
        <f t="shared" si="4"/>
        <v>54</v>
      </c>
      <c r="B59" s="25" t="s">
        <v>23</v>
      </c>
      <c r="C59" s="75" t="s">
        <v>30</v>
      </c>
      <c r="D59" s="25" t="s">
        <v>157</v>
      </c>
      <c r="E59" s="39" t="s">
        <v>158</v>
      </c>
      <c r="F59" s="32" t="s">
        <v>159</v>
      </c>
      <c r="G59" s="16">
        <f t="shared" si="5"/>
        <v>0</v>
      </c>
      <c r="H59" s="44">
        <v>10</v>
      </c>
      <c r="I59" s="44">
        <v>1</v>
      </c>
      <c r="J59" s="44">
        <v>5</v>
      </c>
      <c r="K59" s="44">
        <v>0</v>
      </c>
      <c r="L59" s="44">
        <v>0</v>
      </c>
      <c r="M59" s="44">
        <v>0</v>
      </c>
      <c r="N59" s="16">
        <f t="shared" si="0"/>
        <v>0</v>
      </c>
      <c r="O59" s="5">
        <v>0</v>
      </c>
      <c r="P59" s="5">
        <f t="shared" si="6"/>
        <v>0</v>
      </c>
      <c r="Q59" s="16">
        <f t="shared" si="1"/>
        <v>0</v>
      </c>
      <c r="R59" s="5">
        <v>0</v>
      </c>
      <c r="S59" s="16">
        <f t="shared" si="2"/>
        <v>0</v>
      </c>
      <c r="T59" s="5">
        <f t="shared" si="7"/>
        <v>0</v>
      </c>
      <c r="U59" s="16">
        <f t="shared" si="3"/>
        <v>0</v>
      </c>
    </row>
    <row r="60" spans="1:21" ht="27.95" customHeight="1" x14ac:dyDescent="0.2">
      <c r="A60" s="1">
        <f t="shared" si="4"/>
        <v>55</v>
      </c>
      <c r="B60" s="1" t="s">
        <v>22</v>
      </c>
      <c r="C60" s="1"/>
      <c r="D60" s="25" t="s">
        <v>160</v>
      </c>
      <c r="E60" s="25" t="s">
        <v>161</v>
      </c>
      <c r="F60" s="27" t="s">
        <v>162</v>
      </c>
      <c r="G60" s="16">
        <f t="shared" si="5"/>
        <v>251.6</v>
      </c>
      <c r="H60" s="44">
        <v>13</v>
      </c>
      <c r="I60" s="44">
        <v>0</v>
      </c>
      <c r="J60" s="44">
        <v>5</v>
      </c>
      <c r="K60" s="44">
        <v>2</v>
      </c>
      <c r="L60" s="44">
        <v>2</v>
      </c>
      <c r="M60" s="44">
        <v>0</v>
      </c>
      <c r="N60" s="16">
        <f t="shared" si="0"/>
        <v>15.384615384615385</v>
      </c>
      <c r="O60" s="5">
        <v>251.6</v>
      </c>
      <c r="P60" s="5">
        <f t="shared" si="6"/>
        <v>251.6</v>
      </c>
      <c r="Q60" s="16">
        <f t="shared" si="1"/>
        <v>100</v>
      </c>
      <c r="R60" s="5">
        <v>251.6</v>
      </c>
      <c r="S60" s="16">
        <f t="shared" si="2"/>
        <v>100</v>
      </c>
      <c r="T60" s="5">
        <f t="shared" si="7"/>
        <v>0</v>
      </c>
      <c r="U60" s="16">
        <f t="shared" si="3"/>
        <v>0</v>
      </c>
    </row>
    <row r="61" spans="1:21" ht="27.95" customHeight="1" x14ac:dyDescent="0.2">
      <c r="A61" s="1">
        <f t="shared" si="4"/>
        <v>56</v>
      </c>
      <c r="B61" s="25" t="s">
        <v>24</v>
      </c>
      <c r="C61" s="75" t="s">
        <v>31</v>
      </c>
      <c r="D61" s="25" t="s">
        <v>163</v>
      </c>
      <c r="E61" s="25" t="s">
        <v>164</v>
      </c>
      <c r="F61" s="26" t="s">
        <v>165</v>
      </c>
      <c r="G61" s="16">
        <f t="shared" si="5"/>
        <v>1060.3599999999999</v>
      </c>
      <c r="H61" s="44">
        <v>7</v>
      </c>
      <c r="I61" s="44">
        <v>2</v>
      </c>
      <c r="J61" s="44">
        <v>2</v>
      </c>
      <c r="K61" s="44">
        <v>4</v>
      </c>
      <c r="L61" s="44">
        <v>4</v>
      </c>
      <c r="M61" s="44">
        <v>0</v>
      </c>
      <c r="N61" s="16">
        <f t="shared" si="0"/>
        <v>57.142857142857139</v>
      </c>
      <c r="O61" s="5">
        <v>1060.3599999999999</v>
      </c>
      <c r="P61" s="5">
        <f t="shared" si="6"/>
        <v>1060.3599999999999</v>
      </c>
      <c r="Q61" s="16">
        <f t="shared" si="1"/>
        <v>100</v>
      </c>
      <c r="R61" s="5">
        <v>1060.3599999999999</v>
      </c>
      <c r="S61" s="16">
        <f t="shared" si="2"/>
        <v>100</v>
      </c>
      <c r="T61" s="5">
        <f t="shared" si="7"/>
        <v>0</v>
      </c>
      <c r="U61" s="16">
        <f t="shared" si="3"/>
        <v>0</v>
      </c>
    </row>
    <row r="62" spans="1:21" ht="27.95" customHeight="1" x14ac:dyDescent="0.2">
      <c r="A62" s="1">
        <f t="shared" si="4"/>
        <v>57</v>
      </c>
      <c r="B62" s="1" t="s">
        <v>22</v>
      </c>
      <c r="C62" s="1"/>
      <c r="D62" s="25" t="s">
        <v>166</v>
      </c>
      <c r="E62" s="25" t="s">
        <v>53</v>
      </c>
      <c r="F62" s="32" t="s">
        <v>167</v>
      </c>
      <c r="G62" s="16">
        <f t="shared" si="5"/>
        <v>0</v>
      </c>
      <c r="H62" s="44">
        <v>8</v>
      </c>
      <c r="I62" s="44">
        <v>1</v>
      </c>
      <c r="J62" s="44">
        <v>7</v>
      </c>
      <c r="K62" s="44">
        <v>0</v>
      </c>
      <c r="L62" s="44">
        <v>0</v>
      </c>
      <c r="M62" s="44">
        <v>0</v>
      </c>
      <c r="N62" s="16">
        <f t="shared" si="0"/>
        <v>0</v>
      </c>
      <c r="O62" s="5">
        <v>0</v>
      </c>
      <c r="P62" s="5">
        <f t="shared" si="6"/>
        <v>0</v>
      </c>
      <c r="Q62" s="16">
        <f t="shared" si="1"/>
        <v>0</v>
      </c>
      <c r="R62" s="5">
        <v>0</v>
      </c>
      <c r="S62" s="16">
        <f t="shared" si="2"/>
        <v>0</v>
      </c>
      <c r="T62" s="5">
        <f t="shared" si="7"/>
        <v>0</v>
      </c>
      <c r="U62" s="16">
        <f t="shared" si="3"/>
        <v>0</v>
      </c>
    </row>
    <row r="63" spans="1:21" ht="27.95" customHeight="1" x14ac:dyDescent="0.2">
      <c r="A63" s="1">
        <f t="shared" si="4"/>
        <v>58</v>
      </c>
      <c r="B63" s="1" t="s">
        <v>22</v>
      </c>
      <c r="C63" s="1"/>
      <c r="D63" s="25" t="s">
        <v>168</v>
      </c>
      <c r="E63" s="25" t="s">
        <v>41</v>
      </c>
      <c r="F63" s="32" t="s">
        <v>169</v>
      </c>
      <c r="G63" s="16">
        <f t="shared" si="5"/>
        <v>0</v>
      </c>
      <c r="H63" s="44">
        <v>8</v>
      </c>
      <c r="I63" s="44">
        <v>1</v>
      </c>
      <c r="J63" s="44">
        <v>4</v>
      </c>
      <c r="K63" s="44">
        <v>0</v>
      </c>
      <c r="L63" s="44">
        <v>0</v>
      </c>
      <c r="M63" s="44">
        <v>0</v>
      </c>
      <c r="N63" s="16">
        <f t="shared" si="0"/>
        <v>0</v>
      </c>
      <c r="O63" s="5">
        <v>0</v>
      </c>
      <c r="P63" s="5">
        <f t="shared" si="6"/>
        <v>0</v>
      </c>
      <c r="Q63" s="16">
        <f t="shared" si="1"/>
        <v>0</v>
      </c>
      <c r="R63" s="5">
        <v>0</v>
      </c>
      <c r="S63" s="16">
        <f t="shared" si="2"/>
        <v>0</v>
      </c>
      <c r="T63" s="5">
        <f t="shared" si="7"/>
        <v>0</v>
      </c>
      <c r="U63" s="16">
        <f t="shared" si="3"/>
        <v>0</v>
      </c>
    </row>
    <row r="64" spans="1:21" ht="27.95" customHeight="1" x14ac:dyDescent="0.2">
      <c r="A64" s="1">
        <f t="shared" si="4"/>
        <v>59</v>
      </c>
      <c r="B64" s="1" t="s">
        <v>22</v>
      </c>
      <c r="C64" s="1"/>
      <c r="D64" s="25" t="s">
        <v>170</v>
      </c>
      <c r="E64" s="25" t="s">
        <v>41</v>
      </c>
      <c r="F64" s="32" t="s">
        <v>171</v>
      </c>
      <c r="G64" s="16">
        <f t="shared" si="5"/>
        <v>1283.99</v>
      </c>
      <c r="H64" s="44">
        <v>8</v>
      </c>
      <c r="I64" s="44">
        <v>1</v>
      </c>
      <c r="J64" s="44">
        <v>6</v>
      </c>
      <c r="K64" s="44">
        <v>4</v>
      </c>
      <c r="L64" s="44">
        <v>5</v>
      </c>
      <c r="M64" s="44">
        <v>0</v>
      </c>
      <c r="N64" s="16">
        <f t="shared" si="0"/>
        <v>50</v>
      </c>
      <c r="O64" s="5">
        <v>1283.99</v>
      </c>
      <c r="P64" s="5">
        <f t="shared" si="6"/>
        <v>1283.99</v>
      </c>
      <c r="Q64" s="16">
        <f t="shared" si="1"/>
        <v>100</v>
      </c>
      <c r="R64" s="5">
        <v>0</v>
      </c>
      <c r="S64" s="16">
        <f t="shared" si="2"/>
        <v>0</v>
      </c>
      <c r="T64" s="5">
        <f t="shared" si="7"/>
        <v>1283.99</v>
      </c>
      <c r="U64" s="16">
        <f t="shared" si="3"/>
        <v>100</v>
      </c>
    </row>
    <row r="65" spans="1:21" ht="27.95" customHeight="1" x14ac:dyDescent="0.2">
      <c r="A65" s="1">
        <f t="shared" si="4"/>
        <v>60</v>
      </c>
      <c r="B65" s="1" t="s">
        <v>22</v>
      </c>
      <c r="C65" s="1"/>
      <c r="D65" s="25" t="s">
        <v>172</v>
      </c>
      <c r="E65" s="31" t="s">
        <v>173</v>
      </c>
      <c r="F65" s="26" t="s">
        <v>174</v>
      </c>
      <c r="G65" s="16">
        <f t="shared" si="5"/>
        <v>297.68</v>
      </c>
      <c r="H65" s="44">
        <v>6</v>
      </c>
      <c r="I65" s="44">
        <v>1</v>
      </c>
      <c r="J65" s="44">
        <v>4</v>
      </c>
      <c r="K65" s="44">
        <v>1</v>
      </c>
      <c r="L65" s="44">
        <v>1</v>
      </c>
      <c r="M65" s="44">
        <v>0</v>
      </c>
      <c r="N65" s="16">
        <f t="shared" si="0"/>
        <v>16.666666666666664</v>
      </c>
      <c r="O65" s="5">
        <v>297.68</v>
      </c>
      <c r="P65" s="5">
        <f t="shared" si="6"/>
        <v>297.68</v>
      </c>
      <c r="Q65" s="16">
        <f t="shared" si="1"/>
        <v>100</v>
      </c>
      <c r="R65" s="5">
        <v>0</v>
      </c>
      <c r="S65" s="16">
        <f t="shared" si="2"/>
        <v>0</v>
      </c>
      <c r="T65" s="5">
        <f t="shared" si="7"/>
        <v>297.68</v>
      </c>
      <c r="U65" s="16">
        <f t="shared" si="3"/>
        <v>100</v>
      </c>
    </row>
    <row r="66" spans="1:21" ht="27.95" customHeight="1" x14ac:dyDescent="0.2">
      <c r="A66" s="1">
        <f t="shared" si="4"/>
        <v>61</v>
      </c>
      <c r="B66" s="1" t="s">
        <v>22</v>
      </c>
      <c r="C66" s="1"/>
      <c r="D66" s="25" t="s">
        <v>175</v>
      </c>
      <c r="E66" s="25" t="s">
        <v>176</v>
      </c>
      <c r="F66" s="27" t="s">
        <v>177</v>
      </c>
      <c r="G66" s="16">
        <f t="shared" si="5"/>
        <v>0</v>
      </c>
      <c r="H66" s="44">
        <v>3</v>
      </c>
      <c r="I66" s="44">
        <v>1</v>
      </c>
      <c r="J66" s="44">
        <v>1</v>
      </c>
      <c r="K66" s="44">
        <v>0</v>
      </c>
      <c r="L66" s="44">
        <v>0</v>
      </c>
      <c r="M66" s="44">
        <v>0</v>
      </c>
      <c r="N66" s="16">
        <f t="shared" si="0"/>
        <v>0</v>
      </c>
      <c r="O66" s="5">
        <v>0</v>
      </c>
      <c r="P66" s="5">
        <f t="shared" si="6"/>
        <v>0</v>
      </c>
      <c r="Q66" s="16">
        <f t="shared" si="1"/>
        <v>0</v>
      </c>
      <c r="R66" s="5">
        <v>0</v>
      </c>
      <c r="S66" s="16">
        <f t="shared" si="2"/>
        <v>0</v>
      </c>
      <c r="T66" s="5">
        <f t="shared" si="7"/>
        <v>0</v>
      </c>
      <c r="U66" s="16">
        <f t="shared" si="3"/>
        <v>0</v>
      </c>
    </row>
    <row r="67" spans="1:21" ht="27.95" customHeight="1" x14ac:dyDescent="0.2">
      <c r="A67" s="1">
        <f t="shared" si="4"/>
        <v>62</v>
      </c>
      <c r="B67" s="1" t="s">
        <v>22</v>
      </c>
      <c r="C67" s="1"/>
      <c r="D67" s="37" t="s">
        <v>178</v>
      </c>
      <c r="E67" s="37" t="s">
        <v>53</v>
      </c>
      <c r="F67" s="26" t="s">
        <v>179</v>
      </c>
      <c r="G67" s="16">
        <f t="shared" si="5"/>
        <v>0</v>
      </c>
      <c r="H67" s="44">
        <v>1</v>
      </c>
      <c r="I67" s="44">
        <v>0</v>
      </c>
      <c r="J67" s="44">
        <v>1</v>
      </c>
      <c r="K67" s="44">
        <v>0</v>
      </c>
      <c r="L67" s="44">
        <v>0</v>
      </c>
      <c r="M67" s="44">
        <v>0</v>
      </c>
      <c r="N67" s="16">
        <f t="shared" si="0"/>
        <v>0</v>
      </c>
      <c r="O67" s="5">
        <v>0</v>
      </c>
      <c r="P67" s="5">
        <f t="shared" si="6"/>
        <v>0</v>
      </c>
      <c r="Q67" s="16">
        <f t="shared" si="1"/>
        <v>0</v>
      </c>
      <c r="R67" s="5">
        <v>0</v>
      </c>
      <c r="S67" s="16">
        <f t="shared" si="2"/>
        <v>0</v>
      </c>
      <c r="T67" s="5">
        <f t="shared" si="7"/>
        <v>0</v>
      </c>
      <c r="U67" s="16">
        <f t="shared" si="3"/>
        <v>0</v>
      </c>
    </row>
    <row r="68" spans="1:21" ht="27.95" customHeight="1" x14ac:dyDescent="0.2">
      <c r="A68" s="1">
        <f t="shared" si="4"/>
        <v>63</v>
      </c>
      <c r="B68" s="1" t="s">
        <v>22</v>
      </c>
      <c r="C68" s="1"/>
      <c r="D68" s="25" t="s">
        <v>180</v>
      </c>
      <c r="E68" s="25" t="s">
        <v>41</v>
      </c>
      <c r="F68" s="32" t="s">
        <v>181</v>
      </c>
      <c r="G68" s="16">
        <f t="shared" si="5"/>
        <v>0</v>
      </c>
      <c r="H68" s="44">
        <v>3</v>
      </c>
      <c r="I68" s="44">
        <v>1</v>
      </c>
      <c r="J68" s="44">
        <v>2</v>
      </c>
      <c r="K68" s="44">
        <v>0</v>
      </c>
      <c r="L68" s="44">
        <v>0</v>
      </c>
      <c r="M68" s="44">
        <v>0</v>
      </c>
      <c r="N68" s="16">
        <f t="shared" si="0"/>
        <v>0</v>
      </c>
      <c r="O68" s="5">
        <v>0</v>
      </c>
      <c r="P68" s="5">
        <f t="shared" si="6"/>
        <v>0</v>
      </c>
      <c r="Q68" s="16">
        <f t="shared" si="1"/>
        <v>0</v>
      </c>
      <c r="R68" s="5">
        <v>0</v>
      </c>
      <c r="S68" s="16">
        <f t="shared" si="2"/>
        <v>0</v>
      </c>
      <c r="T68" s="5">
        <f t="shared" si="7"/>
        <v>0</v>
      </c>
      <c r="U68" s="16">
        <f t="shared" si="3"/>
        <v>0</v>
      </c>
    </row>
    <row r="69" spans="1:21" ht="27.95" customHeight="1" x14ac:dyDescent="0.2">
      <c r="A69" s="1">
        <f t="shared" si="4"/>
        <v>64</v>
      </c>
      <c r="B69" s="75" t="s">
        <v>24</v>
      </c>
      <c r="C69" s="75" t="s">
        <v>259</v>
      </c>
      <c r="D69" s="25" t="s">
        <v>260</v>
      </c>
      <c r="E69" s="25" t="s">
        <v>41</v>
      </c>
      <c r="F69" s="32"/>
      <c r="G69" s="16">
        <f t="shared" si="5"/>
        <v>0</v>
      </c>
      <c r="H69" s="44">
        <v>2</v>
      </c>
      <c r="I69" s="44">
        <v>1</v>
      </c>
      <c r="J69" s="44">
        <v>0</v>
      </c>
      <c r="K69" s="44">
        <v>0</v>
      </c>
      <c r="L69" s="44">
        <v>0</v>
      </c>
      <c r="M69" s="44">
        <v>0</v>
      </c>
      <c r="N69" s="16">
        <v>0</v>
      </c>
      <c r="O69" s="16">
        <f t="shared" ref="O69:U69" si="9">IF(I69=0,0,L69/I69)*100</f>
        <v>0</v>
      </c>
      <c r="P69" s="5">
        <f t="shared" si="6"/>
        <v>0</v>
      </c>
      <c r="Q69" s="16">
        <f t="shared" si="9"/>
        <v>0</v>
      </c>
      <c r="R69" s="16">
        <f t="shared" si="9"/>
        <v>0</v>
      </c>
      <c r="S69" s="16">
        <f t="shared" si="9"/>
        <v>0</v>
      </c>
      <c r="T69" s="5">
        <f t="shared" si="7"/>
        <v>0</v>
      </c>
      <c r="U69" s="16">
        <f t="shared" si="9"/>
        <v>0</v>
      </c>
    </row>
    <row r="70" spans="1:21" ht="27.95" customHeight="1" x14ac:dyDescent="0.2">
      <c r="A70" s="1">
        <f t="shared" si="4"/>
        <v>65</v>
      </c>
      <c r="B70" s="25" t="s">
        <v>25</v>
      </c>
      <c r="C70" s="75" t="s">
        <v>32</v>
      </c>
      <c r="D70" s="25" t="s">
        <v>182</v>
      </c>
      <c r="E70" s="25" t="s">
        <v>41</v>
      </c>
      <c r="F70" s="26" t="s">
        <v>183</v>
      </c>
      <c r="G70" s="16">
        <f t="shared" si="5"/>
        <v>0</v>
      </c>
      <c r="H70" s="44">
        <v>14</v>
      </c>
      <c r="I70" s="44">
        <v>5</v>
      </c>
      <c r="J70" s="44">
        <v>7</v>
      </c>
      <c r="K70" s="44">
        <v>0</v>
      </c>
      <c r="L70" s="44">
        <v>0</v>
      </c>
      <c r="M70" s="44">
        <v>0</v>
      </c>
      <c r="N70" s="16">
        <f t="shared" si="0"/>
        <v>0</v>
      </c>
      <c r="O70" s="5">
        <v>0</v>
      </c>
      <c r="P70" s="5">
        <f t="shared" si="6"/>
        <v>0</v>
      </c>
      <c r="Q70" s="16">
        <f t="shared" si="1"/>
        <v>0</v>
      </c>
      <c r="R70" s="5">
        <v>0</v>
      </c>
      <c r="S70" s="16">
        <f t="shared" si="2"/>
        <v>0</v>
      </c>
      <c r="T70" s="5">
        <f t="shared" si="7"/>
        <v>0</v>
      </c>
      <c r="U70" s="16">
        <f t="shared" si="3"/>
        <v>0</v>
      </c>
    </row>
    <row r="71" spans="1:21" ht="27.95" customHeight="1" x14ac:dyDescent="0.2">
      <c r="A71" s="1">
        <f t="shared" ref="A71:A106" si="10">ROW(A66:A66)</f>
        <v>66</v>
      </c>
      <c r="B71" s="1" t="s">
        <v>22</v>
      </c>
      <c r="C71" s="1"/>
      <c r="D71" s="25" t="s">
        <v>184</v>
      </c>
      <c r="E71" s="25" t="s">
        <v>185</v>
      </c>
      <c r="F71" s="32" t="s">
        <v>186</v>
      </c>
      <c r="G71" s="16">
        <f t="shared" si="5"/>
        <v>91.35</v>
      </c>
      <c r="H71" s="44">
        <v>4</v>
      </c>
      <c r="I71" s="44">
        <v>1</v>
      </c>
      <c r="J71" s="44">
        <v>1</v>
      </c>
      <c r="K71" s="44">
        <v>1</v>
      </c>
      <c r="L71" s="44">
        <v>1</v>
      </c>
      <c r="M71" s="44">
        <v>0</v>
      </c>
      <c r="N71" s="16">
        <f t="shared" si="0"/>
        <v>25</v>
      </c>
      <c r="O71" s="5">
        <v>91.35</v>
      </c>
      <c r="P71" s="5">
        <f t="shared" si="6"/>
        <v>91.35</v>
      </c>
      <c r="Q71" s="16">
        <f t="shared" si="1"/>
        <v>100</v>
      </c>
      <c r="R71" s="5">
        <v>0</v>
      </c>
      <c r="S71" s="16">
        <f t="shared" si="2"/>
        <v>0</v>
      </c>
      <c r="T71" s="5">
        <f t="shared" si="7"/>
        <v>91.35</v>
      </c>
      <c r="U71" s="16">
        <f t="shared" si="3"/>
        <v>100</v>
      </c>
    </row>
    <row r="72" spans="1:21" ht="27.95" customHeight="1" x14ac:dyDescent="0.2">
      <c r="A72" s="1">
        <f t="shared" si="10"/>
        <v>67</v>
      </c>
      <c r="B72" s="1" t="s">
        <v>22</v>
      </c>
      <c r="C72" s="1"/>
      <c r="D72" s="25" t="s">
        <v>187</v>
      </c>
      <c r="E72" s="25" t="s">
        <v>188</v>
      </c>
      <c r="F72" s="26" t="s">
        <v>189</v>
      </c>
      <c r="G72" s="16">
        <f t="shared" ref="G72:G106" si="11">O72</f>
        <v>1135.49</v>
      </c>
      <c r="H72" s="44">
        <v>9</v>
      </c>
      <c r="I72" s="44">
        <v>2</v>
      </c>
      <c r="J72" s="44">
        <v>6</v>
      </c>
      <c r="K72" s="44">
        <v>3</v>
      </c>
      <c r="L72" s="44">
        <v>4</v>
      </c>
      <c r="M72" s="44">
        <v>0</v>
      </c>
      <c r="N72" s="16">
        <f t="shared" si="0"/>
        <v>33.333333333333329</v>
      </c>
      <c r="O72" s="5">
        <v>1135.49</v>
      </c>
      <c r="P72" s="5">
        <f t="shared" ref="P72:P106" si="12">O72</f>
        <v>1135.49</v>
      </c>
      <c r="Q72" s="16">
        <f t="shared" si="1"/>
        <v>100</v>
      </c>
      <c r="R72" s="5">
        <v>1135.49</v>
      </c>
      <c r="S72" s="16">
        <f t="shared" si="2"/>
        <v>100</v>
      </c>
      <c r="T72" s="5">
        <f t="shared" ref="T72:T106" si="13">SUM(P72, -R72)</f>
        <v>0</v>
      </c>
      <c r="U72" s="16">
        <f t="shared" si="3"/>
        <v>0</v>
      </c>
    </row>
    <row r="73" spans="1:21" ht="27.95" customHeight="1" x14ac:dyDescent="0.2">
      <c r="A73" s="1">
        <f t="shared" si="10"/>
        <v>68</v>
      </c>
      <c r="B73" s="1" t="s">
        <v>22</v>
      </c>
      <c r="C73" s="1"/>
      <c r="D73" s="25" t="s">
        <v>190</v>
      </c>
      <c r="E73" s="25" t="s">
        <v>44</v>
      </c>
      <c r="F73" s="26" t="s">
        <v>191</v>
      </c>
      <c r="G73" s="16">
        <f t="shared" si="11"/>
        <v>906.81</v>
      </c>
      <c r="H73" s="44">
        <v>11</v>
      </c>
      <c r="I73" s="44">
        <v>2</v>
      </c>
      <c r="J73" s="44">
        <v>6</v>
      </c>
      <c r="K73" s="44">
        <v>0</v>
      </c>
      <c r="L73" s="44">
        <v>1</v>
      </c>
      <c r="M73" s="44">
        <v>0</v>
      </c>
      <c r="N73" s="16">
        <f t="shared" si="0"/>
        <v>0</v>
      </c>
      <c r="O73" s="5">
        <v>906.81</v>
      </c>
      <c r="P73" s="5">
        <f t="shared" si="12"/>
        <v>906.81</v>
      </c>
      <c r="Q73" s="16">
        <f t="shared" si="1"/>
        <v>100</v>
      </c>
      <c r="R73" s="5">
        <v>0</v>
      </c>
      <c r="S73" s="16">
        <f t="shared" si="2"/>
        <v>0</v>
      </c>
      <c r="T73" s="5">
        <f t="shared" si="13"/>
        <v>906.81</v>
      </c>
      <c r="U73" s="16">
        <f t="shared" si="3"/>
        <v>100</v>
      </c>
    </row>
    <row r="74" spans="1:21" ht="27.95" customHeight="1" x14ac:dyDescent="0.2">
      <c r="A74" s="1">
        <f t="shared" si="10"/>
        <v>69</v>
      </c>
      <c r="B74" s="1" t="s">
        <v>22</v>
      </c>
      <c r="C74" s="1"/>
      <c r="D74" s="25" t="s">
        <v>192</v>
      </c>
      <c r="E74" s="25" t="s">
        <v>123</v>
      </c>
      <c r="F74" s="26"/>
      <c r="G74" s="16">
        <f t="shared" si="11"/>
        <v>0</v>
      </c>
      <c r="H74" s="44">
        <v>2</v>
      </c>
      <c r="I74" s="44">
        <v>0</v>
      </c>
      <c r="J74" s="44">
        <v>2</v>
      </c>
      <c r="K74" s="44">
        <v>0</v>
      </c>
      <c r="L74" s="44">
        <v>0</v>
      </c>
      <c r="M74" s="44">
        <v>0</v>
      </c>
      <c r="N74" s="16">
        <f t="shared" ref="N74:U106" si="14">IF(H74=0,0,K74/H74)*100</f>
        <v>0</v>
      </c>
      <c r="O74" s="5">
        <v>0</v>
      </c>
      <c r="P74" s="5">
        <f t="shared" si="12"/>
        <v>0</v>
      </c>
      <c r="Q74" s="16">
        <f t="shared" ref="Q74:Q106" si="15">IF(O74=0,0,P74/O74)*100</f>
        <v>0</v>
      </c>
      <c r="R74" s="5">
        <v>0</v>
      </c>
      <c r="S74" s="16">
        <f t="shared" ref="S74:S106" si="16">IF(P74=0,0,R74/P74)*100</f>
        <v>0</v>
      </c>
      <c r="T74" s="5">
        <f t="shared" si="13"/>
        <v>0</v>
      </c>
      <c r="U74" s="16">
        <f t="shared" ref="U74:U106" si="17">IF(P74=0,0,T74/P74)*100</f>
        <v>0</v>
      </c>
    </row>
    <row r="75" spans="1:21" ht="27.95" customHeight="1" x14ac:dyDescent="0.2">
      <c r="A75" s="1">
        <f t="shared" si="10"/>
        <v>70</v>
      </c>
      <c r="B75" s="1" t="s">
        <v>22</v>
      </c>
      <c r="C75" s="1"/>
      <c r="D75" s="25" t="s">
        <v>193</v>
      </c>
      <c r="E75" s="25" t="s">
        <v>41</v>
      </c>
      <c r="F75" s="26" t="s">
        <v>194</v>
      </c>
      <c r="G75" s="16">
        <f t="shared" si="11"/>
        <v>0</v>
      </c>
      <c r="H75" s="44">
        <v>4</v>
      </c>
      <c r="I75" s="44">
        <v>0</v>
      </c>
      <c r="J75" s="44">
        <v>4</v>
      </c>
      <c r="K75" s="44">
        <v>0</v>
      </c>
      <c r="L75" s="44">
        <v>0</v>
      </c>
      <c r="M75" s="44">
        <v>0</v>
      </c>
      <c r="N75" s="16">
        <f t="shared" si="14"/>
        <v>0</v>
      </c>
      <c r="O75" s="5">
        <v>0</v>
      </c>
      <c r="P75" s="5">
        <f t="shared" si="12"/>
        <v>0</v>
      </c>
      <c r="Q75" s="16">
        <f t="shared" si="15"/>
        <v>0</v>
      </c>
      <c r="R75" s="5">
        <v>0</v>
      </c>
      <c r="S75" s="16">
        <f t="shared" si="16"/>
        <v>0</v>
      </c>
      <c r="T75" s="5">
        <f t="shared" si="13"/>
        <v>0</v>
      </c>
      <c r="U75" s="16">
        <f t="shared" si="17"/>
        <v>0</v>
      </c>
    </row>
    <row r="76" spans="1:21" ht="27.95" customHeight="1" x14ac:dyDescent="0.2">
      <c r="A76" s="1">
        <f t="shared" si="10"/>
        <v>71</v>
      </c>
      <c r="B76" s="1" t="s">
        <v>22</v>
      </c>
      <c r="C76" s="1"/>
      <c r="D76" s="25" t="s">
        <v>195</v>
      </c>
      <c r="E76" s="25" t="s">
        <v>196</v>
      </c>
      <c r="F76" s="26" t="s">
        <v>197</v>
      </c>
      <c r="G76" s="16">
        <f t="shared" si="11"/>
        <v>301.45999999999998</v>
      </c>
      <c r="H76" s="44">
        <v>6</v>
      </c>
      <c r="I76" s="44">
        <v>2</v>
      </c>
      <c r="J76" s="44">
        <v>4</v>
      </c>
      <c r="K76" s="44">
        <v>1</v>
      </c>
      <c r="L76" s="44">
        <v>1</v>
      </c>
      <c r="M76" s="44">
        <v>0</v>
      </c>
      <c r="N76" s="16">
        <f t="shared" si="14"/>
        <v>16.666666666666664</v>
      </c>
      <c r="O76" s="5">
        <v>301.45999999999998</v>
      </c>
      <c r="P76" s="5">
        <f t="shared" si="12"/>
        <v>301.45999999999998</v>
      </c>
      <c r="Q76" s="16">
        <f t="shared" si="15"/>
        <v>100</v>
      </c>
      <c r="R76" s="5">
        <v>0</v>
      </c>
      <c r="S76" s="16">
        <f t="shared" si="16"/>
        <v>0</v>
      </c>
      <c r="T76" s="5">
        <f t="shared" si="13"/>
        <v>301.45999999999998</v>
      </c>
      <c r="U76" s="16">
        <f t="shared" si="17"/>
        <v>100</v>
      </c>
    </row>
    <row r="77" spans="1:21" ht="27.95" customHeight="1" x14ac:dyDescent="0.2">
      <c r="A77" s="1">
        <f t="shared" si="10"/>
        <v>72</v>
      </c>
      <c r="B77" s="1" t="s">
        <v>22</v>
      </c>
      <c r="C77" s="1"/>
      <c r="D77" s="25" t="s">
        <v>198</v>
      </c>
      <c r="E77" s="25" t="s">
        <v>196</v>
      </c>
      <c r="F77" s="26" t="s">
        <v>199</v>
      </c>
      <c r="G77" s="16">
        <f t="shared" si="11"/>
        <v>0</v>
      </c>
      <c r="H77" s="44">
        <v>1</v>
      </c>
      <c r="I77" s="44">
        <v>0</v>
      </c>
      <c r="J77" s="44">
        <v>1</v>
      </c>
      <c r="K77" s="44">
        <v>0</v>
      </c>
      <c r="L77" s="44">
        <v>0</v>
      </c>
      <c r="M77" s="44">
        <v>0</v>
      </c>
      <c r="N77" s="16">
        <f t="shared" si="14"/>
        <v>0</v>
      </c>
      <c r="O77" s="5">
        <v>0</v>
      </c>
      <c r="P77" s="5">
        <f t="shared" si="12"/>
        <v>0</v>
      </c>
      <c r="Q77" s="16">
        <f t="shared" si="15"/>
        <v>0</v>
      </c>
      <c r="R77" s="5">
        <v>0</v>
      </c>
      <c r="S77" s="16">
        <f t="shared" si="16"/>
        <v>0</v>
      </c>
      <c r="T77" s="5">
        <f t="shared" si="13"/>
        <v>0</v>
      </c>
      <c r="U77" s="16">
        <f t="shared" si="17"/>
        <v>0</v>
      </c>
    </row>
    <row r="78" spans="1:21" ht="27.95" customHeight="1" x14ac:dyDescent="0.2">
      <c r="A78" s="1">
        <f t="shared" si="10"/>
        <v>73</v>
      </c>
      <c r="B78" s="1" t="s">
        <v>22</v>
      </c>
      <c r="C78" s="1"/>
      <c r="D78" s="25" t="s">
        <v>200</v>
      </c>
      <c r="E78" s="25" t="s">
        <v>41</v>
      </c>
      <c r="F78" s="26" t="s">
        <v>201</v>
      </c>
      <c r="G78" s="16">
        <f t="shared" si="11"/>
        <v>2612.89</v>
      </c>
      <c r="H78" s="44">
        <v>6</v>
      </c>
      <c r="I78" s="44">
        <v>1</v>
      </c>
      <c r="J78" s="44">
        <v>5</v>
      </c>
      <c r="K78" s="44">
        <v>3</v>
      </c>
      <c r="L78" s="44">
        <v>4</v>
      </c>
      <c r="M78" s="44">
        <v>0</v>
      </c>
      <c r="N78" s="16">
        <f t="shared" si="14"/>
        <v>50</v>
      </c>
      <c r="O78" s="5">
        <v>2612.89</v>
      </c>
      <c r="P78" s="5">
        <f t="shared" si="12"/>
        <v>2612.89</v>
      </c>
      <c r="Q78" s="16">
        <f t="shared" si="15"/>
        <v>100</v>
      </c>
      <c r="R78" s="5">
        <v>0</v>
      </c>
      <c r="S78" s="16">
        <f t="shared" si="16"/>
        <v>0</v>
      </c>
      <c r="T78" s="5">
        <f t="shared" si="13"/>
        <v>2612.89</v>
      </c>
      <c r="U78" s="16">
        <f t="shared" si="17"/>
        <v>100</v>
      </c>
    </row>
    <row r="79" spans="1:21" ht="27.95" customHeight="1" x14ac:dyDescent="0.2">
      <c r="A79" s="1">
        <f t="shared" si="10"/>
        <v>74</v>
      </c>
      <c r="B79" s="1" t="s">
        <v>22</v>
      </c>
      <c r="C79" s="1"/>
      <c r="D79" s="25" t="s">
        <v>202</v>
      </c>
      <c r="E79" s="25" t="s">
        <v>53</v>
      </c>
      <c r="F79" s="26" t="s">
        <v>203</v>
      </c>
      <c r="G79" s="16">
        <f t="shared" si="11"/>
        <v>0</v>
      </c>
      <c r="H79" s="44">
        <v>0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16">
        <f t="shared" si="14"/>
        <v>0</v>
      </c>
      <c r="O79" s="5">
        <v>0</v>
      </c>
      <c r="P79" s="5">
        <f t="shared" si="12"/>
        <v>0</v>
      </c>
      <c r="Q79" s="16">
        <f t="shared" si="15"/>
        <v>0</v>
      </c>
      <c r="R79" s="5">
        <v>0</v>
      </c>
      <c r="S79" s="16">
        <f t="shared" si="16"/>
        <v>0</v>
      </c>
      <c r="T79" s="5">
        <f t="shared" si="13"/>
        <v>0</v>
      </c>
      <c r="U79" s="16">
        <f t="shared" si="17"/>
        <v>0</v>
      </c>
    </row>
    <row r="80" spans="1:21" ht="27.95" customHeight="1" x14ac:dyDescent="0.2">
      <c r="A80" s="1">
        <f t="shared" si="10"/>
        <v>75</v>
      </c>
      <c r="B80" s="1" t="s">
        <v>22</v>
      </c>
      <c r="C80" s="1"/>
      <c r="D80" s="25" t="s">
        <v>204</v>
      </c>
      <c r="E80" s="25" t="s">
        <v>53</v>
      </c>
      <c r="F80" s="26" t="s">
        <v>205</v>
      </c>
      <c r="G80" s="16">
        <f t="shared" si="11"/>
        <v>904.08</v>
      </c>
      <c r="H80" s="44">
        <v>10</v>
      </c>
      <c r="I80" s="44">
        <v>0</v>
      </c>
      <c r="J80" s="44">
        <v>9</v>
      </c>
      <c r="K80" s="44">
        <v>2</v>
      </c>
      <c r="L80" s="44">
        <v>2</v>
      </c>
      <c r="M80" s="44">
        <v>0</v>
      </c>
      <c r="N80" s="16">
        <f t="shared" si="14"/>
        <v>20</v>
      </c>
      <c r="O80" s="5">
        <v>904.08</v>
      </c>
      <c r="P80" s="5">
        <f t="shared" si="12"/>
        <v>904.08</v>
      </c>
      <c r="Q80" s="16">
        <f t="shared" si="15"/>
        <v>100</v>
      </c>
      <c r="R80" s="5">
        <v>904.08</v>
      </c>
      <c r="S80" s="16">
        <f t="shared" si="16"/>
        <v>100</v>
      </c>
      <c r="T80" s="5">
        <f t="shared" si="13"/>
        <v>0</v>
      </c>
      <c r="U80" s="16">
        <f t="shared" si="17"/>
        <v>0</v>
      </c>
    </row>
    <row r="81" spans="1:21" ht="27.95" customHeight="1" x14ac:dyDescent="0.2">
      <c r="A81" s="1">
        <f t="shared" si="10"/>
        <v>76</v>
      </c>
      <c r="B81" s="1" t="s">
        <v>22</v>
      </c>
      <c r="C81" s="1"/>
      <c r="D81" s="25" t="s">
        <v>206</v>
      </c>
      <c r="E81" s="31" t="s">
        <v>41</v>
      </c>
      <c r="F81" s="27" t="s">
        <v>207</v>
      </c>
      <c r="G81" s="16">
        <f t="shared" si="11"/>
        <v>2438.7199999999998</v>
      </c>
      <c r="H81" s="44">
        <v>12</v>
      </c>
      <c r="I81" s="44">
        <v>5</v>
      </c>
      <c r="J81" s="44">
        <v>7</v>
      </c>
      <c r="K81" s="44">
        <v>5</v>
      </c>
      <c r="L81" s="44">
        <v>5</v>
      </c>
      <c r="M81" s="44">
        <v>0</v>
      </c>
      <c r="N81" s="16">
        <f t="shared" si="14"/>
        <v>41.666666666666671</v>
      </c>
      <c r="O81" s="5">
        <v>2438.7199999999998</v>
      </c>
      <c r="P81" s="5">
        <f t="shared" si="12"/>
        <v>2438.7199999999998</v>
      </c>
      <c r="Q81" s="16">
        <f t="shared" si="15"/>
        <v>100</v>
      </c>
      <c r="R81" s="5">
        <v>0</v>
      </c>
      <c r="S81" s="16">
        <f t="shared" si="16"/>
        <v>0</v>
      </c>
      <c r="T81" s="5">
        <f t="shared" si="13"/>
        <v>2438.7199999999998</v>
      </c>
      <c r="U81" s="16">
        <f t="shared" si="17"/>
        <v>100</v>
      </c>
    </row>
    <row r="82" spans="1:21" ht="27.95" customHeight="1" x14ac:dyDescent="0.2">
      <c r="A82" s="1">
        <f t="shared" si="10"/>
        <v>77</v>
      </c>
      <c r="B82" s="1" t="s">
        <v>22</v>
      </c>
      <c r="C82" s="1"/>
      <c r="D82" s="25" t="s">
        <v>208</v>
      </c>
      <c r="E82" s="25" t="s">
        <v>135</v>
      </c>
      <c r="F82" s="26" t="s">
        <v>209</v>
      </c>
      <c r="G82" s="16">
        <f t="shared" si="11"/>
        <v>429.96</v>
      </c>
      <c r="H82" s="44">
        <v>3</v>
      </c>
      <c r="I82" s="44">
        <v>1</v>
      </c>
      <c r="J82" s="44">
        <v>0</v>
      </c>
      <c r="K82" s="44">
        <v>2</v>
      </c>
      <c r="L82" s="44">
        <v>0</v>
      </c>
      <c r="M82" s="44">
        <v>0</v>
      </c>
      <c r="N82" s="16">
        <f t="shared" si="14"/>
        <v>66.666666666666657</v>
      </c>
      <c r="O82" s="5">
        <v>429.96</v>
      </c>
      <c r="P82" s="5">
        <f t="shared" si="12"/>
        <v>429.96</v>
      </c>
      <c r="Q82" s="16">
        <f t="shared" si="15"/>
        <v>100</v>
      </c>
      <c r="R82" s="5">
        <v>429.96</v>
      </c>
      <c r="S82" s="16">
        <f t="shared" si="16"/>
        <v>100</v>
      </c>
      <c r="T82" s="5">
        <f t="shared" si="13"/>
        <v>0</v>
      </c>
      <c r="U82" s="16">
        <f t="shared" si="17"/>
        <v>0</v>
      </c>
    </row>
    <row r="83" spans="1:21" ht="27.95" customHeight="1" x14ac:dyDescent="0.2">
      <c r="A83" s="1">
        <f t="shared" si="10"/>
        <v>78</v>
      </c>
      <c r="B83" s="1" t="s">
        <v>22</v>
      </c>
      <c r="C83" s="1"/>
      <c r="D83" s="25" t="s">
        <v>210</v>
      </c>
      <c r="E83" s="25" t="s">
        <v>211</v>
      </c>
      <c r="F83" s="26" t="s">
        <v>212</v>
      </c>
      <c r="G83" s="16">
        <f t="shared" si="11"/>
        <v>0</v>
      </c>
      <c r="H83" s="44">
        <v>4</v>
      </c>
      <c r="I83" s="44">
        <v>1</v>
      </c>
      <c r="J83" s="44">
        <v>3</v>
      </c>
      <c r="K83" s="44">
        <v>0</v>
      </c>
      <c r="L83" s="44">
        <v>0</v>
      </c>
      <c r="M83" s="44">
        <v>0</v>
      </c>
      <c r="N83" s="16">
        <f t="shared" si="14"/>
        <v>0</v>
      </c>
      <c r="O83" s="5">
        <v>0</v>
      </c>
      <c r="P83" s="5">
        <f t="shared" si="12"/>
        <v>0</v>
      </c>
      <c r="Q83" s="16">
        <f t="shared" si="15"/>
        <v>0</v>
      </c>
      <c r="R83" s="5">
        <v>0</v>
      </c>
      <c r="S83" s="16">
        <f t="shared" si="16"/>
        <v>0</v>
      </c>
      <c r="T83" s="5">
        <f t="shared" si="13"/>
        <v>0</v>
      </c>
      <c r="U83" s="16">
        <f t="shared" si="17"/>
        <v>0</v>
      </c>
    </row>
    <row r="84" spans="1:21" ht="27.95" customHeight="1" x14ac:dyDescent="0.2">
      <c r="A84" s="1">
        <f t="shared" si="10"/>
        <v>79</v>
      </c>
      <c r="B84" s="1" t="s">
        <v>22</v>
      </c>
      <c r="C84" s="1"/>
      <c r="D84" s="25" t="s">
        <v>213</v>
      </c>
      <c r="E84" s="25" t="s">
        <v>214</v>
      </c>
      <c r="F84" s="26" t="s">
        <v>215</v>
      </c>
      <c r="G84" s="16">
        <f t="shared" si="11"/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16">
        <f t="shared" si="14"/>
        <v>0</v>
      </c>
      <c r="O84" s="5">
        <v>0</v>
      </c>
      <c r="P84" s="5">
        <f t="shared" si="12"/>
        <v>0</v>
      </c>
      <c r="Q84" s="16">
        <f t="shared" si="15"/>
        <v>0</v>
      </c>
      <c r="R84" s="5">
        <v>0</v>
      </c>
      <c r="S84" s="16">
        <f t="shared" si="16"/>
        <v>0</v>
      </c>
      <c r="T84" s="5">
        <f t="shared" si="13"/>
        <v>0</v>
      </c>
      <c r="U84" s="16">
        <f t="shared" si="17"/>
        <v>0</v>
      </c>
    </row>
    <row r="85" spans="1:21" ht="27.95" customHeight="1" x14ac:dyDescent="0.2">
      <c r="A85" s="1">
        <f t="shared" si="10"/>
        <v>80</v>
      </c>
      <c r="B85" s="1" t="s">
        <v>22</v>
      </c>
      <c r="C85" s="1"/>
      <c r="D85" s="25" t="s">
        <v>216</v>
      </c>
      <c r="E85" s="25" t="s">
        <v>53</v>
      </c>
      <c r="F85" s="32" t="s">
        <v>217</v>
      </c>
      <c r="G85" s="16">
        <f t="shared" si="11"/>
        <v>206.97</v>
      </c>
      <c r="H85" s="44">
        <v>11</v>
      </c>
      <c r="I85" s="44">
        <v>2</v>
      </c>
      <c r="J85" s="44">
        <v>7</v>
      </c>
      <c r="K85" s="44">
        <v>1</v>
      </c>
      <c r="L85" s="44">
        <v>1</v>
      </c>
      <c r="M85" s="44">
        <v>0</v>
      </c>
      <c r="N85" s="16">
        <f t="shared" si="14"/>
        <v>9.0909090909090917</v>
      </c>
      <c r="O85" s="5">
        <v>206.97</v>
      </c>
      <c r="P85" s="5">
        <f t="shared" si="12"/>
        <v>206.97</v>
      </c>
      <c r="Q85" s="16">
        <f t="shared" si="15"/>
        <v>100</v>
      </c>
      <c r="R85" s="5">
        <v>206.97</v>
      </c>
      <c r="S85" s="16">
        <f t="shared" si="16"/>
        <v>100</v>
      </c>
      <c r="T85" s="5">
        <f t="shared" si="13"/>
        <v>0</v>
      </c>
      <c r="U85" s="16">
        <f t="shared" si="17"/>
        <v>0</v>
      </c>
    </row>
    <row r="86" spans="1:21" ht="27.95" customHeight="1" x14ac:dyDescent="0.2">
      <c r="A86" s="1">
        <f t="shared" si="10"/>
        <v>81</v>
      </c>
      <c r="B86" s="1" t="s">
        <v>22</v>
      </c>
      <c r="C86" s="1"/>
      <c r="D86" s="25" t="s">
        <v>218</v>
      </c>
      <c r="E86" s="25" t="s">
        <v>53</v>
      </c>
      <c r="F86" s="27" t="s">
        <v>219</v>
      </c>
      <c r="G86" s="16">
        <f t="shared" si="11"/>
        <v>1177.97</v>
      </c>
      <c r="H86" s="44">
        <v>8</v>
      </c>
      <c r="I86" s="44">
        <v>2</v>
      </c>
      <c r="J86" s="44">
        <v>6</v>
      </c>
      <c r="K86" s="44">
        <v>6</v>
      </c>
      <c r="L86" s="44">
        <v>6</v>
      </c>
      <c r="M86" s="44">
        <v>0</v>
      </c>
      <c r="N86" s="16">
        <f t="shared" si="14"/>
        <v>75</v>
      </c>
      <c r="O86" s="5">
        <v>1177.97</v>
      </c>
      <c r="P86" s="5">
        <f t="shared" si="12"/>
        <v>1177.97</v>
      </c>
      <c r="Q86" s="16">
        <f t="shared" si="15"/>
        <v>100</v>
      </c>
      <c r="R86" s="5">
        <v>0</v>
      </c>
      <c r="S86" s="16">
        <f t="shared" si="16"/>
        <v>0</v>
      </c>
      <c r="T86" s="5">
        <f t="shared" si="13"/>
        <v>1177.97</v>
      </c>
      <c r="U86" s="16">
        <f t="shared" si="17"/>
        <v>100</v>
      </c>
    </row>
    <row r="87" spans="1:21" ht="27.95" customHeight="1" x14ac:dyDescent="0.2">
      <c r="A87" s="1">
        <f t="shared" si="10"/>
        <v>82</v>
      </c>
      <c r="B87" s="1" t="s">
        <v>22</v>
      </c>
      <c r="C87" s="1"/>
      <c r="D87" s="25" t="s">
        <v>220</v>
      </c>
      <c r="E87" s="25" t="s">
        <v>221</v>
      </c>
      <c r="F87" s="32" t="s">
        <v>222</v>
      </c>
      <c r="G87" s="16">
        <f t="shared" si="11"/>
        <v>2539.1999999999998</v>
      </c>
      <c r="H87" s="44">
        <v>10</v>
      </c>
      <c r="I87" s="44">
        <v>1</v>
      </c>
      <c r="J87" s="44">
        <v>9</v>
      </c>
      <c r="K87" s="44">
        <v>4</v>
      </c>
      <c r="L87" s="44">
        <v>5</v>
      </c>
      <c r="M87" s="44">
        <v>0</v>
      </c>
      <c r="N87" s="16">
        <f t="shared" si="14"/>
        <v>40</v>
      </c>
      <c r="O87" s="5">
        <v>2539.1999999999998</v>
      </c>
      <c r="P87" s="5">
        <f t="shared" si="12"/>
        <v>2539.1999999999998</v>
      </c>
      <c r="Q87" s="16">
        <f t="shared" si="15"/>
        <v>100</v>
      </c>
      <c r="R87" s="5">
        <v>2539.1999999999998</v>
      </c>
      <c r="S87" s="16">
        <f t="shared" si="16"/>
        <v>100</v>
      </c>
      <c r="T87" s="5">
        <f t="shared" si="13"/>
        <v>0</v>
      </c>
      <c r="U87" s="16">
        <f t="shared" si="17"/>
        <v>0</v>
      </c>
    </row>
    <row r="88" spans="1:21" ht="27.95" customHeight="1" x14ac:dyDescent="0.2">
      <c r="A88" s="1">
        <f t="shared" si="10"/>
        <v>83</v>
      </c>
      <c r="B88" s="1" t="s">
        <v>22</v>
      </c>
      <c r="C88" s="1"/>
      <c r="D88" s="25" t="s">
        <v>269</v>
      </c>
      <c r="E88" s="33" t="s">
        <v>41</v>
      </c>
      <c r="F88" s="32"/>
      <c r="G88" s="16">
        <f t="shared" si="11"/>
        <v>0</v>
      </c>
      <c r="H88" s="44">
        <v>5</v>
      </c>
      <c r="I88" s="44">
        <v>2</v>
      </c>
      <c r="J88" s="44">
        <v>3</v>
      </c>
      <c r="K88" s="44">
        <v>0</v>
      </c>
      <c r="L88" s="44">
        <v>0</v>
      </c>
      <c r="M88" s="44">
        <v>0</v>
      </c>
      <c r="N88" s="16">
        <f t="shared" si="14"/>
        <v>0</v>
      </c>
      <c r="O88" s="16">
        <f t="shared" si="14"/>
        <v>0</v>
      </c>
      <c r="P88" s="5">
        <f t="shared" si="12"/>
        <v>0</v>
      </c>
      <c r="Q88" s="16">
        <f t="shared" si="14"/>
        <v>0</v>
      </c>
      <c r="R88" s="16">
        <f t="shared" si="14"/>
        <v>0</v>
      </c>
      <c r="S88" s="16">
        <f t="shared" si="16"/>
        <v>0</v>
      </c>
      <c r="T88" s="5">
        <f t="shared" si="13"/>
        <v>0</v>
      </c>
      <c r="U88" s="16">
        <f t="shared" si="14"/>
        <v>0</v>
      </c>
    </row>
    <row r="89" spans="1:21" ht="27.95" customHeight="1" x14ac:dyDescent="0.2">
      <c r="A89" s="1">
        <f t="shared" si="10"/>
        <v>84</v>
      </c>
      <c r="B89" s="1" t="s">
        <v>22</v>
      </c>
      <c r="C89" s="1"/>
      <c r="D89" s="25" t="s">
        <v>223</v>
      </c>
      <c r="E89" s="33" t="s">
        <v>224</v>
      </c>
      <c r="F89" s="26" t="s">
        <v>225</v>
      </c>
      <c r="G89" s="16">
        <f t="shared" si="11"/>
        <v>1972.04</v>
      </c>
      <c r="H89" s="44">
        <v>9</v>
      </c>
      <c r="I89" s="44">
        <v>3</v>
      </c>
      <c r="J89" s="44">
        <v>6</v>
      </c>
      <c r="K89" s="44">
        <v>4</v>
      </c>
      <c r="L89" s="44">
        <v>4</v>
      </c>
      <c r="M89" s="44">
        <v>0</v>
      </c>
      <c r="N89" s="16">
        <f t="shared" si="14"/>
        <v>44.444444444444443</v>
      </c>
      <c r="O89" s="5">
        <v>1972.04</v>
      </c>
      <c r="P89" s="5">
        <f t="shared" si="12"/>
        <v>1972.04</v>
      </c>
      <c r="Q89" s="16">
        <f t="shared" si="15"/>
        <v>100</v>
      </c>
      <c r="R89" s="5">
        <v>0</v>
      </c>
      <c r="S89" s="16">
        <f t="shared" si="16"/>
        <v>0</v>
      </c>
      <c r="T89" s="5">
        <f t="shared" si="13"/>
        <v>1972.04</v>
      </c>
      <c r="U89" s="16">
        <f t="shared" si="17"/>
        <v>100</v>
      </c>
    </row>
    <row r="90" spans="1:21" ht="27.95" customHeight="1" x14ac:dyDescent="0.2">
      <c r="A90" s="1">
        <f t="shared" si="10"/>
        <v>85</v>
      </c>
      <c r="B90" s="1" t="s">
        <v>22</v>
      </c>
      <c r="C90" s="1"/>
      <c r="D90" s="25" t="s">
        <v>226</v>
      </c>
      <c r="E90" s="25" t="s">
        <v>41</v>
      </c>
      <c r="F90" s="26" t="s">
        <v>227</v>
      </c>
      <c r="G90" s="16">
        <f t="shared" si="11"/>
        <v>1061</v>
      </c>
      <c r="H90" s="44">
        <v>7</v>
      </c>
      <c r="I90" s="44">
        <v>2</v>
      </c>
      <c r="J90" s="44">
        <v>5</v>
      </c>
      <c r="K90" s="44">
        <v>2</v>
      </c>
      <c r="L90" s="44">
        <v>2</v>
      </c>
      <c r="M90" s="44">
        <v>0</v>
      </c>
      <c r="N90" s="16">
        <f t="shared" si="14"/>
        <v>28.571428571428569</v>
      </c>
      <c r="O90" s="5">
        <v>1061</v>
      </c>
      <c r="P90" s="5">
        <f t="shared" si="12"/>
        <v>1061</v>
      </c>
      <c r="Q90" s="16">
        <f t="shared" si="15"/>
        <v>100</v>
      </c>
      <c r="R90" s="5">
        <v>0</v>
      </c>
      <c r="S90" s="16">
        <f t="shared" si="16"/>
        <v>0</v>
      </c>
      <c r="T90" s="5">
        <f t="shared" si="13"/>
        <v>1061</v>
      </c>
      <c r="U90" s="16">
        <f t="shared" si="17"/>
        <v>100</v>
      </c>
    </row>
    <row r="91" spans="1:21" ht="27.95" customHeight="1" x14ac:dyDescent="0.2">
      <c r="A91" s="1">
        <f t="shared" si="10"/>
        <v>86</v>
      </c>
      <c r="B91" s="1" t="s">
        <v>22</v>
      </c>
      <c r="C91" s="1"/>
      <c r="D91" s="25" t="s">
        <v>228</v>
      </c>
      <c r="E91" s="25" t="s">
        <v>53</v>
      </c>
      <c r="F91" s="26" t="s">
        <v>229</v>
      </c>
      <c r="G91" s="16">
        <f t="shared" si="11"/>
        <v>307.45999999999998</v>
      </c>
      <c r="H91" s="44">
        <v>5</v>
      </c>
      <c r="I91" s="44">
        <v>1</v>
      </c>
      <c r="J91" s="44">
        <v>4</v>
      </c>
      <c r="K91" s="44">
        <v>1</v>
      </c>
      <c r="L91" s="44">
        <v>1</v>
      </c>
      <c r="M91" s="44">
        <v>0</v>
      </c>
      <c r="N91" s="16">
        <f t="shared" si="14"/>
        <v>20</v>
      </c>
      <c r="O91" s="5">
        <v>307.45999999999998</v>
      </c>
      <c r="P91" s="5">
        <f t="shared" si="12"/>
        <v>307.45999999999998</v>
      </c>
      <c r="Q91" s="16">
        <f t="shared" si="15"/>
        <v>100</v>
      </c>
      <c r="R91" s="5">
        <v>0</v>
      </c>
      <c r="S91" s="16">
        <f t="shared" si="16"/>
        <v>0</v>
      </c>
      <c r="T91" s="5">
        <f t="shared" si="13"/>
        <v>307.45999999999998</v>
      </c>
      <c r="U91" s="16">
        <f t="shared" si="17"/>
        <v>100</v>
      </c>
    </row>
    <row r="92" spans="1:21" ht="27.95" customHeight="1" x14ac:dyDescent="0.2">
      <c r="A92" s="1">
        <f t="shared" si="10"/>
        <v>87</v>
      </c>
      <c r="B92" s="1" t="s">
        <v>22</v>
      </c>
      <c r="C92" s="1"/>
      <c r="D92" s="25" t="s">
        <v>230</v>
      </c>
      <c r="E92" s="25" t="s">
        <v>64</v>
      </c>
      <c r="F92" s="32" t="s">
        <v>231</v>
      </c>
      <c r="G92" s="16">
        <f t="shared" si="11"/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16">
        <f t="shared" si="14"/>
        <v>0</v>
      </c>
      <c r="O92" s="5">
        <v>0</v>
      </c>
      <c r="P92" s="5">
        <f t="shared" si="12"/>
        <v>0</v>
      </c>
      <c r="Q92" s="16">
        <f t="shared" si="15"/>
        <v>0</v>
      </c>
      <c r="R92" s="5">
        <v>0</v>
      </c>
      <c r="S92" s="16">
        <f t="shared" si="16"/>
        <v>0</v>
      </c>
      <c r="T92" s="5">
        <f t="shared" si="13"/>
        <v>0</v>
      </c>
      <c r="U92" s="16">
        <f t="shared" si="17"/>
        <v>0</v>
      </c>
    </row>
    <row r="93" spans="1:21" ht="27.95" customHeight="1" x14ac:dyDescent="0.2">
      <c r="A93" s="1">
        <f t="shared" si="10"/>
        <v>88</v>
      </c>
      <c r="B93" s="1" t="s">
        <v>22</v>
      </c>
      <c r="C93" s="1"/>
      <c r="D93" s="25" t="s">
        <v>232</v>
      </c>
      <c r="E93" s="25" t="s">
        <v>164</v>
      </c>
      <c r="F93" s="26" t="s">
        <v>233</v>
      </c>
      <c r="G93" s="16">
        <f t="shared" si="11"/>
        <v>0</v>
      </c>
      <c r="H93" s="44">
        <v>5</v>
      </c>
      <c r="I93" s="44">
        <v>1</v>
      </c>
      <c r="J93" s="44">
        <v>1</v>
      </c>
      <c r="K93" s="44">
        <v>0</v>
      </c>
      <c r="L93" s="44">
        <v>0</v>
      </c>
      <c r="M93" s="44">
        <v>0</v>
      </c>
      <c r="N93" s="16">
        <f t="shared" si="14"/>
        <v>0</v>
      </c>
      <c r="O93" s="5">
        <v>0</v>
      </c>
      <c r="P93" s="5">
        <f t="shared" si="12"/>
        <v>0</v>
      </c>
      <c r="Q93" s="16">
        <f t="shared" si="15"/>
        <v>0</v>
      </c>
      <c r="R93" s="5">
        <v>0</v>
      </c>
      <c r="S93" s="16">
        <f t="shared" si="16"/>
        <v>0</v>
      </c>
      <c r="T93" s="5">
        <f t="shared" si="13"/>
        <v>0</v>
      </c>
      <c r="U93" s="16">
        <f t="shared" si="17"/>
        <v>0</v>
      </c>
    </row>
    <row r="94" spans="1:21" ht="49.5" customHeight="1" x14ac:dyDescent="0.2">
      <c r="A94" s="1">
        <f t="shared" si="10"/>
        <v>89</v>
      </c>
      <c r="B94" s="25" t="s">
        <v>23</v>
      </c>
      <c r="C94" s="75" t="s">
        <v>271</v>
      </c>
      <c r="D94" s="25" t="s">
        <v>270</v>
      </c>
      <c r="E94" s="25" t="s">
        <v>41</v>
      </c>
      <c r="F94" s="26"/>
      <c r="G94" s="16">
        <f t="shared" si="11"/>
        <v>301.45999999999998</v>
      </c>
      <c r="H94" s="44">
        <v>4</v>
      </c>
      <c r="I94" s="44">
        <v>1</v>
      </c>
      <c r="J94" s="44">
        <v>3</v>
      </c>
      <c r="K94" s="44">
        <v>1</v>
      </c>
      <c r="L94" s="44">
        <v>1</v>
      </c>
      <c r="M94" s="44">
        <v>0</v>
      </c>
      <c r="N94" s="16">
        <f t="shared" si="14"/>
        <v>25</v>
      </c>
      <c r="O94" s="5">
        <v>301.45999999999998</v>
      </c>
      <c r="P94" s="5">
        <f t="shared" si="12"/>
        <v>301.45999999999998</v>
      </c>
      <c r="Q94" s="16">
        <f t="shared" si="15"/>
        <v>100</v>
      </c>
      <c r="R94" s="5">
        <v>301.45999999999998</v>
      </c>
      <c r="S94" s="16">
        <f t="shared" si="16"/>
        <v>100</v>
      </c>
      <c r="T94" s="5">
        <f t="shared" si="13"/>
        <v>0</v>
      </c>
      <c r="U94" s="5">
        <v>0</v>
      </c>
    </row>
    <row r="95" spans="1:21" ht="27.95" customHeight="1" x14ac:dyDescent="0.2">
      <c r="A95" s="1">
        <f t="shared" si="10"/>
        <v>90</v>
      </c>
      <c r="B95" s="1" t="s">
        <v>22</v>
      </c>
      <c r="C95" s="1"/>
      <c r="D95" s="25" t="s">
        <v>234</v>
      </c>
      <c r="E95" s="31" t="s">
        <v>176</v>
      </c>
      <c r="F95" s="26" t="s">
        <v>235</v>
      </c>
      <c r="G95" s="16">
        <f t="shared" si="11"/>
        <v>0</v>
      </c>
      <c r="H95" s="44">
        <v>7</v>
      </c>
      <c r="I95" s="44">
        <v>0</v>
      </c>
      <c r="J95" s="44">
        <v>4</v>
      </c>
      <c r="K95" s="44">
        <v>0</v>
      </c>
      <c r="L95" s="44">
        <v>0</v>
      </c>
      <c r="M95" s="44">
        <v>0</v>
      </c>
      <c r="N95" s="16">
        <f t="shared" si="14"/>
        <v>0</v>
      </c>
      <c r="O95" s="5">
        <v>0</v>
      </c>
      <c r="P95" s="5">
        <f t="shared" si="12"/>
        <v>0</v>
      </c>
      <c r="Q95" s="16">
        <f t="shared" si="15"/>
        <v>0</v>
      </c>
      <c r="R95" s="5">
        <v>0</v>
      </c>
      <c r="S95" s="16">
        <f t="shared" si="16"/>
        <v>0</v>
      </c>
      <c r="T95" s="5">
        <f t="shared" si="13"/>
        <v>0</v>
      </c>
      <c r="U95" s="16">
        <f t="shared" si="17"/>
        <v>0</v>
      </c>
    </row>
    <row r="96" spans="1:21" ht="27.95" customHeight="1" x14ac:dyDescent="0.2">
      <c r="A96" s="1">
        <f t="shared" si="10"/>
        <v>91</v>
      </c>
      <c r="B96" s="1" t="s">
        <v>22</v>
      </c>
      <c r="C96" s="1"/>
      <c r="D96" s="25" t="s">
        <v>272</v>
      </c>
      <c r="E96" s="31" t="s">
        <v>263</v>
      </c>
      <c r="F96" s="26"/>
      <c r="G96" s="16">
        <f t="shared" si="11"/>
        <v>0</v>
      </c>
      <c r="H96" s="44">
        <v>4</v>
      </c>
      <c r="I96" s="44">
        <v>1</v>
      </c>
      <c r="J96" s="44">
        <v>3</v>
      </c>
      <c r="K96" s="44">
        <v>0</v>
      </c>
      <c r="L96" s="44">
        <v>0</v>
      </c>
      <c r="M96" s="44">
        <v>0</v>
      </c>
      <c r="N96" s="16">
        <f t="shared" si="14"/>
        <v>0</v>
      </c>
      <c r="O96" s="16">
        <f t="shared" si="14"/>
        <v>0</v>
      </c>
      <c r="P96" s="5">
        <f t="shared" si="12"/>
        <v>0</v>
      </c>
      <c r="Q96" s="16">
        <f t="shared" si="15"/>
        <v>0</v>
      </c>
      <c r="R96" s="16">
        <f t="shared" si="14"/>
        <v>0</v>
      </c>
      <c r="S96" s="16">
        <f t="shared" si="16"/>
        <v>0</v>
      </c>
      <c r="T96" s="5">
        <f t="shared" si="13"/>
        <v>0</v>
      </c>
      <c r="U96" s="16">
        <f t="shared" si="14"/>
        <v>0</v>
      </c>
    </row>
    <row r="97" spans="1:32" ht="27.95" customHeight="1" x14ac:dyDescent="0.2">
      <c r="A97" s="1">
        <f t="shared" si="10"/>
        <v>92</v>
      </c>
      <c r="B97" s="1" t="s">
        <v>22</v>
      </c>
      <c r="C97" s="1"/>
      <c r="D97" s="25" t="s">
        <v>236</v>
      </c>
      <c r="E97" s="25" t="s">
        <v>53</v>
      </c>
      <c r="F97" s="26" t="s">
        <v>237</v>
      </c>
      <c r="G97" s="16">
        <f t="shared" si="11"/>
        <v>0</v>
      </c>
      <c r="H97" s="44">
        <v>4</v>
      </c>
      <c r="I97" s="44">
        <v>1</v>
      </c>
      <c r="J97" s="44">
        <v>3</v>
      </c>
      <c r="K97" s="44">
        <v>0</v>
      </c>
      <c r="L97" s="44">
        <v>0</v>
      </c>
      <c r="M97" s="44">
        <v>0</v>
      </c>
      <c r="N97" s="16">
        <f t="shared" si="14"/>
        <v>0</v>
      </c>
      <c r="O97" s="5">
        <v>0</v>
      </c>
      <c r="P97" s="5">
        <f t="shared" si="12"/>
        <v>0</v>
      </c>
      <c r="Q97" s="16">
        <f t="shared" si="15"/>
        <v>0</v>
      </c>
      <c r="R97" s="5">
        <v>0</v>
      </c>
      <c r="S97" s="16">
        <f t="shared" si="16"/>
        <v>0</v>
      </c>
      <c r="T97" s="5">
        <f t="shared" si="13"/>
        <v>0</v>
      </c>
      <c r="U97" s="16">
        <f t="shared" si="17"/>
        <v>0</v>
      </c>
    </row>
    <row r="98" spans="1:32" ht="37.5" customHeight="1" x14ac:dyDescent="0.2">
      <c r="A98" s="1">
        <f t="shared" si="10"/>
        <v>93</v>
      </c>
      <c r="B98" s="25" t="s">
        <v>23</v>
      </c>
      <c r="C98" s="75" t="s">
        <v>33</v>
      </c>
      <c r="D98" s="25" t="s">
        <v>238</v>
      </c>
      <c r="E98" s="25" t="s">
        <v>53</v>
      </c>
      <c r="F98" s="26" t="s">
        <v>239</v>
      </c>
      <c r="G98" s="16">
        <f t="shared" si="11"/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16">
        <f t="shared" si="14"/>
        <v>0</v>
      </c>
      <c r="O98" s="5">
        <v>0</v>
      </c>
      <c r="P98" s="5">
        <f t="shared" si="12"/>
        <v>0</v>
      </c>
      <c r="Q98" s="16">
        <f t="shared" si="15"/>
        <v>0</v>
      </c>
      <c r="R98" s="5">
        <v>0</v>
      </c>
      <c r="S98" s="16">
        <f t="shared" si="16"/>
        <v>0</v>
      </c>
      <c r="T98" s="5">
        <f t="shared" si="13"/>
        <v>0</v>
      </c>
      <c r="U98" s="16">
        <f t="shared" si="17"/>
        <v>0</v>
      </c>
    </row>
    <row r="99" spans="1:32" ht="27.95" customHeight="1" x14ac:dyDescent="0.2">
      <c r="A99" s="1">
        <f t="shared" si="10"/>
        <v>94</v>
      </c>
      <c r="B99" s="1" t="s">
        <v>22</v>
      </c>
      <c r="C99" s="1"/>
      <c r="D99" s="25" t="s">
        <v>240</v>
      </c>
      <c r="E99" s="25" t="s">
        <v>241</v>
      </c>
      <c r="F99" s="26" t="s">
        <v>242</v>
      </c>
      <c r="G99" s="16">
        <f t="shared" si="11"/>
        <v>0</v>
      </c>
      <c r="H99" s="44">
        <v>3</v>
      </c>
      <c r="I99" s="44">
        <v>1</v>
      </c>
      <c r="J99" s="44">
        <v>0</v>
      </c>
      <c r="K99" s="44">
        <v>0</v>
      </c>
      <c r="L99" s="44">
        <v>0</v>
      </c>
      <c r="M99" s="44">
        <v>0</v>
      </c>
      <c r="N99" s="16">
        <f t="shared" si="14"/>
        <v>0</v>
      </c>
      <c r="O99" s="5">
        <v>0</v>
      </c>
      <c r="P99" s="5">
        <f t="shared" si="12"/>
        <v>0</v>
      </c>
      <c r="Q99" s="16">
        <f t="shared" si="15"/>
        <v>0</v>
      </c>
      <c r="R99" s="5">
        <v>0</v>
      </c>
      <c r="S99" s="16">
        <f t="shared" si="16"/>
        <v>0</v>
      </c>
      <c r="T99" s="5">
        <f t="shared" si="13"/>
        <v>0</v>
      </c>
      <c r="U99" s="16">
        <f t="shared" si="17"/>
        <v>0</v>
      </c>
    </row>
    <row r="100" spans="1:32" ht="27.95" customHeight="1" x14ac:dyDescent="0.2">
      <c r="A100" s="1">
        <f t="shared" si="10"/>
        <v>95</v>
      </c>
      <c r="B100" s="1" t="s">
        <v>22</v>
      </c>
      <c r="C100" s="1"/>
      <c r="D100" s="25" t="s">
        <v>243</v>
      </c>
      <c r="E100" s="33" t="s">
        <v>128</v>
      </c>
      <c r="F100" s="27" t="s">
        <v>244</v>
      </c>
      <c r="G100" s="16">
        <f t="shared" si="11"/>
        <v>0</v>
      </c>
      <c r="H100" s="44">
        <v>4</v>
      </c>
      <c r="I100" s="44">
        <v>1</v>
      </c>
      <c r="J100" s="44">
        <v>0</v>
      </c>
      <c r="K100" s="44">
        <v>0</v>
      </c>
      <c r="L100" s="44">
        <v>0</v>
      </c>
      <c r="M100" s="44">
        <v>0</v>
      </c>
      <c r="N100" s="16">
        <f t="shared" si="14"/>
        <v>0</v>
      </c>
      <c r="O100" s="5">
        <v>0</v>
      </c>
      <c r="P100" s="5">
        <f t="shared" si="12"/>
        <v>0</v>
      </c>
      <c r="Q100" s="16">
        <f t="shared" si="15"/>
        <v>0</v>
      </c>
      <c r="R100" s="5">
        <v>0</v>
      </c>
      <c r="S100" s="16">
        <f t="shared" si="16"/>
        <v>0</v>
      </c>
      <c r="T100" s="5">
        <f t="shared" si="13"/>
        <v>0</v>
      </c>
      <c r="U100" s="16">
        <f t="shared" si="17"/>
        <v>0</v>
      </c>
    </row>
    <row r="101" spans="1:32" ht="27.95" customHeight="1" x14ac:dyDescent="0.2">
      <c r="A101" s="1">
        <f t="shared" si="10"/>
        <v>96</v>
      </c>
      <c r="B101" s="1" t="s">
        <v>22</v>
      </c>
      <c r="C101" s="1"/>
      <c r="D101" s="25" t="s">
        <v>245</v>
      </c>
      <c r="E101" s="25" t="s">
        <v>53</v>
      </c>
      <c r="F101" s="32" t="s">
        <v>246</v>
      </c>
      <c r="G101" s="16">
        <f t="shared" si="11"/>
        <v>0</v>
      </c>
      <c r="H101" s="44">
        <v>8</v>
      </c>
      <c r="I101" s="44">
        <v>1</v>
      </c>
      <c r="J101" s="44">
        <v>6</v>
      </c>
      <c r="K101" s="44">
        <v>0</v>
      </c>
      <c r="L101" s="44">
        <v>0</v>
      </c>
      <c r="M101" s="44">
        <v>0</v>
      </c>
      <c r="N101" s="16">
        <f t="shared" si="14"/>
        <v>0</v>
      </c>
      <c r="O101" s="5">
        <v>0</v>
      </c>
      <c r="P101" s="5">
        <f t="shared" si="12"/>
        <v>0</v>
      </c>
      <c r="Q101" s="16">
        <f t="shared" si="15"/>
        <v>0</v>
      </c>
      <c r="R101" s="5">
        <v>0</v>
      </c>
      <c r="S101" s="16">
        <f t="shared" si="16"/>
        <v>0</v>
      </c>
      <c r="T101" s="5">
        <f t="shared" si="13"/>
        <v>0</v>
      </c>
      <c r="U101" s="16">
        <f t="shared" si="17"/>
        <v>0</v>
      </c>
    </row>
    <row r="102" spans="1:32" ht="27.95" customHeight="1" x14ac:dyDescent="0.2">
      <c r="A102" s="1">
        <f t="shared" si="10"/>
        <v>97</v>
      </c>
      <c r="B102" s="1" t="s">
        <v>22</v>
      </c>
      <c r="C102" s="1"/>
      <c r="D102" s="25" t="s">
        <v>247</v>
      </c>
      <c r="E102" s="25" t="s">
        <v>53</v>
      </c>
      <c r="F102" s="27" t="s">
        <v>248</v>
      </c>
      <c r="G102" s="16">
        <f t="shared" si="11"/>
        <v>0</v>
      </c>
      <c r="H102" s="44">
        <v>5</v>
      </c>
      <c r="I102" s="44">
        <v>1</v>
      </c>
      <c r="J102" s="44">
        <v>4</v>
      </c>
      <c r="K102" s="44">
        <v>0</v>
      </c>
      <c r="L102" s="44">
        <v>0</v>
      </c>
      <c r="M102" s="44">
        <v>0</v>
      </c>
      <c r="N102" s="16">
        <f t="shared" si="14"/>
        <v>0</v>
      </c>
      <c r="O102" s="5">
        <v>0</v>
      </c>
      <c r="P102" s="5">
        <f t="shared" si="12"/>
        <v>0</v>
      </c>
      <c r="Q102" s="16">
        <f t="shared" si="15"/>
        <v>0</v>
      </c>
      <c r="R102" s="5">
        <v>0</v>
      </c>
      <c r="S102" s="16">
        <f t="shared" si="16"/>
        <v>0</v>
      </c>
      <c r="T102" s="5">
        <f t="shared" si="13"/>
        <v>0</v>
      </c>
      <c r="U102" s="16">
        <f t="shared" si="17"/>
        <v>0</v>
      </c>
    </row>
    <row r="103" spans="1:32" ht="27.95" customHeight="1" x14ac:dyDescent="0.2">
      <c r="A103" s="1">
        <f t="shared" si="10"/>
        <v>98</v>
      </c>
      <c r="B103" s="1" t="s">
        <v>22</v>
      </c>
      <c r="C103" s="1"/>
      <c r="D103" s="25" t="s">
        <v>249</v>
      </c>
      <c r="E103" s="25" t="s">
        <v>250</v>
      </c>
      <c r="F103" s="26" t="s">
        <v>251</v>
      </c>
      <c r="G103" s="16">
        <f t="shared" si="11"/>
        <v>0</v>
      </c>
      <c r="H103" s="44">
        <v>10</v>
      </c>
      <c r="I103" s="44">
        <v>0</v>
      </c>
      <c r="J103" s="44">
        <v>10</v>
      </c>
      <c r="K103" s="44">
        <v>0</v>
      </c>
      <c r="L103" s="44">
        <v>0</v>
      </c>
      <c r="M103" s="44">
        <v>0</v>
      </c>
      <c r="N103" s="16">
        <f t="shared" si="14"/>
        <v>0</v>
      </c>
      <c r="O103" s="5">
        <v>0</v>
      </c>
      <c r="P103" s="5">
        <f t="shared" si="12"/>
        <v>0</v>
      </c>
      <c r="Q103" s="16">
        <f t="shared" si="15"/>
        <v>0</v>
      </c>
      <c r="R103" s="5">
        <v>0</v>
      </c>
      <c r="S103" s="16">
        <f t="shared" si="16"/>
        <v>0</v>
      </c>
      <c r="T103" s="5">
        <f t="shared" si="13"/>
        <v>0</v>
      </c>
      <c r="U103" s="16">
        <f t="shared" si="17"/>
        <v>0</v>
      </c>
    </row>
    <row r="104" spans="1:32" ht="27.95" customHeight="1" x14ac:dyDescent="0.2">
      <c r="A104" s="1">
        <f t="shared" si="10"/>
        <v>99</v>
      </c>
      <c r="B104" s="25" t="s">
        <v>23</v>
      </c>
      <c r="C104" s="75" t="s">
        <v>34</v>
      </c>
      <c r="D104" s="25" t="s">
        <v>252</v>
      </c>
      <c r="E104" s="25" t="s">
        <v>53</v>
      </c>
      <c r="F104" s="27" t="s">
        <v>253</v>
      </c>
      <c r="G104" s="16">
        <f t="shared" si="11"/>
        <v>0</v>
      </c>
      <c r="H104" s="44">
        <v>4</v>
      </c>
      <c r="I104" s="44">
        <v>0</v>
      </c>
      <c r="J104" s="44">
        <v>4</v>
      </c>
      <c r="K104" s="44">
        <v>0</v>
      </c>
      <c r="L104" s="44">
        <v>0</v>
      </c>
      <c r="M104" s="44">
        <v>0</v>
      </c>
      <c r="N104" s="16">
        <f t="shared" si="14"/>
        <v>0</v>
      </c>
      <c r="O104" s="5">
        <v>0</v>
      </c>
      <c r="P104" s="5">
        <f t="shared" si="12"/>
        <v>0</v>
      </c>
      <c r="Q104" s="16">
        <f t="shared" si="15"/>
        <v>0</v>
      </c>
      <c r="R104" s="5">
        <v>0</v>
      </c>
      <c r="S104" s="16">
        <f t="shared" si="16"/>
        <v>0</v>
      </c>
      <c r="T104" s="5">
        <f t="shared" si="13"/>
        <v>0</v>
      </c>
      <c r="U104" s="16">
        <f t="shared" si="17"/>
        <v>0</v>
      </c>
    </row>
    <row r="105" spans="1:32" ht="40.5" customHeight="1" x14ac:dyDescent="0.2">
      <c r="A105" s="1">
        <f t="shared" si="10"/>
        <v>100</v>
      </c>
      <c r="B105" s="25" t="s">
        <v>23</v>
      </c>
      <c r="C105" s="75" t="s">
        <v>28</v>
      </c>
      <c r="D105" s="25" t="s">
        <v>254</v>
      </c>
      <c r="E105" s="25" t="s">
        <v>41</v>
      </c>
      <c r="F105" s="32" t="s">
        <v>255</v>
      </c>
      <c r="G105" s="16">
        <f t="shared" si="11"/>
        <v>913.51</v>
      </c>
      <c r="H105" s="44">
        <v>7</v>
      </c>
      <c r="I105" s="44">
        <v>2</v>
      </c>
      <c r="J105" s="44">
        <v>4</v>
      </c>
      <c r="K105" s="44">
        <v>1</v>
      </c>
      <c r="L105" s="44">
        <v>2</v>
      </c>
      <c r="M105" s="44">
        <v>0</v>
      </c>
      <c r="N105" s="16">
        <f t="shared" si="14"/>
        <v>14.285714285714285</v>
      </c>
      <c r="O105" s="5">
        <v>913.51</v>
      </c>
      <c r="P105" s="5">
        <f t="shared" si="12"/>
        <v>913.51</v>
      </c>
      <c r="Q105" s="16">
        <f t="shared" si="15"/>
        <v>100</v>
      </c>
      <c r="R105" s="5">
        <v>0</v>
      </c>
      <c r="S105" s="16">
        <f t="shared" si="16"/>
        <v>0</v>
      </c>
      <c r="T105" s="5">
        <f t="shared" si="13"/>
        <v>913.51</v>
      </c>
      <c r="U105" s="16">
        <f t="shared" si="17"/>
        <v>100</v>
      </c>
    </row>
    <row r="106" spans="1:32" ht="38.25" customHeight="1" x14ac:dyDescent="0.2">
      <c r="A106" s="1">
        <f t="shared" si="10"/>
        <v>101</v>
      </c>
      <c r="B106" s="25" t="s">
        <v>23</v>
      </c>
      <c r="C106" s="75" t="s">
        <v>28</v>
      </c>
      <c r="D106" s="25" t="s">
        <v>256</v>
      </c>
      <c r="E106" s="25" t="s">
        <v>41</v>
      </c>
      <c r="F106" s="26" t="s">
        <v>257</v>
      </c>
      <c r="G106" s="16">
        <f t="shared" si="11"/>
        <v>0</v>
      </c>
      <c r="H106" s="44">
        <v>6</v>
      </c>
      <c r="I106" s="44">
        <v>2</v>
      </c>
      <c r="J106" s="44">
        <v>3</v>
      </c>
      <c r="K106" s="44">
        <v>0</v>
      </c>
      <c r="L106" s="44">
        <v>0</v>
      </c>
      <c r="M106" s="44">
        <v>0</v>
      </c>
      <c r="N106" s="16">
        <f t="shared" si="14"/>
        <v>0</v>
      </c>
      <c r="O106" s="5">
        <v>0</v>
      </c>
      <c r="P106" s="5">
        <f t="shared" si="12"/>
        <v>0</v>
      </c>
      <c r="Q106" s="16">
        <f t="shared" si="15"/>
        <v>0</v>
      </c>
      <c r="R106" s="5">
        <v>0</v>
      </c>
      <c r="S106" s="16">
        <f t="shared" si="16"/>
        <v>0</v>
      </c>
      <c r="T106" s="5">
        <f t="shared" si="13"/>
        <v>0</v>
      </c>
      <c r="U106" s="16">
        <f t="shared" si="17"/>
        <v>0</v>
      </c>
    </row>
    <row r="107" spans="1:32" x14ac:dyDescent="0.2">
      <c r="A107" s="22" t="s">
        <v>19</v>
      </c>
      <c r="B107" s="23"/>
      <c r="C107" s="23"/>
      <c r="D107" s="23"/>
      <c r="E107" s="23"/>
      <c r="F107" s="24"/>
      <c r="G107" s="17">
        <f t="shared" ref="G107:M107" si="18">SUM(G6:G106)</f>
        <v>55743.609999999986</v>
      </c>
      <c r="H107" s="18">
        <f>SUM(H6:H106)</f>
        <v>638</v>
      </c>
      <c r="I107" s="18">
        <f>SUM(I6:I106)</f>
        <v>133</v>
      </c>
      <c r="J107" s="18">
        <f t="shared" si="18"/>
        <v>419</v>
      </c>
      <c r="K107" s="18">
        <f t="shared" si="18"/>
        <v>124</v>
      </c>
      <c r="L107" s="18">
        <f t="shared" si="18"/>
        <v>133</v>
      </c>
      <c r="M107" s="18">
        <f t="shared" si="18"/>
        <v>0</v>
      </c>
      <c r="N107" s="16">
        <f>IF(H107=0,0,K107/H107)*100</f>
        <v>19.435736677115987</v>
      </c>
      <c r="O107" s="19">
        <f>SUM(O6:O106)</f>
        <v>55743.609999999986</v>
      </c>
      <c r="P107" s="19">
        <f>SUM(P6:P106)</f>
        <v>55743.609999999986</v>
      </c>
      <c r="Q107" s="16">
        <f>IF(O107=0,0,P107/O107)*100</f>
        <v>100</v>
      </c>
      <c r="R107" s="19">
        <f>SUM(R6:R106)</f>
        <v>25211.580000000005</v>
      </c>
      <c r="S107" s="16">
        <f>IF(P107=0,0,R107/P107)*100</f>
        <v>45.22774897427707</v>
      </c>
      <c r="T107" s="19">
        <f>SUM(T6:T106)</f>
        <v>30532.030000000002</v>
      </c>
      <c r="U107" s="16">
        <f>IF(P107=0,0,T107/P107)*100</f>
        <v>54.772251025722966</v>
      </c>
      <c r="V107" s="10"/>
      <c r="W107" s="10"/>
      <c r="X107" s="10"/>
      <c r="Y107" s="9"/>
      <c r="Z107" s="11"/>
      <c r="AA107" s="11"/>
      <c r="AB107" s="9"/>
      <c r="AC107" s="11"/>
      <c r="AD107" s="9"/>
      <c r="AE107" s="11"/>
      <c r="AF107" s="9"/>
    </row>
  </sheetData>
  <sheetProtection algorithmName="SHA-512" hashValue="MdvCPrJN3IUKs0tC9Wxgfqnn0KlQNR0ngzLOrjLY8vurQS89STxHcKcKSTDLorodJ6164hOYGQLYL9uMX2yYgw==" saltValue="/lf2AjlLBQ8gDwj9eCluPw==" spinCount="100000" sheet="1" objects="1" scenarios="1"/>
  <customSheetViews>
    <customSheetView guid="{2F2CED36-E625-4693-8C75-0460C802BA46}" topLeftCell="A86">
      <selection activeCell="H107" sqref="H107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topLeftCell="A86">
      <selection activeCell="H107" sqref="H107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topLeftCell="A86">
      <selection activeCell="H107" sqref="H107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30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M3:M4"/>
    <mergeCell ref="N3:N4"/>
    <mergeCell ref="O3:O4"/>
    <mergeCell ref="P3:Q3"/>
    <mergeCell ref="Z3:Z4"/>
    <mergeCell ref="AA3:AB3"/>
    <mergeCell ref="AC3:AD3"/>
    <mergeCell ref="AE3:AF3"/>
    <mergeCell ref="R3:S3"/>
    <mergeCell ref="T3:U3"/>
    <mergeCell ref="V3:V4"/>
    <mergeCell ref="W3:W4"/>
    <mergeCell ref="X3:X4"/>
    <mergeCell ref="Y3:Y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78" zoomScaleNormal="78" zoomScaleSheetLayoutView="130" workbookViewId="0">
      <selection activeCell="I3" sqref="I3:I4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1.140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287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1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80" t="s">
        <v>6</v>
      </c>
      <c r="Q4" s="79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80" t="s">
        <v>6</v>
      </c>
      <c r="S4" s="79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80" t="s">
        <v>6</v>
      </c>
      <c r="U4" s="79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78">
        <v>1</v>
      </c>
      <c r="B5" s="78">
        <v>2</v>
      </c>
      <c r="C5" s="78">
        <v>3</v>
      </c>
      <c r="D5" s="78">
        <v>4</v>
      </c>
      <c r="E5" s="91">
        <v>5</v>
      </c>
      <c r="F5" s="95">
        <v>6</v>
      </c>
      <c r="G5" s="92">
        <v>7</v>
      </c>
      <c r="H5" s="78">
        <v>8</v>
      </c>
      <c r="I5" s="78">
        <v>9</v>
      </c>
      <c r="J5" s="78">
        <v>10</v>
      </c>
      <c r="K5" s="78">
        <v>11</v>
      </c>
      <c r="L5" s="78">
        <v>12</v>
      </c>
      <c r="M5" s="78">
        <v>13</v>
      </c>
      <c r="N5" s="78">
        <v>14</v>
      </c>
      <c r="O5" s="78">
        <v>15</v>
      </c>
      <c r="P5" s="78">
        <v>16</v>
      </c>
      <c r="Q5" s="78">
        <v>17</v>
      </c>
      <c r="R5" s="78">
        <v>18</v>
      </c>
      <c r="S5" s="78">
        <v>19</v>
      </c>
      <c r="T5" s="78">
        <v>20</v>
      </c>
      <c r="U5" s="78">
        <v>21</v>
      </c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37" si="0">O6</f>
        <v>4642.08</v>
      </c>
      <c r="H6" s="44">
        <v>13</v>
      </c>
      <c r="I6" s="44">
        <v>3</v>
      </c>
      <c r="J6" s="44">
        <v>10</v>
      </c>
      <c r="K6" s="44">
        <v>9</v>
      </c>
      <c r="L6" s="44">
        <v>10</v>
      </c>
      <c r="M6" s="44">
        <v>0</v>
      </c>
      <c r="N6" s="16">
        <f t="shared" ref="N6:N37" si="1">IF(H6=0,0,K6/H6)*100</f>
        <v>69.230769230769226</v>
      </c>
      <c r="O6" s="5">
        <v>4642.08</v>
      </c>
      <c r="P6" s="5">
        <f t="shared" ref="P6:P18" si="2">O6</f>
        <v>4642.08</v>
      </c>
      <c r="Q6" s="16">
        <f t="shared" ref="Q6:Q18" si="3">IF(O6=0,0,P6/O6)*100</f>
        <v>100</v>
      </c>
      <c r="R6" s="5">
        <v>0</v>
      </c>
      <c r="S6" s="16">
        <f t="shared" ref="S6:S18" si="4">IF(P6=0,0,R6/P6)*100</f>
        <v>0</v>
      </c>
      <c r="T6" s="5">
        <f t="shared" ref="T6:T18" si="5">SUM(P6, -R6)</f>
        <v>4642.08</v>
      </c>
      <c r="U6" s="16">
        <f t="shared" ref="U6:U18" si="6">IF(P6=0,0,T6/P6)*100</f>
        <v>100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0</v>
      </c>
      <c r="H7" s="44">
        <v>5</v>
      </c>
      <c r="I7" s="44">
        <v>3</v>
      </c>
      <c r="J7" s="44">
        <v>2</v>
      </c>
      <c r="K7" s="44">
        <v>0</v>
      </c>
      <c r="L7" s="44">
        <v>0</v>
      </c>
      <c r="M7" s="44">
        <v>0</v>
      </c>
      <c r="N7" s="16">
        <f t="shared" si="1"/>
        <v>0</v>
      </c>
      <c r="O7" s="5">
        <v>0</v>
      </c>
      <c r="P7" s="5">
        <f t="shared" si="2"/>
        <v>0</v>
      </c>
      <c r="Q7" s="16">
        <f t="shared" si="3"/>
        <v>0</v>
      </c>
      <c r="R7" s="5">
        <v>0</v>
      </c>
      <c r="S7" s="16">
        <f t="shared" si="4"/>
        <v>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12835.41</v>
      </c>
      <c r="H8" s="44">
        <v>18</v>
      </c>
      <c r="I8" s="44">
        <v>3</v>
      </c>
      <c r="J8" s="44">
        <v>13</v>
      </c>
      <c r="K8" s="44">
        <v>13</v>
      </c>
      <c r="L8" s="44">
        <v>13</v>
      </c>
      <c r="M8" s="44">
        <v>0</v>
      </c>
      <c r="N8" s="16">
        <f t="shared" si="1"/>
        <v>72.222222222222214</v>
      </c>
      <c r="O8" s="5">
        <v>12835.41</v>
      </c>
      <c r="P8" s="5">
        <f t="shared" si="2"/>
        <v>12835.41</v>
      </c>
      <c r="Q8" s="16">
        <f t="shared" si="3"/>
        <v>100</v>
      </c>
      <c r="R8" s="5">
        <v>2990.99</v>
      </c>
      <c r="S8" s="16">
        <f t="shared" si="4"/>
        <v>23.302644792803655</v>
      </c>
      <c r="T8" s="5">
        <f t="shared" si="5"/>
        <v>9844.42</v>
      </c>
      <c r="U8" s="16">
        <f t="shared" si="6"/>
        <v>76.697355207196338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0</v>
      </c>
      <c r="H9" s="44">
        <v>2</v>
      </c>
      <c r="I9" s="44">
        <v>0</v>
      </c>
      <c r="J9" s="44">
        <v>1</v>
      </c>
      <c r="K9" s="44">
        <v>0</v>
      </c>
      <c r="L9" s="44">
        <v>0</v>
      </c>
      <c r="M9" s="44">
        <v>0</v>
      </c>
      <c r="N9" s="16">
        <f t="shared" si="1"/>
        <v>0</v>
      </c>
      <c r="O9" s="5">
        <v>0</v>
      </c>
      <c r="P9" s="5">
        <f t="shared" si="2"/>
        <v>0</v>
      </c>
      <c r="Q9" s="16">
        <f t="shared" si="3"/>
        <v>0</v>
      </c>
      <c r="R9" s="5">
        <v>0</v>
      </c>
      <c r="S9" s="16">
        <f t="shared" si="4"/>
        <v>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0</v>
      </c>
      <c r="H10" s="44">
        <v>2</v>
      </c>
      <c r="I10" s="44">
        <v>1</v>
      </c>
      <c r="J10" s="44">
        <v>1</v>
      </c>
      <c r="K10" s="44">
        <v>0</v>
      </c>
      <c r="L10" s="44">
        <v>0</v>
      </c>
      <c r="M10" s="44">
        <v>0</v>
      </c>
      <c r="N10" s="16">
        <f t="shared" si="1"/>
        <v>0</v>
      </c>
      <c r="O10" s="5">
        <v>0</v>
      </c>
      <c r="P10" s="5">
        <f t="shared" si="2"/>
        <v>0</v>
      </c>
      <c r="Q10" s="16">
        <f t="shared" si="3"/>
        <v>0</v>
      </c>
      <c r="R10" s="5">
        <v>0</v>
      </c>
      <c r="S10" s="16">
        <f t="shared" si="4"/>
        <v>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210.97</v>
      </c>
      <c r="H12" s="44">
        <v>3</v>
      </c>
      <c r="I12" s="44">
        <v>0</v>
      </c>
      <c r="J12" s="44">
        <v>3</v>
      </c>
      <c r="K12" s="44">
        <v>1</v>
      </c>
      <c r="L12" s="44">
        <v>1</v>
      </c>
      <c r="M12" s="44">
        <v>0</v>
      </c>
      <c r="N12" s="16">
        <f t="shared" si="1"/>
        <v>33.333333333333329</v>
      </c>
      <c r="O12" s="5">
        <v>210.97</v>
      </c>
      <c r="P12" s="5">
        <f t="shared" si="2"/>
        <v>210.97</v>
      </c>
      <c r="Q12" s="16">
        <f t="shared" si="3"/>
        <v>100</v>
      </c>
      <c r="R12" s="5">
        <v>210.97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1108.56</v>
      </c>
      <c r="H13" s="44">
        <v>20</v>
      </c>
      <c r="I13" s="44">
        <v>5</v>
      </c>
      <c r="J13" s="44">
        <v>12</v>
      </c>
      <c r="K13" s="44">
        <v>3</v>
      </c>
      <c r="L13" s="44">
        <v>3</v>
      </c>
      <c r="M13" s="44">
        <v>0</v>
      </c>
      <c r="N13" s="16">
        <f t="shared" si="1"/>
        <v>15</v>
      </c>
      <c r="O13" s="5">
        <v>1108.56</v>
      </c>
      <c r="P13" s="5">
        <f t="shared" si="2"/>
        <v>1108.56</v>
      </c>
      <c r="Q13" s="16">
        <f t="shared" si="3"/>
        <v>100</v>
      </c>
      <c r="R13" s="5">
        <v>1108.56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2348.46</v>
      </c>
      <c r="H14" s="44">
        <v>13</v>
      </c>
      <c r="I14" s="44">
        <v>3</v>
      </c>
      <c r="J14" s="44">
        <v>10</v>
      </c>
      <c r="K14" s="44">
        <v>5</v>
      </c>
      <c r="L14" s="44">
        <v>6</v>
      </c>
      <c r="M14" s="44">
        <v>0</v>
      </c>
      <c r="N14" s="16">
        <f t="shared" si="1"/>
        <v>38.461538461538467</v>
      </c>
      <c r="O14" s="5">
        <v>2348.46</v>
      </c>
      <c r="P14" s="5">
        <f t="shared" si="2"/>
        <v>2348.46</v>
      </c>
      <c r="Q14" s="16">
        <f t="shared" si="3"/>
        <v>100</v>
      </c>
      <c r="R14" s="5">
        <v>1221.92</v>
      </c>
      <c r="S14" s="16">
        <f t="shared" si="4"/>
        <v>52.030692453778229</v>
      </c>
      <c r="T14" s="5">
        <f t="shared" si="5"/>
        <v>1126.54</v>
      </c>
      <c r="U14" s="16">
        <f t="shared" si="6"/>
        <v>47.969307546221778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1382.7</v>
      </c>
      <c r="H15" s="44">
        <v>5</v>
      </c>
      <c r="I15" s="44">
        <v>1</v>
      </c>
      <c r="J15" s="44">
        <v>3</v>
      </c>
      <c r="K15" s="44">
        <v>3</v>
      </c>
      <c r="L15" s="44">
        <v>3</v>
      </c>
      <c r="M15" s="44">
        <v>0</v>
      </c>
      <c r="N15" s="16">
        <f t="shared" si="1"/>
        <v>60</v>
      </c>
      <c r="O15" s="5">
        <v>1382.7</v>
      </c>
      <c r="P15" s="5">
        <f t="shared" si="2"/>
        <v>1382.7</v>
      </c>
      <c r="Q15" s="16">
        <f t="shared" si="3"/>
        <v>100</v>
      </c>
      <c r="R15" s="5">
        <v>1382.7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694.26</v>
      </c>
      <c r="H16" s="44">
        <v>8</v>
      </c>
      <c r="I16" s="44">
        <v>0</v>
      </c>
      <c r="J16" s="44">
        <v>5</v>
      </c>
      <c r="K16" s="44">
        <v>4</v>
      </c>
      <c r="L16" s="44">
        <v>4</v>
      </c>
      <c r="M16" s="44">
        <v>0</v>
      </c>
      <c r="N16" s="16">
        <f t="shared" si="1"/>
        <v>50</v>
      </c>
      <c r="O16" s="5">
        <v>694.26</v>
      </c>
      <c r="P16" s="5">
        <f t="shared" si="2"/>
        <v>694.26</v>
      </c>
      <c r="Q16" s="16">
        <f t="shared" si="3"/>
        <v>100</v>
      </c>
      <c r="R16" s="5">
        <v>0</v>
      </c>
      <c r="S16" s="16">
        <f t="shared" si="4"/>
        <v>0</v>
      </c>
      <c r="T16" s="5">
        <f t="shared" si="5"/>
        <v>694.26</v>
      </c>
      <c r="U16" s="16">
        <f t="shared" si="6"/>
        <v>100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1763.05</v>
      </c>
      <c r="H17" s="44">
        <v>5</v>
      </c>
      <c r="I17" s="44">
        <v>0</v>
      </c>
      <c r="J17" s="44">
        <v>5</v>
      </c>
      <c r="K17" s="44">
        <v>4</v>
      </c>
      <c r="L17" s="44">
        <v>5</v>
      </c>
      <c r="M17" s="44">
        <v>0</v>
      </c>
      <c r="N17" s="16">
        <f t="shared" si="1"/>
        <v>80</v>
      </c>
      <c r="O17" s="5">
        <v>1763.05</v>
      </c>
      <c r="P17" s="5">
        <f t="shared" si="2"/>
        <v>1763.05</v>
      </c>
      <c r="Q17" s="16">
        <f t="shared" si="3"/>
        <v>100</v>
      </c>
      <c r="R17" s="5">
        <v>0</v>
      </c>
      <c r="S17" s="16">
        <f t="shared" si="4"/>
        <v>0</v>
      </c>
      <c r="T17" s="5">
        <f t="shared" si="5"/>
        <v>1763.05</v>
      </c>
      <c r="U17" s="16">
        <f t="shared" si="6"/>
        <v>100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0</v>
      </c>
      <c r="H18" s="44">
        <v>19</v>
      </c>
      <c r="I18" s="44">
        <v>4</v>
      </c>
      <c r="J18" s="44">
        <v>14</v>
      </c>
      <c r="K18" s="44">
        <v>0</v>
      </c>
      <c r="L18" s="44">
        <v>0</v>
      </c>
      <c r="M18" s="44">
        <v>0</v>
      </c>
      <c r="N18" s="16">
        <f t="shared" si="1"/>
        <v>0</v>
      </c>
      <c r="O18" s="5">
        <v>0</v>
      </c>
      <c r="P18" s="5">
        <f t="shared" si="2"/>
        <v>0</v>
      </c>
      <c r="Q18" s="16">
        <f t="shared" si="3"/>
        <v>0</v>
      </c>
      <c r="R18" s="5">
        <v>0</v>
      </c>
      <c r="S18" s="16">
        <f t="shared" si="4"/>
        <v>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78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0</v>
      </c>
      <c r="H19" s="44">
        <v>1</v>
      </c>
      <c r="I19" s="44">
        <v>1</v>
      </c>
      <c r="J19" s="44">
        <v>0</v>
      </c>
      <c r="K19" s="44">
        <v>0</v>
      </c>
      <c r="L19" s="44">
        <v>0</v>
      </c>
      <c r="M19" s="44">
        <v>0</v>
      </c>
      <c r="N19" s="16">
        <f t="shared" si="1"/>
        <v>0</v>
      </c>
      <c r="O19" s="16">
        <f t="shared" ref="O19:U19" si="8">IF(I19=0,0,L19/I19)*100</f>
        <v>0</v>
      </c>
      <c r="P19" s="16">
        <f t="shared" si="8"/>
        <v>0</v>
      </c>
      <c r="Q19" s="16">
        <f t="shared" si="8"/>
        <v>0</v>
      </c>
      <c r="R19" s="16">
        <f t="shared" si="8"/>
        <v>0</v>
      </c>
      <c r="S19" s="16">
        <f t="shared" si="8"/>
        <v>0</v>
      </c>
      <c r="T19" s="16">
        <f t="shared" si="8"/>
        <v>0</v>
      </c>
      <c r="U19" s="16">
        <f t="shared" si="8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78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0</v>
      </c>
      <c r="H20" s="44">
        <v>8</v>
      </c>
      <c r="I20" s="44">
        <v>2</v>
      </c>
      <c r="J20" s="44">
        <v>6</v>
      </c>
      <c r="K20" s="44">
        <v>0</v>
      </c>
      <c r="L20" s="44">
        <v>0</v>
      </c>
      <c r="M20" s="44">
        <v>0</v>
      </c>
      <c r="N20" s="16">
        <f t="shared" si="1"/>
        <v>0</v>
      </c>
      <c r="O20" s="5">
        <v>0</v>
      </c>
      <c r="P20" s="5">
        <f t="shared" ref="P20:P51" si="9">O20</f>
        <v>0</v>
      </c>
      <c r="Q20" s="16">
        <f t="shared" ref="Q20:Q38" si="10">IF(O20=0,0,P20/O20)*100</f>
        <v>0</v>
      </c>
      <c r="R20" s="5">
        <v>0</v>
      </c>
      <c r="S20" s="16">
        <f t="shared" ref="S20:S38" si="11">IF(P20=0,0,R20/P20)*100</f>
        <v>0</v>
      </c>
      <c r="T20" s="5">
        <f t="shared" ref="T20:T51" si="12">SUM(P20, -R20)</f>
        <v>0</v>
      </c>
      <c r="U20" s="16">
        <f t="shared" ref="U20:U38" si="13">IF(P20=0,0,T20/P20)*100</f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2194.85</v>
      </c>
      <c r="H21" s="44">
        <v>11</v>
      </c>
      <c r="I21" s="44">
        <v>4</v>
      </c>
      <c r="J21" s="44">
        <v>7</v>
      </c>
      <c r="K21" s="44">
        <v>3</v>
      </c>
      <c r="L21" s="44">
        <v>4</v>
      </c>
      <c r="M21" s="44">
        <v>0</v>
      </c>
      <c r="N21" s="16">
        <f t="shared" si="1"/>
        <v>27.27272727272727</v>
      </c>
      <c r="O21" s="5">
        <v>2194.85</v>
      </c>
      <c r="P21" s="5">
        <f t="shared" si="9"/>
        <v>2194.85</v>
      </c>
      <c r="Q21" s="16">
        <f t="shared" si="10"/>
        <v>100</v>
      </c>
      <c r="R21" s="5">
        <v>2194.85</v>
      </c>
      <c r="S21" s="16">
        <f t="shared" si="11"/>
        <v>100</v>
      </c>
      <c r="T21" s="5">
        <f t="shared" si="12"/>
        <v>0</v>
      </c>
      <c r="U21" s="16">
        <f t="shared" si="13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2315.31</v>
      </c>
      <c r="H22" s="44">
        <v>10</v>
      </c>
      <c r="I22" s="44">
        <v>3</v>
      </c>
      <c r="J22" s="44">
        <v>5</v>
      </c>
      <c r="K22" s="44">
        <v>6</v>
      </c>
      <c r="L22" s="44">
        <v>6</v>
      </c>
      <c r="M22" s="44">
        <v>0</v>
      </c>
      <c r="N22" s="16">
        <f t="shared" si="1"/>
        <v>60</v>
      </c>
      <c r="O22" s="5">
        <v>2315.31</v>
      </c>
      <c r="P22" s="5">
        <f t="shared" si="9"/>
        <v>2315.31</v>
      </c>
      <c r="Q22" s="16">
        <f t="shared" si="10"/>
        <v>100</v>
      </c>
      <c r="R22" s="5">
        <v>681.11</v>
      </c>
      <c r="S22" s="16">
        <f t="shared" si="11"/>
        <v>29.417658974392197</v>
      </c>
      <c r="T22" s="5">
        <f t="shared" si="12"/>
        <v>1634.1999999999998</v>
      </c>
      <c r="U22" s="16">
        <f t="shared" si="13"/>
        <v>70.582341025607803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0</v>
      </c>
      <c r="H23" s="44">
        <v>8</v>
      </c>
      <c r="I23" s="44">
        <v>3</v>
      </c>
      <c r="J23" s="44">
        <v>5</v>
      </c>
      <c r="K23" s="44">
        <v>0</v>
      </c>
      <c r="L23" s="44">
        <v>0</v>
      </c>
      <c r="M23" s="44">
        <v>0</v>
      </c>
      <c r="N23" s="16">
        <f t="shared" si="1"/>
        <v>0</v>
      </c>
      <c r="O23" s="5">
        <v>0</v>
      </c>
      <c r="P23" s="5">
        <f t="shared" si="9"/>
        <v>0</v>
      </c>
      <c r="Q23" s="16">
        <f t="shared" si="10"/>
        <v>0</v>
      </c>
      <c r="R23" s="5">
        <v>0</v>
      </c>
      <c r="S23" s="16">
        <f t="shared" si="11"/>
        <v>0</v>
      </c>
      <c r="T23" s="5">
        <f t="shared" si="12"/>
        <v>0</v>
      </c>
      <c r="U23" s="16">
        <f t="shared" si="13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2084.29</v>
      </c>
      <c r="H24" s="44">
        <v>6</v>
      </c>
      <c r="I24" s="44">
        <v>1</v>
      </c>
      <c r="J24" s="44">
        <v>5</v>
      </c>
      <c r="K24" s="44">
        <v>6</v>
      </c>
      <c r="L24" s="44">
        <v>6</v>
      </c>
      <c r="M24" s="44">
        <v>0</v>
      </c>
      <c r="N24" s="16">
        <f t="shared" si="1"/>
        <v>100</v>
      </c>
      <c r="O24" s="5">
        <v>2084.29</v>
      </c>
      <c r="P24" s="5">
        <f t="shared" si="9"/>
        <v>2084.29</v>
      </c>
      <c r="Q24" s="16">
        <f t="shared" si="10"/>
        <v>100</v>
      </c>
      <c r="R24" s="5">
        <v>0</v>
      </c>
      <c r="S24" s="16">
        <f t="shared" si="11"/>
        <v>0</v>
      </c>
      <c r="T24" s="5">
        <f t="shared" si="12"/>
        <v>2084.29</v>
      </c>
      <c r="U24" s="16">
        <f t="shared" si="13"/>
        <v>100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1239.32</v>
      </c>
      <c r="H25" s="44">
        <v>5</v>
      </c>
      <c r="I25" s="44">
        <v>0</v>
      </c>
      <c r="J25" s="44">
        <v>5</v>
      </c>
      <c r="K25" s="44">
        <v>2</v>
      </c>
      <c r="L25" s="44">
        <v>2</v>
      </c>
      <c r="M25" s="44">
        <v>0</v>
      </c>
      <c r="N25" s="16">
        <f t="shared" si="1"/>
        <v>40</v>
      </c>
      <c r="O25" s="5">
        <v>1239.32</v>
      </c>
      <c r="P25" s="5">
        <f t="shared" si="9"/>
        <v>1239.32</v>
      </c>
      <c r="Q25" s="16">
        <f t="shared" si="10"/>
        <v>100</v>
      </c>
      <c r="R25" s="5">
        <v>395.85</v>
      </c>
      <c r="S25" s="16">
        <f t="shared" si="11"/>
        <v>31.940903075880321</v>
      </c>
      <c r="T25" s="5">
        <f t="shared" si="12"/>
        <v>843.46999999999991</v>
      </c>
      <c r="U25" s="16">
        <f t="shared" si="13"/>
        <v>68.059096924119672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3390.28</v>
      </c>
      <c r="H26" s="44">
        <v>8</v>
      </c>
      <c r="I26" s="44">
        <v>3</v>
      </c>
      <c r="J26" s="44">
        <v>5</v>
      </c>
      <c r="K26" s="44">
        <v>6</v>
      </c>
      <c r="L26" s="44">
        <v>7</v>
      </c>
      <c r="M26" s="44">
        <v>0</v>
      </c>
      <c r="N26" s="16">
        <f t="shared" si="1"/>
        <v>75</v>
      </c>
      <c r="O26" s="5">
        <v>3390.28</v>
      </c>
      <c r="P26" s="5">
        <f t="shared" si="9"/>
        <v>3390.28</v>
      </c>
      <c r="Q26" s="16">
        <f t="shared" si="10"/>
        <v>100</v>
      </c>
      <c r="R26" s="5">
        <v>777.64</v>
      </c>
      <c r="S26" s="16">
        <f t="shared" si="11"/>
        <v>22.937338508913715</v>
      </c>
      <c r="T26" s="5">
        <f t="shared" si="12"/>
        <v>2612.6400000000003</v>
      </c>
      <c r="U26" s="16">
        <f t="shared" si="13"/>
        <v>77.062661491086288</v>
      </c>
    </row>
    <row r="27" spans="1:21" ht="27.95" customHeight="1" x14ac:dyDescent="0.25">
      <c r="A27" s="1">
        <f t="shared" si="7"/>
        <v>22</v>
      </c>
      <c r="B27" s="25" t="s">
        <v>24</v>
      </c>
      <c r="C27" s="78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6</v>
      </c>
      <c r="I27" s="44">
        <v>0</v>
      </c>
      <c r="J27" s="44">
        <v>6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9"/>
        <v>0</v>
      </c>
      <c r="Q27" s="16">
        <f t="shared" si="10"/>
        <v>0</v>
      </c>
      <c r="R27" s="5">
        <v>0</v>
      </c>
      <c r="S27" s="16">
        <f t="shared" si="11"/>
        <v>0</v>
      </c>
      <c r="T27" s="5">
        <f t="shared" si="12"/>
        <v>0</v>
      </c>
      <c r="U27" s="16">
        <f t="shared" si="13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0</v>
      </c>
      <c r="H28" s="44">
        <v>7</v>
      </c>
      <c r="I28" s="44">
        <v>2</v>
      </c>
      <c r="J28" s="44">
        <v>3</v>
      </c>
      <c r="K28" s="44">
        <v>0</v>
      </c>
      <c r="L28" s="44">
        <v>0</v>
      </c>
      <c r="M28" s="44">
        <v>0</v>
      </c>
      <c r="N28" s="16">
        <f t="shared" si="1"/>
        <v>0</v>
      </c>
      <c r="O28" s="5">
        <v>0</v>
      </c>
      <c r="P28" s="5">
        <f t="shared" si="9"/>
        <v>0</v>
      </c>
      <c r="Q28" s="16">
        <f t="shared" si="10"/>
        <v>0</v>
      </c>
      <c r="R28" s="5">
        <v>0</v>
      </c>
      <c r="S28" s="16">
        <f t="shared" si="11"/>
        <v>0</v>
      </c>
      <c r="T28" s="5">
        <f t="shared" si="12"/>
        <v>0</v>
      </c>
      <c r="U28" s="16">
        <f t="shared" si="13"/>
        <v>0</v>
      </c>
    </row>
    <row r="29" spans="1:21" ht="27.95" customHeight="1" x14ac:dyDescent="0.25">
      <c r="A29" s="1">
        <f t="shared" si="7"/>
        <v>24</v>
      </c>
      <c r="B29" s="1" t="s">
        <v>22</v>
      </c>
      <c r="C29" s="1"/>
      <c r="D29" s="37" t="s">
        <v>99</v>
      </c>
      <c r="E29" s="85" t="s">
        <v>100</v>
      </c>
      <c r="F29" s="96" t="s">
        <v>300</v>
      </c>
      <c r="G29" s="93">
        <f t="shared" si="0"/>
        <v>1558.87</v>
      </c>
      <c r="H29" s="44">
        <v>6</v>
      </c>
      <c r="I29" s="44">
        <v>1</v>
      </c>
      <c r="J29" s="44">
        <v>5</v>
      </c>
      <c r="K29" s="44">
        <v>4</v>
      </c>
      <c r="L29" s="44">
        <v>4</v>
      </c>
      <c r="M29" s="44">
        <v>0</v>
      </c>
      <c r="N29" s="16">
        <f t="shared" si="1"/>
        <v>66.666666666666657</v>
      </c>
      <c r="O29" s="5">
        <v>1558.87</v>
      </c>
      <c r="P29" s="5">
        <f t="shared" si="9"/>
        <v>1558.87</v>
      </c>
      <c r="Q29" s="16">
        <f t="shared" si="10"/>
        <v>100</v>
      </c>
      <c r="R29" s="5">
        <v>1558.87</v>
      </c>
      <c r="S29" s="16">
        <f t="shared" si="11"/>
        <v>100</v>
      </c>
      <c r="T29" s="5">
        <f t="shared" si="12"/>
        <v>0</v>
      </c>
      <c r="U29" s="16">
        <f t="shared" si="13"/>
        <v>0</v>
      </c>
    </row>
    <row r="30" spans="1:21" ht="27.95" customHeight="1" x14ac:dyDescent="0.25">
      <c r="A30" s="1">
        <f t="shared" si="7"/>
        <v>25</v>
      </c>
      <c r="B30" s="1" t="s">
        <v>22</v>
      </c>
      <c r="C30" s="1"/>
      <c r="D30" s="25" t="s">
        <v>102</v>
      </c>
      <c r="E30" s="84" t="s">
        <v>41</v>
      </c>
      <c r="F30" s="96" t="s">
        <v>301</v>
      </c>
      <c r="G30" s="93">
        <f t="shared" si="0"/>
        <v>675.97</v>
      </c>
      <c r="H30" s="44">
        <v>16</v>
      </c>
      <c r="I30" s="44">
        <v>5</v>
      </c>
      <c r="J30" s="44">
        <v>10</v>
      </c>
      <c r="K30" s="44">
        <v>3</v>
      </c>
      <c r="L30" s="44">
        <v>3</v>
      </c>
      <c r="M30" s="44">
        <v>0</v>
      </c>
      <c r="N30" s="16">
        <f t="shared" si="1"/>
        <v>18.75</v>
      </c>
      <c r="O30" s="5">
        <v>675.97</v>
      </c>
      <c r="P30" s="5">
        <f t="shared" si="9"/>
        <v>675.97</v>
      </c>
      <c r="Q30" s="16">
        <f t="shared" si="10"/>
        <v>100</v>
      </c>
      <c r="R30" s="5">
        <v>675.97</v>
      </c>
      <c r="S30" s="16">
        <f t="shared" si="11"/>
        <v>100</v>
      </c>
      <c r="T30" s="5">
        <f t="shared" si="12"/>
        <v>0</v>
      </c>
      <c r="U30" s="16">
        <f t="shared" si="13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104</v>
      </c>
      <c r="E31" s="84" t="s">
        <v>41</v>
      </c>
      <c r="F31" s="96" t="s">
        <v>302</v>
      </c>
      <c r="G31" s="93">
        <f t="shared" si="0"/>
        <v>0</v>
      </c>
      <c r="H31" s="44">
        <v>9</v>
      </c>
      <c r="I31" s="44">
        <v>5</v>
      </c>
      <c r="J31" s="44">
        <v>3</v>
      </c>
      <c r="K31" s="44">
        <v>0</v>
      </c>
      <c r="L31" s="44">
        <v>0</v>
      </c>
      <c r="M31" s="44">
        <v>0</v>
      </c>
      <c r="N31" s="16">
        <f t="shared" si="1"/>
        <v>0</v>
      </c>
      <c r="O31" s="5">
        <v>0</v>
      </c>
      <c r="P31" s="5">
        <f t="shared" si="9"/>
        <v>0</v>
      </c>
      <c r="Q31" s="16">
        <f t="shared" si="10"/>
        <v>0</v>
      </c>
      <c r="R31" s="5">
        <v>0</v>
      </c>
      <c r="S31" s="16">
        <f t="shared" si="11"/>
        <v>0</v>
      </c>
      <c r="T31" s="5">
        <f t="shared" si="12"/>
        <v>0</v>
      </c>
      <c r="U31" s="16">
        <f t="shared" si="13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106</v>
      </c>
      <c r="E32" s="84" t="s">
        <v>53</v>
      </c>
      <c r="F32" s="96" t="s">
        <v>303</v>
      </c>
      <c r="G32" s="93">
        <f t="shared" si="0"/>
        <v>0</v>
      </c>
      <c r="H32" s="44">
        <v>8</v>
      </c>
      <c r="I32" s="44">
        <v>4</v>
      </c>
      <c r="J32" s="44">
        <v>3</v>
      </c>
      <c r="K32" s="44">
        <v>0</v>
      </c>
      <c r="L32" s="44">
        <v>0</v>
      </c>
      <c r="M32" s="44">
        <v>0</v>
      </c>
      <c r="N32" s="16">
        <f t="shared" si="1"/>
        <v>0</v>
      </c>
      <c r="O32" s="5">
        <v>0</v>
      </c>
      <c r="P32" s="5">
        <f t="shared" si="9"/>
        <v>0</v>
      </c>
      <c r="Q32" s="16">
        <f t="shared" si="10"/>
        <v>0</v>
      </c>
      <c r="R32" s="5">
        <v>0</v>
      </c>
      <c r="S32" s="16">
        <f t="shared" si="11"/>
        <v>0</v>
      </c>
      <c r="T32" s="5">
        <f t="shared" si="12"/>
        <v>0</v>
      </c>
      <c r="U32" s="16">
        <f t="shared" si="13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108</v>
      </c>
      <c r="E33" s="84" t="s">
        <v>41</v>
      </c>
      <c r="F33" s="98" t="s">
        <v>304</v>
      </c>
      <c r="G33" s="93">
        <f t="shared" si="0"/>
        <v>2150.4499999999998</v>
      </c>
      <c r="H33" s="44">
        <v>18</v>
      </c>
      <c r="I33" s="44">
        <v>7</v>
      </c>
      <c r="J33" s="44">
        <v>10</v>
      </c>
      <c r="K33" s="44">
        <v>7</v>
      </c>
      <c r="L33" s="44">
        <v>7</v>
      </c>
      <c r="M33" s="44">
        <v>0</v>
      </c>
      <c r="N33" s="16">
        <f t="shared" si="1"/>
        <v>38.888888888888893</v>
      </c>
      <c r="O33" s="5">
        <v>2150.4499999999998</v>
      </c>
      <c r="P33" s="5">
        <f t="shared" si="9"/>
        <v>2150.4499999999998</v>
      </c>
      <c r="Q33" s="16">
        <f t="shared" si="10"/>
        <v>100</v>
      </c>
      <c r="R33" s="5">
        <v>0</v>
      </c>
      <c r="S33" s="16">
        <f t="shared" si="11"/>
        <v>0</v>
      </c>
      <c r="T33" s="5">
        <f t="shared" si="12"/>
        <v>2150.4499999999998</v>
      </c>
      <c r="U33" s="16">
        <f t="shared" si="13"/>
        <v>100</v>
      </c>
    </row>
    <row r="34" spans="1:21" ht="27.95" customHeight="1" x14ac:dyDescent="0.25">
      <c r="A34" s="1">
        <f t="shared" si="7"/>
        <v>29</v>
      </c>
      <c r="B34" s="25" t="s">
        <v>264</v>
      </c>
      <c r="C34" s="79" t="s">
        <v>265</v>
      </c>
      <c r="D34" s="25" t="s">
        <v>115</v>
      </c>
      <c r="E34" s="86" t="s">
        <v>116</v>
      </c>
      <c r="F34" s="97" t="s">
        <v>375</v>
      </c>
      <c r="G34" s="93">
        <f t="shared" si="0"/>
        <v>0</v>
      </c>
      <c r="H34" s="44">
        <v>14</v>
      </c>
      <c r="I34" s="44">
        <v>2</v>
      </c>
      <c r="J34" s="44">
        <v>7</v>
      </c>
      <c r="K34" s="44">
        <v>0</v>
      </c>
      <c r="L34" s="44">
        <v>0</v>
      </c>
      <c r="M34" s="44">
        <v>0</v>
      </c>
      <c r="N34" s="16">
        <f t="shared" si="1"/>
        <v>0</v>
      </c>
      <c r="O34" s="5">
        <v>0</v>
      </c>
      <c r="P34" s="5">
        <f t="shared" si="9"/>
        <v>0</v>
      </c>
      <c r="Q34" s="16">
        <f t="shared" si="10"/>
        <v>0</v>
      </c>
      <c r="R34" s="5">
        <v>0</v>
      </c>
      <c r="S34" s="16">
        <f t="shared" si="11"/>
        <v>0</v>
      </c>
      <c r="T34" s="5">
        <f t="shared" si="12"/>
        <v>0</v>
      </c>
      <c r="U34" s="16">
        <f t="shared" si="13"/>
        <v>0</v>
      </c>
    </row>
    <row r="35" spans="1:21" ht="40.5" customHeight="1" x14ac:dyDescent="0.25">
      <c r="A35" s="1">
        <f t="shared" si="7"/>
        <v>30</v>
      </c>
      <c r="B35" s="1" t="s">
        <v>22</v>
      </c>
      <c r="C35" s="1"/>
      <c r="D35" s="25" t="s">
        <v>113</v>
      </c>
      <c r="E35" s="84" t="s">
        <v>53</v>
      </c>
      <c r="F35" s="96" t="s">
        <v>305</v>
      </c>
      <c r="G35" s="93">
        <f t="shared" si="0"/>
        <v>502.43</v>
      </c>
      <c r="H35" s="44">
        <v>8</v>
      </c>
      <c r="I35" s="44">
        <v>2</v>
      </c>
      <c r="J35" s="44">
        <v>5</v>
      </c>
      <c r="K35" s="44">
        <v>2</v>
      </c>
      <c r="L35" s="44">
        <v>2</v>
      </c>
      <c r="M35" s="44">
        <v>0</v>
      </c>
      <c r="N35" s="16">
        <f t="shared" si="1"/>
        <v>25</v>
      </c>
      <c r="O35" s="5">
        <v>502.43</v>
      </c>
      <c r="P35" s="5">
        <f t="shared" si="9"/>
        <v>502.43</v>
      </c>
      <c r="Q35" s="16">
        <f t="shared" si="10"/>
        <v>100</v>
      </c>
      <c r="R35" s="5">
        <v>0</v>
      </c>
      <c r="S35" s="16">
        <f t="shared" si="11"/>
        <v>0</v>
      </c>
      <c r="T35" s="5">
        <f t="shared" si="12"/>
        <v>502.43</v>
      </c>
      <c r="U35" s="16">
        <f t="shared" si="13"/>
        <v>100</v>
      </c>
    </row>
    <row r="36" spans="1:21" ht="27.95" customHeight="1" x14ac:dyDescent="0.25">
      <c r="A36" s="1">
        <f t="shared" si="7"/>
        <v>31</v>
      </c>
      <c r="B36" s="1" t="s">
        <v>22</v>
      </c>
      <c r="C36" s="1"/>
      <c r="D36" s="25" t="s">
        <v>118</v>
      </c>
      <c r="E36" s="84" t="s">
        <v>116</v>
      </c>
      <c r="F36" s="96" t="s">
        <v>306</v>
      </c>
      <c r="G36" s="93">
        <f t="shared" si="0"/>
        <v>681.6</v>
      </c>
      <c r="H36" s="44">
        <v>3</v>
      </c>
      <c r="I36" s="44">
        <v>1</v>
      </c>
      <c r="J36" s="44">
        <v>2</v>
      </c>
      <c r="K36" s="44">
        <v>2</v>
      </c>
      <c r="L36" s="44">
        <v>2</v>
      </c>
      <c r="M36" s="44">
        <v>0</v>
      </c>
      <c r="N36" s="16">
        <f t="shared" si="1"/>
        <v>66.666666666666657</v>
      </c>
      <c r="O36" s="5">
        <v>681.6</v>
      </c>
      <c r="P36" s="5">
        <f t="shared" si="9"/>
        <v>681.6</v>
      </c>
      <c r="Q36" s="16">
        <f t="shared" si="10"/>
        <v>100</v>
      </c>
      <c r="R36" s="5">
        <v>681.6</v>
      </c>
      <c r="S36" s="16">
        <f t="shared" si="11"/>
        <v>100</v>
      </c>
      <c r="T36" s="5">
        <f t="shared" si="12"/>
        <v>0</v>
      </c>
      <c r="U36" s="16">
        <f t="shared" si="13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120</v>
      </c>
      <c r="E37" s="84" t="s">
        <v>58</v>
      </c>
      <c r="F37" s="96" t="s">
        <v>307</v>
      </c>
      <c r="G37" s="93">
        <f t="shared" si="0"/>
        <v>0</v>
      </c>
      <c r="H37" s="44">
        <v>5</v>
      </c>
      <c r="I37" s="44">
        <v>2</v>
      </c>
      <c r="J37" s="44">
        <v>3</v>
      </c>
      <c r="K37" s="44">
        <v>0</v>
      </c>
      <c r="L37" s="44">
        <v>0</v>
      </c>
      <c r="M37" s="44">
        <v>0</v>
      </c>
      <c r="N37" s="16">
        <f t="shared" si="1"/>
        <v>0</v>
      </c>
      <c r="O37" s="5">
        <v>0</v>
      </c>
      <c r="P37" s="5">
        <f t="shared" si="9"/>
        <v>0</v>
      </c>
      <c r="Q37" s="16">
        <f t="shared" si="10"/>
        <v>0</v>
      </c>
      <c r="R37" s="5">
        <v>0</v>
      </c>
      <c r="S37" s="16">
        <f t="shared" si="11"/>
        <v>0</v>
      </c>
      <c r="T37" s="5">
        <f t="shared" si="12"/>
        <v>0</v>
      </c>
      <c r="U37" s="16">
        <f t="shared" si="13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122</v>
      </c>
      <c r="E38" s="84" t="s">
        <v>123</v>
      </c>
      <c r="F38" s="96" t="s">
        <v>308</v>
      </c>
      <c r="G38" s="93">
        <f t="shared" ref="G38:G69" si="14">O38</f>
        <v>1047.78</v>
      </c>
      <c r="H38" s="44">
        <v>14</v>
      </c>
      <c r="I38" s="44">
        <v>0</v>
      </c>
      <c r="J38" s="44">
        <v>14</v>
      </c>
      <c r="K38" s="44">
        <v>3</v>
      </c>
      <c r="L38" s="44">
        <v>3</v>
      </c>
      <c r="M38" s="44">
        <v>0</v>
      </c>
      <c r="N38" s="16">
        <f t="shared" ref="N38:N65" si="15">IF(H38=0,0,K38/H38)*100</f>
        <v>21.428571428571427</v>
      </c>
      <c r="O38" s="5">
        <v>1047.78</v>
      </c>
      <c r="P38" s="5">
        <f t="shared" si="9"/>
        <v>1047.78</v>
      </c>
      <c r="Q38" s="16">
        <f t="shared" si="10"/>
        <v>100</v>
      </c>
      <c r="R38" s="5">
        <v>0</v>
      </c>
      <c r="S38" s="16">
        <f t="shared" si="11"/>
        <v>0</v>
      </c>
      <c r="T38" s="5">
        <f t="shared" si="12"/>
        <v>1047.78</v>
      </c>
      <c r="U38" s="16">
        <f t="shared" si="13"/>
        <v>100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266</v>
      </c>
      <c r="E39" s="84" t="s">
        <v>41</v>
      </c>
      <c r="F39" s="96" t="s">
        <v>309</v>
      </c>
      <c r="G39" s="93">
        <f t="shared" si="14"/>
        <v>0</v>
      </c>
      <c r="H39" s="44">
        <v>4</v>
      </c>
      <c r="I39" s="44">
        <v>0</v>
      </c>
      <c r="J39" s="44">
        <v>4</v>
      </c>
      <c r="K39" s="44">
        <v>0</v>
      </c>
      <c r="L39" s="44">
        <v>0</v>
      </c>
      <c r="M39" s="44">
        <v>0</v>
      </c>
      <c r="N39" s="16">
        <f t="shared" si="15"/>
        <v>0</v>
      </c>
      <c r="O39" s="16">
        <f>IF(I39=0,0,L39/I39)*100</f>
        <v>0</v>
      </c>
      <c r="P39" s="5">
        <f t="shared" si="9"/>
        <v>0</v>
      </c>
      <c r="Q39" s="16">
        <f t="shared" ref="Q39:S40" si="16">IF(K39=0,0,N39/K39)*100</f>
        <v>0</v>
      </c>
      <c r="R39" s="16">
        <f t="shared" si="16"/>
        <v>0</v>
      </c>
      <c r="S39" s="16">
        <f t="shared" si="16"/>
        <v>0</v>
      </c>
      <c r="T39" s="5">
        <f t="shared" si="12"/>
        <v>0</v>
      </c>
      <c r="U39" s="16">
        <f>IF(O39=0,0,R39/O39)*100</f>
        <v>0</v>
      </c>
    </row>
    <row r="40" spans="1:21" ht="38.25" customHeight="1" x14ac:dyDescent="0.25">
      <c r="A40" s="1">
        <f t="shared" si="7"/>
        <v>35</v>
      </c>
      <c r="B40" s="78" t="s">
        <v>23</v>
      </c>
      <c r="C40" s="78" t="s">
        <v>273</v>
      </c>
      <c r="D40" s="25" t="s">
        <v>274</v>
      </c>
      <c r="E40" s="84" t="s">
        <v>41</v>
      </c>
      <c r="F40" s="96" t="s">
        <v>310</v>
      </c>
      <c r="G40" s="93">
        <f t="shared" si="14"/>
        <v>0</v>
      </c>
      <c r="H40" s="44">
        <v>4</v>
      </c>
      <c r="I40" s="44">
        <v>1</v>
      </c>
      <c r="J40" s="44">
        <v>2</v>
      </c>
      <c r="K40" s="44">
        <v>0</v>
      </c>
      <c r="L40" s="44">
        <v>0</v>
      </c>
      <c r="M40" s="44">
        <v>0</v>
      </c>
      <c r="N40" s="16">
        <f t="shared" si="15"/>
        <v>0</v>
      </c>
      <c r="O40" s="16">
        <f>IF(I40=0,0,L40/I40)*100</f>
        <v>0</v>
      </c>
      <c r="P40" s="5">
        <f t="shared" si="9"/>
        <v>0</v>
      </c>
      <c r="Q40" s="16">
        <f t="shared" si="16"/>
        <v>0</v>
      </c>
      <c r="R40" s="16">
        <f t="shared" si="16"/>
        <v>0</v>
      </c>
      <c r="S40" s="16">
        <f t="shared" si="16"/>
        <v>0</v>
      </c>
      <c r="T40" s="5">
        <f t="shared" si="12"/>
        <v>0</v>
      </c>
      <c r="U40" s="16">
        <f>IF(O40=0,0,R40/O40)*100</f>
        <v>0</v>
      </c>
    </row>
    <row r="41" spans="1:21" ht="27.95" customHeight="1" x14ac:dyDescent="0.25">
      <c r="A41" s="1">
        <f t="shared" si="7"/>
        <v>36</v>
      </c>
      <c r="B41" s="1" t="s">
        <v>22</v>
      </c>
      <c r="C41" s="1"/>
      <c r="D41" s="25" t="s">
        <v>125</v>
      </c>
      <c r="E41" s="84" t="s">
        <v>72</v>
      </c>
      <c r="F41" s="96" t="s">
        <v>311</v>
      </c>
      <c r="G41" s="93">
        <f t="shared" si="14"/>
        <v>1232.6300000000001</v>
      </c>
      <c r="H41" s="44">
        <v>8</v>
      </c>
      <c r="I41" s="44">
        <v>2</v>
      </c>
      <c r="J41" s="44">
        <v>6</v>
      </c>
      <c r="K41" s="44">
        <v>4</v>
      </c>
      <c r="L41" s="44">
        <v>4</v>
      </c>
      <c r="M41" s="44">
        <v>0</v>
      </c>
      <c r="N41" s="16">
        <f t="shared" si="15"/>
        <v>50</v>
      </c>
      <c r="O41" s="5">
        <v>1232.6300000000001</v>
      </c>
      <c r="P41" s="5">
        <f t="shared" si="9"/>
        <v>1232.6300000000001</v>
      </c>
      <c r="Q41" s="16">
        <f>IF(O41=0,0,P41/O41)*100</f>
        <v>100</v>
      </c>
      <c r="R41" s="5">
        <v>0</v>
      </c>
      <c r="S41" s="16">
        <f>IF(P41=0,0,R41/P41)*100</f>
        <v>0</v>
      </c>
      <c r="T41" s="5">
        <f t="shared" si="12"/>
        <v>1232.6300000000001</v>
      </c>
      <c r="U41" s="16">
        <f>IF(P41=0,0,T41/P41)*100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37" t="s">
        <v>127</v>
      </c>
      <c r="E42" s="85" t="s">
        <v>128</v>
      </c>
      <c r="F42" s="98" t="s">
        <v>312</v>
      </c>
      <c r="G42" s="93">
        <f t="shared" si="14"/>
        <v>3257.43</v>
      </c>
      <c r="H42" s="44">
        <v>9</v>
      </c>
      <c r="I42" s="44">
        <v>2</v>
      </c>
      <c r="J42" s="44">
        <v>6</v>
      </c>
      <c r="K42" s="44">
        <v>4</v>
      </c>
      <c r="L42" s="44">
        <v>5</v>
      </c>
      <c r="M42" s="44">
        <v>0</v>
      </c>
      <c r="N42" s="16">
        <f t="shared" si="15"/>
        <v>44.444444444444443</v>
      </c>
      <c r="O42" s="5">
        <v>3257.43</v>
      </c>
      <c r="P42" s="5">
        <f t="shared" si="9"/>
        <v>3257.43</v>
      </c>
      <c r="Q42" s="16">
        <f>IF(O42=0,0,P42/O42)*100</f>
        <v>100</v>
      </c>
      <c r="R42" s="5">
        <v>3257.43</v>
      </c>
      <c r="S42" s="16">
        <f>IF(P42=0,0,R42/P42)*100</f>
        <v>100</v>
      </c>
      <c r="T42" s="5">
        <f t="shared" si="12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275</v>
      </c>
      <c r="E43" s="85" t="s">
        <v>276</v>
      </c>
      <c r="F43" s="88"/>
      <c r="G43" s="93">
        <f t="shared" si="14"/>
        <v>0</v>
      </c>
      <c r="H43" s="44">
        <v>3</v>
      </c>
      <c r="I43" s="44">
        <v>0</v>
      </c>
      <c r="J43" s="44">
        <v>2</v>
      </c>
      <c r="K43" s="44">
        <v>0</v>
      </c>
      <c r="L43" s="44">
        <v>0</v>
      </c>
      <c r="M43" s="44">
        <v>0</v>
      </c>
      <c r="N43" s="16">
        <f t="shared" si="15"/>
        <v>0</v>
      </c>
      <c r="O43" s="16">
        <f>IF(I43=0,0,L43/I43)*100</f>
        <v>0</v>
      </c>
      <c r="P43" s="5">
        <f t="shared" si="9"/>
        <v>0</v>
      </c>
      <c r="Q43" s="16">
        <f>IF(K43=0,0,N43/K43)*100</f>
        <v>0</v>
      </c>
      <c r="R43" s="16">
        <f>IF(L43=0,0,O43/L43)*100</f>
        <v>0</v>
      </c>
      <c r="S43" s="16">
        <f>IF(M43=0,0,P43/M43)*100</f>
        <v>0</v>
      </c>
      <c r="T43" s="5">
        <f t="shared" si="12"/>
        <v>0</v>
      </c>
      <c r="U43" s="16">
        <f>IF(O43=0,0,R43/O43)*100</f>
        <v>0</v>
      </c>
    </row>
    <row r="44" spans="1:21" ht="27.95" customHeight="1" x14ac:dyDescent="0.25">
      <c r="A44" s="1">
        <f t="shared" si="7"/>
        <v>39</v>
      </c>
      <c r="B44" s="25" t="s">
        <v>23</v>
      </c>
      <c r="C44" s="79" t="s">
        <v>29</v>
      </c>
      <c r="D44" s="25" t="s">
        <v>132</v>
      </c>
      <c r="E44" s="84" t="s">
        <v>78</v>
      </c>
      <c r="F44" s="96" t="s">
        <v>313</v>
      </c>
      <c r="G44" s="93">
        <f t="shared" si="14"/>
        <v>0</v>
      </c>
      <c r="H44" s="44">
        <v>5</v>
      </c>
      <c r="I44" s="44">
        <v>0</v>
      </c>
      <c r="J44" s="44">
        <v>4</v>
      </c>
      <c r="K44" s="44">
        <v>0</v>
      </c>
      <c r="L44" s="44">
        <v>0</v>
      </c>
      <c r="M44" s="44">
        <v>0</v>
      </c>
      <c r="N44" s="16">
        <f t="shared" si="15"/>
        <v>0</v>
      </c>
      <c r="O44" s="5">
        <v>0</v>
      </c>
      <c r="P44" s="5">
        <f t="shared" si="9"/>
        <v>0</v>
      </c>
      <c r="Q44" s="16">
        <f>IF(O44=0,0,P44/O44)*100</f>
        <v>0</v>
      </c>
      <c r="R44" s="5">
        <v>0</v>
      </c>
      <c r="S44" s="16">
        <f>IF(P44=0,0,R44/P44)*100</f>
        <v>0</v>
      </c>
      <c r="T44" s="5">
        <f t="shared" si="12"/>
        <v>0</v>
      </c>
      <c r="U44" s="16">
        <f>IF(P44=0,0,T44/P44)*100</f>
        <v>0</v>
      </c>
    </row>
    <row r="45" spans="1:21" ht="29.25" customHeight="1" x14ac:dyDescent="0.25">
      <c r="A45" s="1">
        <f t="shared" si="7"/>
        <v>40</v>
      </c>
      <c r="B45" s="1" t="s">
        <v>22</v>
      </c>
      <c r="C45" s="1"/>
      <c r="D45" s="37" t="s">
        <v>130</v>
      </c>
      <c r="E45" s="85" t="s">
        <v>41</v>
      </c>
      <c r="F45" s="96" t="s">
        <v>314</v>
      </c>
      <c r="G45" s="93">
        <f t="shared" si="14"/>
        <v>2655.74</v>
      </c>
      <c r="H45" s="44">
        <v>11</v>
      </c>
      <c r="I45" s="44">
        <v>3</v>
      </c>
      <c r="J45" s="44">
        <v>7</v>
      </c>
      <c r="K45" s="44">
        <v>4</v>
      </c>
      <c r="L45" s="44">
        <v>4</v>
      </c>
      <c r="M45" s="44">
        <v>0</v>
      </c>
      <c r="N45" s="16">
        <f t="shared" si="15"/>
        <v>36.363636363636367</v>
      </c>
      <c r="O45" s="5">
        <v>2655.74</v>
      </c>
      <c r="P45" s="5">
        <f t="shared" si="9"/>
        <v>2655.74</v>
      </c>
      <c r="Q45" s="16">
        <f>IF(O45=0,0,P45/O45)*100</f>
        <v>100</v>
      </c>
      <c r="R45" s="5">
        <v>0</v>
      </c>
      <c r="S45" s="16">
        <f>IF(P45=0,0,R45/P45)*100</f>
        <v>0</v>
      </c>
      <c r="T45" s="5">
        <f t="shared" si="12"/>
        <v>2655.74</v>
      </c>
      <c r="U45" s="16">
        <f>IF(P45=0,0,T45/P45)*100</f>
        <v>100</v>
      </c>
    </row>
    <row r="46" spans="1:21" ht="28.5" customHeight="1" x14ac:dyDescent="0.25">
      <c r="A46" s="1">
        <f t="shared" si="7"/>
        <v>41</v>
      </c>
      <c r="B46" s="60" t="s">
        <v>22</v>
      </c>
      <c r="C46" s="78"/>
      <c r="D46" s="37" t="s">
        <v>277</v>
      </c>
      <c r="E46" s="84" t="s">
        <v>41</v>
      </c>
      <c r="F46" s="98" t="s">
        <v>315</v>
      </c>
      <c r="G46" s="93">
        <f t="shared" si="14"/>
        <v>0</v>
      </c>
      <c r="H46" s="44">
        <v>4</v>
      </c>
      <c r="I46" s="44">
        <v>0</v>
      </c>
      <c r="J46" s="44">
        <v>3</v>
      </c>
      <c r="K46" s="44">
        <v>0</v>
      </c>
      <c r="L46" s="44">
        <v>0</v>
      </c>
      <c r="M46" s="44">
        <v>0</v>
      </c>
      <c r="N46" s="16">
        <f t="shared" si="15"/>
        <v>0</v>
      </c>
      <c r="O46" s="5">
        <v>0</v>
      </c>
      <c r="P46" s="5">
        <f t="shared" si="9"/>
        <v>0</v>
      </c>
      <c r="Q46" s="5">
        <v>0</v>
      </c>
      <c r="R46" s="5">
        <v>0</v>
      </c>
      <c r="S46" s="5">
        <v>0</v>
      </c>
      <c r="T46" s="5">
        <f t="shared" si="12"/>
        <v>0</v>
      </c>
      <c r="U46" s="5">
        <v>0</v>
      </c>
    </row>
    <row r="47" spans="1:21" ht="27.95" customHeight="1" x14ac:dyDescent="0.25">
      <c r="A47" s="1">
        <f t="shared" si="7"/>
        <v>42</v>
      </c>
      <c r="B47" s="1" t="s">
        <v>22</v>
      </c>
      <c r="C47" s="1"/>
      <c r="D47" s="25" t="s">
        <v>134</v>
      </c>
      <c r="E47" s="84" t="s">
        <v>135</v>
      </c>
      <c r="F47" s="96" t="s">
        <v>316</v>
      </c>
      <c r="G47" s="93">
        <f t="shared" si="14"/>
        <v>1355.09</v>
      </c>
      <c r="H47" s="44">
        <v>7</v>
      </c>
      <c r="I47" s="44">
        <v>1</v>
      </c>
      <c r="J47" s="44">
        <v>4</v>
      </c>
      <c r="K47" s="44">
        <v>6</v>
      </c>
      <c r="L47" s="44">
        <v>6</v>
      </c>
      <c r="M47" s="44">
        <v>0</v>
      </c>
      <c r="N47" s="16">
        <f t="shared" si="15"/>
        <v>85.714285714285708</v>
      </c>
      <c r="O47" s="5">
        <v>1355.09</v>
      </c>
      <c r="P47" s="5">
        <f t="shared" si="9"/>
        <v>1355.09</v>
      </c>
      <c r="Q47" s="16">
        <f>IF(O47=0,0,P47/O47)*100</f>
        <v>100</v>
      </c>
      <c r="R47" s="5">
        <v>140.49</v>
      </c>
      <c r="S47" s="16">
        <f>IF(P47=0,0,R47/P47)*100</f>
        <v>10.367577061302203</v>
      </c>
      <c r="T47" s="5">
        <f t="shared" si="12"/>
        <v>1214.5999999999999</v>
      </c>
      <c r="U47" s="16">
        <f>IF(P47=0,0,T47/P47)*100</f>
        <v>89.6324229386978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141</v>
      </c>
      <c r="E48" s="84" t="s">
        <v>53</v>
      </c>
      <c r="F48" s="96" t="s">
        <v>317</v>
      </c>
      <c r="G48" s="93">
        <f t="shared" si="14"/>
        <v>437.95</v>
      </c>
      <c r="H48" s="44">
        <v>11</v>
      </c>
      <c r="I48" s="44">
        <v>3</v>
      </c>
      <c r="J48" s="44">
        <v>6</v>
      </c>
      <c r="K48" s="44">
        <v>2</v>
      </c>
      <c r="L48" s="44">
        <v>2</v>
      </c>
      <c r="M48" s="44">
        <v>0</v>
      </c>
      <c r="N48" s="16">
        <f t="shared" si="15"/>
        <v>18.181818181818183</v>
      </c>
      <c r="O48" s="5">
        <v>437.95</v>
      </c>
      <c r="P48" s="5">
        <f t="shared" si="9"/>
        <v>437.95</v>
      </c>
      <c r="Q48" s="16">
        <f>IF(O48=0,0,P48/O48)*100</f>
        <v>100</v>
      </c>
      <c r="R48" s="5">
        <v>0</v>
      </c>
      <c r="S48" s="16">
        <f>IF(P48=0,0,R48/P48)*100</f>
        <v>0</v>
      </c>
      <c r="T48" s="5">
        <f t="shared" si="12"/>
        <v>437.95</v>
      </c>
      <c r="U48" s="16">
        <f>IF(P48=0,0,T48/P48)*100</f>
        <v>100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143</v>
      </c>
      <c r="E49" s="84" t="s">
        <v>53</v>
      </c>
      <c r="F49" s="96" t="s">
        <v>318</v>
      </c>
      <c r="G49" s="93">
        <f t="shared" si="14"/>
        <v>0</v>
      </c>
      <c r="H49" s="44">
        <v>9</v>
      </c>
      <c r="I49" s="44">
        <v>0</v>
      </c>
      <c r="J49" s="44">
        <v>8</v>
      </c>
      <c r="K49" s="44">
        <v>0</v>
      </c>
      <c r="L49" s="44">
        <v>0</v>
      </c>
      <c r="M49" s="44">
        <v>0</v>
      </c>
      <c r="N49" s="16">
        <f t="shared" si="15"/>
        <v>0</v>
      </c>
      <c r="O49" s="5">
        <v>0</v>
      </c>
      <c r="P49" s="5">
        <f t="shared" si="9"/>
        <v>0</v>
      </c>
      <c r="Q49" s="16">
        <f>IF(O49=0,0,P49/O49)*100</f>
        <v>0</v>
      </c>
      <c r="R49" s="5">
        <v>0</v>
      </c>
      <c r="S49" s="16">
        <f>IF(P49=0,0,R49/P49)*100</f>
        <v>0</v>
      </c>
      <c r="T49" s="5">
        <f t="shared" si="12"/>
        <v>0</v>
      </c>
      <c r="U49" s="16">
        <f>IF(P49=0,0,T49/P49)*100</f>
        <v>0</v>
      </c>
    </row>
    <row r="50" spans="1:21" ht="49.5" customHeight="1" x14ac:dyDescent="0.25">
      <c r="A50" s="1">
        <f t="shared" si="7"/>
        <v>45</v>
      </c>
      <c r="B50" s="25" t="s">
        <v>23</v>
      </c>
      <c r="C50" s="78" t="s">
        <v>268</v>
      </c>
      <c r="D50" s="25" t="s">
        <v>267</v>
      </c>
      <c r="E50" s="84" t="s">
        <v>41</v>
      </c>
      <c r="F50" s="96" t="s">
        <v>319</v>
      </c>
      <c r="G50" s="93">
        <f t="shared" si="14"/>
        <v>0</v>
      </c>
      <c r="H50" s="44">
        <v>2</v>
      </c>
      <c r="I50" s="44">
        <v>0</v>
      </c>
      <c r="J50" s="44">
        <v>2</v>
      </c>
      <c r="K50" s="44">
        <v>0</v>
      </c>
      <c r="L50" s="44">
        <v>0</v>
      </c>
      <c r="M50" s="44">
        <v>0</v>
      </c>
      <c r="N50" s="16">
        <f t="shared" si="15"/>
        <v>0</v>
      </c>
      <c r="O50" s="16">
        <f>IF(I50=0,0,L50/I50)*100</f>
        <v>0</v>
      </c>
      <c r="P50" s="5">
        <f t="shared" si="9"/>
        <v>0</v>
      </c>
      <c r="Q50" s="16">
        <f>IF(K50=0,0,N50/K50)*100</f>
        <v>0</v>
      </c>
      <c r="R50" s="16">
        <f>IF(L50=0,0,O50/L50)*100</f>
        <v>0</v>
      </c>
      <c r="S50" s="16">
        <f>IF(M50=0,0,P50/M50)*100</f>
        <v>0</v>
      </c>
      <c r="T50" s="5">
        <f t="shared" si="12"/>
        <v>0</v>
      </c>
      <c r="U50" s="16">
        <f>IF(O50=0,0,R50/O50)*100</f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25" t="s">
        <v>145</v>
      </c>
      <c r="E51" s="84" t="s">
        <v>111</v>
      </c>
      <c r="F51" s="96" t="s">
        <v>320</v>
      </c>
      <c r="G51" s="93">
        <f t="shared" si="14"/>
        <v>2988.36</v>
      </c>
      <c r="H51" s="44">
        <v>17</v>
      </c>
      <c r="I51" s="44">
        <v>0</v>
      </c>
      <c r="J51" s="44">
        <v>11</v>
      </c>
      <c r="K51" s="44">
        <v>9</v>
      </c>
      <c r="L51" s="44">
        <v>9</v>
      </c>
      <c r="M51" s="44">
        <v>0</v>
      </c>
      <c r="N51" s="16">
        <f t="shared" si="15"/>
        <v>52.941176470588239</v>
      </c>
      <c r="O51" s="5">
        <v>2988.36</v>
      </c>
      <c r="P51" s="5">
        <f t="shared" si="9"/>
        <v>2988.36</v>
      </c>
      <c r="Q51" s="16">
        <f t="shared" ref="Q51:Q65" si="17">IF(O51=0,0,P51/O51)*100</f>
        <v>100</v>
      </c>
      <c r="R51" s="5">
        <v>0</v>
      </c>
      <c r="S51" s="16">
        <f t="shared" ref="S51:S65" si="18">IF(P51=0,0,R51/P51)*100</f>
        <v>0</v>
      </c>
      <c r="T51" s="5">
        <f t="shared" si="12"/>
        <v>2988.36</v>
      </c>
      <c r="U51" s="16">
        <f t="shared" ref="U51:U65" si="19">IF(P51=0,0,T51/P51)*100</f>
        <v>100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149</v>
      </c>
      <c r="E52" s="84" t="s">
        <v>150</v>
      </c>
      <c r="F52" s="96" t="s">
        <v>321</v>
      </c>
      <c r="G52" s="93">
        <f t="shared" si="14"/>
        <v>121.8</v>
      </c>
      <c r="H52" s="44">
        <v>5</v>
      </c>
      <c r="I52" s="44">
        <v>0</v>
      </c>
      <c r="J52" s="44">
        <v>4</v>
      </c>
      <c r="K52" s="44">
        <v>1</v>
      </c>
      <c r="L52" s="44">
        <v>1</v>
      </c>
      <c r="M52" s="44">
        <v>0</v>
      </c>
      <c r="N52" s="16">
        <f t="shared" si="15"/>
        <v>20</v>
      </c>
      <c r="O52" s="5">
        <v>121.8</v>
      </c>
      <c r="P52" s="5">
        <f t="shared" ref="P52:P83" si="20">O52</f>
        <v>121.8</v>
      </c>
      <c r="Q52" s="16">
        <f t="shared" si="17"/>
        <v>100</v>
      </c>
      <c r="R52" s="5">
        <v>0</v>
      </c>
      <c r="S52" s="16">
        <f t="shared" si="18"/>
        <v>0</v>
      </c>
      <c r="T52" s="5">
        <f t="shared" ref="T52:T83" si="21">SUM(P52, -R52)</f>
        <v>121.8</v>
      </c>
      <c r="U52" s="16">
        <f t="shared" si="19"/>
        <v>100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152</v>
      </c>
      <c r="E53" s="86" t="s">
        <v>53</v>
      </c>
      <c r="F53" s="96" t="s">
        <v>322</v>
      </c>
      <c r="G53" s="93">
        <f t="shared" si="14"/>
        <v>3686.88</v>
      </c>
      <c r="H53" s="44">
        <v>12</v>
      </c>
      <c r="I53" s="44">
        <v>3</v>
      </c>
      <c r="J53" s="44">
        <v>7</v>
      </c>
      <c r="K53" s="44">
        <v>5</v>
      </c>
      <c r="L53" s="44">
        <v>6</v>
      </c>
      <c r="M53" s="44">
        <v>0</v>
      </c>
      <c r="N53" s="16">
        <f t="shared" si="15"/>
        <v>41.666666666666671</v>
      </c>
      <c r="O53" s="5">
        <v>3686.88</v>
      </c>
      <c r="P53" s="5">
        <f t="shared" si="20"/>
        <v>3686.88</v>
      </c>
      <c r="Q53" s="16">
        <f t="shared" si="17"/>
        <v>100</v>
      </c>
      <c r="R53" s="5">
        <v>0</v>
      </c>
      <c r="S53" s="16">
        <f t="shared" si="18"/>
        <v>0</v>
      </c>
      <c r="T53" s="5">
        <f t="shared" si="21"/>
        <v>3686.88</v>
      </c>
      <c r="U53" s="16">
        <f t="shared" si="19"/>
        <v>100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154</v>
      </c>
      <c r="E54" s="84" t="s">
        <v>155</v>
      </c>
      <c r="F54" s="99" t="s">
        <v>323</v>
      </c>
      <c r="G54" s="93">
        <f t="shared" si="14"/>
        <v>0</v>
      </c>
      <c r="H54" s="44">
        <v>11</v>
      </c>
      <c r="I54" s="44">
        <v>1</v>
      </c>
      <c r="J54" s="44">
        <v>10</v>
      </c>
      <c r="K54" s="44">
        <v>0</v>
      </c>
      <c r="L54" s="44">
        <v>0</v>
      </c>
      <c r="M54" s="44">
        <v>0</v>
      </c>
      <c r="N54" s="16">
        <f t="shared" si="15"/>
        <v>0</v>
      </c>
      <c r="O54" s="5">
        <v>0</v>
      </c>
      <c r="P54" s="5">
        <f t="shared" si="20"/>
        <v>0</v>
      </c>
      <c r="Q54" s="16">
        <f t="shared" si="17"/>
        <v>0</v>
      </c>
      <c r="R54" s="5">
        <v>0</v>
      </c>
      <c r="S54" s="16">
        <f t="shared" si="18"/>
        <v>0</v>
      </c>
      <c r="T54" s="5">
        <f t="shared" si="21"/>
        <v>0</v>
      </c>
      <c r="U54" s="16">
        <f t="shared" si="19"/>
        <v>0</v>
      </c>
    </row>
    <row r="55" spans="1:21" ht="39" customHeight="1" x14ac:dyDescent="0.25">
      <c r="A55" s="1">
        <f t="shared" si="7"/>
        <v>50</v>
      </c>
      <c r="B55" s="25" t="s">
        <v>23</v>
      </c>
      <c r="C55" s="78" t="s">
        <v>30</v>
      </c>
      <c r="D55" s="25" t="s">
        <v>157</v>
      </c>
      <c r="E55" s="87" t="s">
        <v>158</v>
      </c>
      <c r="F55" s="97" t="s">
        <v>324</v>
      </c>
      <c r="G55" s="93">
        <f t="shared" si="14"/>
        <v>3148.3</v>
      </c>
      <c r="H55" s="44">
        <v>10</v>
      </c>
      <c r="I55" s="44">
        <v>1</v>
      </c>
      <c r="J55" s="44">
        <v>5</v>
      </c>
      <c r="K55" s="44">
        <v>8</v>
      </c>
      <c r="L55" s="44">
        <v>9</v>
      </c>
      <c r="M55" s="44">
        <v>0</v>
      </c>
      <c r="N55" s="16">
        <f t="shared" si="15"/>
        <v>80</v>
      </c>
      <c r="O55" s="5">
        <v>3148.3</v>
      </c>
      <c r="P55" s="5">
        <f t="shared" si="20"/>
        <v>3148.3</v>
      </c>
      <c r="Q55" s="16">
        <f t="shared" si="17"/>
        <v>100</v>
      </c>
      <c r="R55" s="5">
        <v>0</v>
      </c>
      <c r="S55" s="16">
        <f t="shared" si="18"/>
        <v>0</v>
      </c>
      <c r="T55" s="5">
        <f t="shared" si="21"/>
        <v>3148.3</v>
      </c>
      <c r="U55" s="16">
        <f t="shared" si="19"/>
        <v>100</v>
      </c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25" t="s">
        <v>160</v>
      </c>
      <c r="E56" s="84" t="s">
        <v>161</v>
      </c>
      <c r="F56" s="96" t="s">
        <v>325</v>
      </c>
      <c r="G56" s="93">
        <f t="shared" si="14"/>
        <v>251.6</v>
      </c>
      <c r="H56" s="44">
        <v>14</v>
      </c>
      <c r="I56" s="44">
        <v>0</v>
      </c>
      <c r="J56" s="44">
        <v>5</v>
      </c>
      <c r="K56" s="44">
        <v>2</v>
      </c>
      <c r="L56" s="44">
        <v>2</v>
      </c>
      <c r="M56" s="44">
        <v>0</v>
      </c>
      <c r="N56" s="16">
        <f t="shared" si="15"/>
        <v>14.285714285714285</v>
      </c>
      <c r="O56" s="5">
        <v>251.6</v>
      </c>
      <c r="P56" s="5">
        <f t="shared" si="20"/>
        <v>251.6</v>
      </c>
      <c r="Q56" s="16">
        <f t="shared" si="17"/>
        <v>100</v>
      </c>
      <c r="R56" s="5">
        <v>251.6</v>
      </c>
      <c r="S56" s="16">
        <f t="shared" si="18"/>
        <v>100</v>
      </c>
      <c r="T56" s="5">
        <f t="shared" si="21"/>
        <v>0</v>
      </c>
      <c r="U56" s="16">
        <f t="shared" si="19"/>
        <v>0</v>
      </c>
    </row>
    <row r="57" spans="1:21" ht="27.95" customHeight="1" x14ac:dyDescent="0.25">
      <c r="A57" s="1">
        <f t="shared" si="7"/>
        <v>52</v>
      </c>
      <c r="B57" s="25" t="s">
        <v>24</v>
      </c>
      <c r="C57" s="78" t="s">
        <v>31</v>
      </c>
      <c r="D57" s="25" t="s">
        <v>163</v>
      </c>
      <c r="E57" s="84" t="s">
        <v>164</v>
      </c>
      <c r="F57" s="100" t="s">
        <v>165</v>
      </c>
      <c r="G57" s="93">
        <f t="shared" si="14"/>
        <v>1060.3599999999999</v>
      </c>
      <c r="H57" s="44">
        <v>7</v>
      </c>
      <c r="I57" s="44">
        <v>2</v>
      </c>
      <c r="J57" s="44">
        <v>2</v>
      </c>
      <c r="K57" s="44">
        <v>4</v>
      </c>
      <c r="L57" s="44">
        <v>4</v>
      </c>
      <c r="M57" s="44">
        <v>0</v>
      </c>
      <c r="N57" s="16">
        <f t="shared" si="15"/>
        <v>57.142857142857139</v>
      </c>
      <c r="O57" s="5">
        <v>1060.3599999999999</v>
      </c>
      <c r="P57" s="5">
        <f t="shared" si="20"/>
        <v>1060.3599999999999</v>
      </c>
      <c r="Q57" s="16">
        <f t="shared" si="17"/>
        <v>100</v>
      </c>
      <c r="R57" s="5">
        <v>1060.3599999999999</v>
      </c>
      <c r="S57" s="16">
        <f t="shared" si="18"/>
        <v>100</v>
      </c>
      <c r="T57" s="5">
        <f t="shared" si="21"/>
        <v>0</v>
      </c>
      <c r="U57" s="16">
        <f t="shared" si="19"/>
        <v>0</v>
      </c>
    </row>
    <row r="58" spans="1:21" ht="27.95" customHeight="1" x14ac:dyDescent="0.25">
      <c r="A58" s="1">
        <f t="shared" si="7"/>
        <v>53</v>
      </c>
      <c r="B58" s="1" t="s">
        <v>22</v>
      </c>
      <c r="C58" s="1"/>
      <c r="D58" s="25" t="s">
        <v>168</v>
      </c>
      <c r="E58" s="84" t="s">
        <v>41</v>
      </c>
      <c r="F58" s="98" t="s">
        <v>326</v>
      </c>
      <c r="G58" s="93">
        <f t="shared" si="14"/>
        <v>0</v>
      </c>
      <c r="H58" s="44">
        <v>8</v>
      </c>
      <c r="I58" s="44">
        <v>1</v>
      </c>
      <c r="J58" s="44">
        <v>4</v>
      </c>
      <c r="K58" s="44">
        <v>0</v>
      </c>
      <c r="L58" s="44">
        <v>0</v>
      </c>
      <c r="M58" s="44">
        <v>0</v>
      </c>
      <c r="N58" s="16">
        <f t="shared" si="15"/>
        <v>0</v>
      </c>
      <c r="O58" s="5">
        <v>0</v>
      </c>
      <c r="P58" s="5">
        <f t="shared" si="20"/>
        <v>0</v>
      </c>
      <c r="Q58" s="16">
        <f t="shared" si="17"/>
        <v>0</v>
      </c>
      <c r="R58" s="5">
        <v>0</v>
      </c>
      <c r="S58" s="16">
        <f t="shared" si="18"/>
        <v>0</v>
      </c>
      <c r="T58" s="5">
        <f t="shared" si="21"/>
        <v>0</v>
      </c>
      <c r="U58" s="16">
        <f t="shared" si="19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170</v>
      </c>
      <c r="E59" s="84" t="s">
        <v>41</v>
      </c>
      <c r="F59" s="98" t="s">
        <v>327</v>
      </c>
      <c r="G59" s="93">
        <f t="shared" si="14"/>
        <v>1283.99</v>
      </c>
      <c r="H59" s="44">
        <v>8</v>
      </c>
      <c r="I59" s="44">
        <v>1</v>
      </c>
      <c r="J59" s="44">
        <v>6</v>
      </c>
      <c r="K59" s="44">
        <v>4</v>
      </c>
      <c r="L59" s="44">
        <v>5</v>
      </c>
      <c r="M59" s="44">
        <v>0</v>
      </c>
      <c r="N59" s="16">
        <f t="shared" si="15"/>
        <v>50</v>
      </c>
      <c r="O59" s="5">
        <v>1283.99</v>
      </c>
      <c r="P59" s="5">
        <f t="shared" si="20"/>
        <v>1283.99</v>
      </c>
      <c r="Q59" s="16">
        <f t="shared" si="17"/>
        <v>100</v>
      </c>
      <c r="R59" s="5">
        <v>0</v>
      </c>
      <c r="S59" s="16">
        <f t="shared" si="18"/>
        <v>0</v>
      </c>
      <c r="T59" s="5">
        <f t="shared" si="21"/>
        <v>1283.99</v>
      </c>
      <c r="U59" s="16">
        <f t="shared" si="19"/>
        <v>100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166</v>
      </c>
      <c r="E60" s="84" t="s">
        <v>53</v>
      </c>
      <c r="F60" s="98" t="s">
        <v>328</v>
      </c>
      <c r="G60" s="93">
        <f t="shared" si="14"/>
        <v>0</v>
      </c>
      <c r="H60" s="44">
        <v>8</v>
      </c>
      <c r="I60" s="44">
        <v>1</v>
      </c>
      <c r="J60" s="44">
        <v>7</v>
      </c>
      <c r="K60" s="44">
        <v>0</v>
      </c>
      <c r="L60" s="44">
        <v>0</v>
      </c>
      <c r="M60" s="44">
        <v>0</v>
      </c>
      <c r="N60" s="16">
        <f t="shared" si="15"/>
        <v>0</v>
      </c>
      <c r="O60" s="5">
        <v>0</v>
      </c>
      <c r="P60" s="5">
        <f t="shared" si="20"/>
        <v>0</v>
      </c>
      <c r="Q60" s="16">
        <f t="shared" si="17"/>
        <v>0</v>
      </c>
      <c r="R60" s="5">
        <v>0</v>
      </c>
      <c r="S60" s="16">
        <f t="shared" si="18"/>
        <v>0</v>
      </c>
      <c r="T60" s="5">
        <f t="shared" si="21"/>
        <v>0</v>
      </c>
      <c r="U60" s="16">
        <f t="shared" si="19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172</v>
      </c>
      <c r="E61" s="86" t="s">
        <v>173</v>
      </c>
      <c r="F61" s="96" t="s">
        <v>329</v>
      </c>
      <c r="G61" s="93">
        <f t="shared" si="14"/>
        <v>297.68</v>
      </c>
      <c r="H61" s="44">
        <v>7</v>
      </c>
      <c r="I61" s="44">
        <v>1</v>
      </c>
      <c r="J61" s="44">
        <v>5</v>
      </c>
      <c r="K61" s="44">
        <v>1</v>
      </c>
      <c r="L61" s="44">
        <v>1</v>
      </c>
      <c r="M61" s="44">
        <v>0</v>
      </c>
      <c r="N61" s="16">
        <f t="shared" si="15"/>
        <v>14.285714285714285</v>
      </c>
      <c r="O61" s="5">
        <v>297.68</v>
      </c>
      <c r="P61" s="5">
        <f t="shared" si="20"/>
        <v>297.68</v>
      </c>
      <c r="Q61" s="16">
        <f t="shared" si="17"/>
        <v>100</v>
      </c>
      <c r="R61" s="5">
        <v>0</v>
      </c>
      <c r="S61" s="16">
        <f t="shared" si="18"/>
        <v>0</v>
      </c>
      <c r="T61" s="5">
        <f t="shared" si="21"/>
        <v>297.68</v>
      </c>
      <c r="U61" s="16">
        <f t="shared" si="19"/>
        <v>100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175</v>
      </c>
      <c r="E62" s="84" t="s">
        <v>176</v>
      </c>
      <c r="F62" s="96" t="s">
        <v>370</v>
      </c>
      <c r="G62" s="93">
        <f t="shared" si="14"/>
        <v>0</v>
      </c>
      <c r="H62" s="44">
        <v>5</v>
      </c>
      <c r="I62" s="44">
        <v>1</v>
      </c>
      <c r="J62" s="44">
        <v>1</v>
      </c>
      <c r="K62" s="44">
        <v>0</v>
      </c>
      <c r="L62" s="44">
        <v>0</v>
      </c>
      <c r="M62" s="44">
        <v>0</v>
      </c>
      <c r="N62" s="16">
        <f t="shared" si="15"/>
        <v>0</v>
      </c>
      <c r="O62" s="5">
        <v>0</v>
      </c>
      <c r="P62" s="5">
        <f t="shared" si="20"/>
        <v>0</v>
      </c>
      <c r="Q62" s="16">
        <f t="shared" si="17"/>
        <v>0</v>
      </c>
      <c r="R62" s="5">
        <v>0</v>
      </c>
      <c r="S62" s="16">
        <f t="shared" si="18"/>
        <v>0</v>
      </c>
      <c r="T62" s="5">
        <f t="shared" si="21"/>
        <v>0</v>
      </c>
      <c r="U62" s="16">
        <f t="shared" si="19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37" t="s">
        <v>178</v>
      </c>
      <c r="E63" s="85" t="s">
        <v>53</v>
      </c>
      <c r="F63" s="96" t="s">
        <v>330</v>
      </c>
      <c r="G63" s="93">
        <f t="shared" si="14"/>
        <v>0</v>
      </c>
      <c r="H63" s="44">
        <v>1</v>
      </c>
      <c r="I63" s="44">
        <v>0</v>
      </c>
      <c r="J63" s="44">
        <v>1</v>
      </c>
      <c r="K63" s="44">
        <v>0</v>
      </c>
      <c r="L63" s="44">
        <v>0</v>
      </c>
      <c r="M63" s="44">
        <v>0</v>
      </c>
      <c r="N63" s="16">
        <f t="shared" si="15"/>
        <v>0</v>
      </c>
      <c r="O63" s="5">
        <v>0</v>
      </c>
      <c r="P63" s="5">
        <f t="shared" si="20"/>
        <v>0</v>
      </c>
      <c r="Q63" s="16">
        <f t="shared" si="17"/>
        <v>0</v>
      </c>
      <c r="R63" s="5">
        <v>0</v>
      </c>
      <c r="S63" s="16">
        <f t="shared" si="18"/>
        <v>0</v>
      </c>
      <c r="T63" s="5">
        <f t="shared" si="21"/>
        <v>0</v>
      </c>
      <c r="U63" s="16">
        <f t="shared" si="19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180</v>
      </c>
      <c r="E64" s="84" t="s">
        <v>41</v>
      </c>
      <c r="F64" s="97" t="s">
        <v>359</v>
      </c>
      <c r="G64" s="93">
        <f t="shared" si="14"/>
        <v>0</v>
      </c>
      <c r="H64" s="44">
        <v>3</v>
      </c>
      <c r="I64" s="44">
        <v>1</v>
      </c>
      <c r="J64" s="44">
        <v>2</v>
      </c>
      <c r="K64" s="44">
        <v>0</v>
      </c>
      <c r="L64" s="44">
        <v>0</v>
      </c>
      <c r="M64" s="44">
        <v>0</v>
      </c>
      <c r="N64" s="16">
        <f t="shared" si="15"/>
        <v>0</v>
      </c>
      <c r="O64" s="5">
        <v>0</v>
      </c>
      <c r="P64" s="5">
        <f t="shared" si="20"/>
        <v>0</v>
      </c>
      <c r="Q64" s="16">
        <f t="shared" si="17"/>
        <v>0</v>
      </c>
      <c r="R64" s="5">
        <v>0</v>
      </c>
      <c r="S64" s="16">
        <f t="shared" si="18"/>
        <v>0</v>
      </c>
      <c r="T64" s="5">
        <f t="shared" si="21"/>
        <v>0</v>
      </c>
      <c r="U64" s="16">
        <f t="shared" si="19"/>
        <v>0</v>
      </c>
    </row>
    <row r="65" spans="1:21" ht="27.95" customHeight="1" x14ac:dyDescent="0.25">
      <c r="A65" s="1">
        <f t="shared" si="7"/>
        <v>60</v>
      </c>
      <c r="B65" s="25" t="s">
        <v>25</v>
      </c>
      <c r="C65" s="78" t="s">
        <v>32</v>
      </c>
      <c r="D65" s="25" t="s">
        <v>182</v>
      </c>
      <c r="E65" s="84" t="s">
        <v>41</v>
      </c>
      <c r="F65" s="96" t="s">
        <v>331</v>
      </c>
      <c r="G65" s="93">
        <f t="shared" si="14"/>
        <v>0</v>
      </c>
      <c r="H65" s="44">
        <v>16</v>
      </c>
      <c r="I65" s="44">
        <v>5</v>
      </c>
      <c r="J65" s="44">
        <v>8</v>
      </c>
      <c r="K65" s="44">
        <v>0</v>
      </c>
      <c r="L65" s="44">
        <v>0</v>
      </c>
      <c r="M65" s="44">
        <v>0</v>
      </c>
      <c r="N65" s="16">
        <f t="shared" si="15"/>
        <v>0</v>
      </c>
      <c r="O65" s="5">
        <v>0</v>
      </c>
      <c r="P65" s="5">
        <f t="shared" si="20"/>
        <v>0</v>
      </c>
      <c r="Q65" s="16">
        <f t="shared" si="17"/>
        <v>0</v>
      </c>
      <c r="R65" s="5">
        <v>0</v>
      </c>
      <c r="S65" s="16">
        <f t="shared" si="18"/>
        <v>0</v>
      </c>
      <c r="T65" s="5">
        <f t="shared" si="21"/>
        <v>0</v>
      </c>
      <c r="U65" s="16">
        <f t="shared" si="19"/>
        <v>0</v>
      </c>
    </row>
    <row r="66" spans="1:21" ht="27.95" customHeight="1" x14ac:dyDescent="0.25">
      <c r="A66" s="1">
        <f t="shared" si="7"/>
        <v>61</v>
      </c>
      <c r="B66" s="79" t="s">
        <v>24</v>
      </c>
      <c r="C66" s="78" t="s">
        <v>259</v>
      </c>
      <c r="D66" s="25" t="s">
        <v>260</v>
      </c>
      <c r="E66" s="84" t="s">
        <v>41</v>
      </c>
      <c r="F66" s="96" t="s">
        <v>332</v>
      </c>
      <c r="G66" s="93">
        <f t="shared" si="14"/>
        <v>0</v>
      </c>
      <c r="H66" s="44">
        <v>2</v>
      </c>
      <c r="I66" s="44">
        <v>1</v>
      </c>
      <c r="J66" s="44">
        <v>0</v>
      </c>
      <c r="K66" s="44">
        <v>0</v>
      </c>
      <c r="L66" s="44">
        <v>0</v>
      </c>
      <c r="M66" s="44">
        <v>0</v>
      </c>
      <c r="N66" s="16">
        <v>0</v>
      </c>
      <c r="O66" s="16">
        <f>IF(I66=0,0,L66/I66)*100</f>
        <v>0</v>
      </c>
      <c r="P66" s="5">
        <f t="shared" si="20"/>
        <v>0</v>
      </c>
      <c r="Q66" s="16">
        <f>IF(K66=0,0,N66/K66)*100</f>
        <v>0</v>
      </c>
      <c r="R66" s="16">
        <f>IF(L66=0,0,O66/L66)*100</f>
        <v>0</v>
      </c>
      <c r="S66" s="16">
        <f>IF(M66=0,0,P66/M66)*100</f>
        <v>0</v>
      </c>
      <c r="T66" s="5">
        <f t="shared" si="21"/>
        <v>0</v>
      </c>
      <c r="U66" s="16">
        <f>IF(O66=0,0,R66/O66)*100</f>
        <v>0</v>
      </c>
    </row>
    <row r="67" spans="1:21" ht="27.95" customHeight="1" x14ac:dyDescent="0.25">
      <c r="A67" s="1">
        <f t="shared" si="7"/>
        <v>62</v>
      </c>
      <c r="B67" s="1" t="s">
        <v>22</v>
      </c>
      <c r="C67" s="1"/>
      <c r="D67" s="25" t="s">
        <v>184</v>
      </c>
      <c r="E67" s="84" t="s">
        <v>185</v>
      </c>
      <c r="F67" s="98" t="s">
        <v>333</v>
      </c>
      <c r="G67" s="93">
        <f t="shared" si="14"/>
        <v>91.35</v>
      </c>
      <c r="H67" s="44">
        <v>4</v>
      </c>
      <c r="I67" s="44">
        <v>1</v>
      </c>
      <c r="J67" s="44">
        <v>1</v>
      </c>
      <c r="K67" s="44">
        <v>1</v>
      </c>
      <c r="L67" s="44">
        <v>1</v>
      </c>
      <c r="M67" s="44">
        <v>0</v>
      </c>
      <c r="N67" s="16">
        <f t="shared" ref="N67:N101" si="22">IF(H67=0,0,K67/H67)*100</f>
        <v>25</v>
      </c>
      <c r="O67" s="5">
        <v>91.35</v>
      </c>
      <c r="P67" s="5">
        <f t="shared" si="20"/>
        <v>91.35</v>
      </c>
      <c r="Q67" s="16">
        <f t="shared" ref="Q67:Q81" si="23">IF(O67=0,0,P67/O67)*100</f>
        <v>100</v>
      </c>
      <c r="R67" s="5">
        <v>0</v>
      </c>
      <c r="S67" s="16">
        <f t="shared" ref="S67:S83" si="24">IF(P67=0,0,R67/P67)*100</f>
        <v>0</v>
      </c>
      <c r="T67" s="5">
        <f t="shared" si="21"/>
        <v>91.35</v>
      </c>
      <c r="U67" s="16">
        <f t="shared" ref="U67:U81" si="25">IF(P67=0,0,T67/P67)*100</f>
        <v>100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187</v>
      </c>
      <c r="E68" s="84" t="s">
        <v>188</v>
      </c>
      <c r="F68" s="96" t="s">
        <v>362</v>
      </c>
      <c r="G68" s="93">
        <f t="shared" si="14"/>
        <v>1135.49</v>
      </c>
      <c r="H68" s="44">
        <v>9</v>
      </c>
      <c r="I68" s="44">
        <v>2</v>
      </c>
      <c r="J68" s="44">
        <v>6</v>
      </c>
      <c r="K68" s="44">
        <v>3</v>
      </c>
      <c r="L68" s="44">
        <v>4</v>
      </c>
      <c r="M68" s="44">
        <v>0</v>
      </c>
      <c r="N68" s="16">
        <f t="shared" si="22"/>
        <v>33.333333333333329</v>
      </c>
      <c r="O68" s="5">
        <v>1135.49</v>
      </c>
      <c r="P68" s="5">
        <f t="shared" si="20"/>
        <v>1135.49</v>
      </c>
      <c r="Q68" s="16">
        <f t="shared" si="23"/>
        <v>100</v>
      </c>
      <c r="R68" s="5">
        <v>1135.49</v>
      </c>
      <c r="S68" s="16">
        <f t="shared" si="24"/>
        <v>100</v>
      </c>
      <c r="T68" s="5">
        <f t="shared" si="21"/>
        <v>0</v>
      </c>
      <c r="U68" s="16">
        <f t="shared" si="25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190</v>
      </c>
      <c r="E69" s="84" t="s">
        <v>44</v>
      </c>
      <c r="F69" s="96" t="s">
        <v>361</v>
      </c>
      <c r="G69" s="93">
        <f t="shared" si="14"/>
        <v>906.81</v>
      </c>
      <c r="H69" s="44">
        <v>13</v>
      </c>
      <c r="I69" s="44">
        <v>2</v>
      </c>
      <c r="J69" s="44">
        <v>8</v>
      </c>
      <c r="K69" s="44">
        <v>0</v>
      </c>
      <c r="L69" s="44">
        <v>1</v>
      </c>
      <c r="M69" s="44">
        <v>0</v>
      </c>
      <c r="N69" s="16">
        <f t="shared" si="22"/>
        <v>0</v>
      </c>
      <c r="O69" s="5">
        <v>906.81</v>
      </c>
      <c r="P69" s="5">
        <f t="shared" si="20"/>
        <v>906.81</v>
      </c>
      <c r="Q69" s="16">
        <f t="shared" si="23"/>
        <v>100</v>
      </c>
      <c r="R69" s="5">
        <v>0</v>
      </c>
      <c r="S69" s="16">
        <f t="shared" si="24"/>
        <v>0</v>
      </c>
      <c r="T69" s="5">
        <f t="shared" si="21"/>
        <v>906.81</v>
      </c>
      <c r="U69" s="16">
        <f t="shared" si="25"/>
        <v>100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192</v>
      </c>
      <c r="E70" s="84" t="s">
        <v>123</v>
      </c>
      <c r="F70" s="98" t="s">
        <v>334</v>
      </c>
      <c r="G70" s="93">
        <f t="shared" ref="G70:G83" si="26">O70</f>
        <v>0</v>
      </c>
      <c r="H70" s="44">
        <v>2</v>
      </c>
      <c r="I70" s="44">
        <v>0</v>
      </c>
      <c r="J70" s="44">
        <v>2</v>
      </c>
      <c r="K70" s="44">
        <v>0</v>
      </c>
      <c r="L70" s="44">
        <v>0</v>
      </c>
      <c r="M70" s="44">
        <v>0</v>
      </c>
      <c r="N70" s="16">
        <f t="shared" si="22"/>
        <v>0</v>
      </c>
      <c r="O70" s="5">
        <v>0</v>
      </c>
      <c r="P70" s="5">
        <f t="shared" si="20"/>
        <v>0</v>
      </c>
      <c r="Q70" s="16">
        <f t="shared" si="23"/>
        <v>0</v>
      </c>
      <c r="R70" s="5">
        <v>0</v>
      </c>
      <c r="S70" s="16">
        <f t="shared" si="24"/>
        <v>0</v>
      </c>
      <c r="T70" s="5">
        <f t="shared" si="21"/>
        <v>0</v>
      </c>
      <c r="U70" s="16">
        <f t="shared" si="25"/>
        <v>0</v>
      </c>
    </row>
    <row r="71" spans="1:21" ht="27.95" customHeight="1" x14ac:dyDescent="0.25">
      <c r="A71" s="1">
        <f t="shared" ref="A71:A100" si="27">ROW(A66:A66)</f>
        <v>66</v>
      </c>
      <c r="B71" s="1" t="s">
        <v>22</v>
      </c>
      <c r="C71" s="1"/>
      <c r="D71" s="25" t="s">
        <v>193</v>
      </c>
      <c r="E71" s="84" t="s">
        <v>41</v>
      </c>
      <c r="F71" s="100" t="s">
        <v>376</v>
      </c>
      <c r="G71" s="93">
        <f t="shared" si="26"/>
        <v>0</v>
      </c>
      <c r="H71" s="44">
        <v>4</v>
      </c>
      <c r="I71" s="44">
        <v>0</v>
      </c>
      <c r="J71" s="44">
        <v>4</v>
      </c>
      <c r="K71" s="44">
        <v>0</v>
      </c>
      <c r="L71" s="44">
        <v>0</v>
      </c>
      <c r="M71" s="44">
        <v>0</v>
      </c>
      <c r="N71" s="16">
        <f t="shared" si="22"/>
        <v>0</v>
      </c>
      <c r="O71" s="5">
        <v>0</v>
      </c>
      <c r="P71" s="5">
        <f t="shared" si="20"/>
        <v>0</v>
      </c>
      <c r="Q71" s="16">
        <f t="shared" si="23"/>
        <v>0</v>
      </c>
      <c r="R71" s="5">
        <v>0</v>
      </c>
      <c r="S71" s="16">
        <f t="shared" si="24"/>
        <v>0</v>
      </c>
      <c r="T71" s="5">
        <f t="shared" si="21"/>
        <v>0</v>
      </c>
      <c r="U71" s="16">
        <f t="shared" si="25"/>
        <v>0</v>
      </c>
    </row>
    <row r="72" spans="1:21" ht="27.95" customHeight="1" x14ac:dyDescent="0.25">
      <c r="A72" s="1">
        <f t="shared" si="27"/>
        <v>67</v>
      </c>
      <c r="B72" s="1" t="s">
        <v>22</v>
      </c>
      <c r="C72" s="1"/>
      <c r="D72" s="25" t="s">
        <v>195</v>
      </c>
      <c r="E72" s="84" t="s">
        <v>196</v>
      </c>
      <c r="F72" s="96" t="s">
        <v>335</v>
      </c>
      <c r="G72" s="93">
        <f t="shared" si="26"/>
        <v>301.45999999999998</v>
      </c>
      <c r="H72" s="44">
        <v>8</v>
      </c>
      <c r="I72" s="44">
        <v>2</v>
      </c>
      <c r="J72" s="44">
        <v>6</v>
      </c>
      <c r="K72" s="44">
        <v>1</v>
      </c>
      <c r="L72" s="44">
        <v>1</v>
      </c>
      <c r="M72" s="44">
        <v>0</v>
      </c>
      <c r="N72" s="16">
        <f t="shared" si="22"/>
        <v>12.5</v>
      </c>
      <c r="O72" s="5">
        <v>301.45999999999998</v>
      </c>
      <c r="P72" s="5">
        <f t="shared" si="20"/>
        <v>301.45999999999998</v>
      </c>
      <c r="Q72" s="16">
        <f t="shared" si="23"/>
        <v>100</v>
      </c>
      <c r="R72" s="5">
        <v>0</v>
      </c>
      <c r="S72" s="16">
        <f t="shared" si="24"/>
        <v>0</v>
      </c>
      <c r="T72" s="5">
        <f t="shared" si="21"/>
        <v>301.45999999999998</v>
      </c>
      <c r="U72" s="16">
        <f t="shared" si="25"/>
        <v>100</v>
      </c>
    </row>
    <row r="73" spans="1:21" ht="27.95" customHeight="1" x14ac:dyDescent="0.25">
      <c r="A73" s="1">
        <f t="shared" si="27"/>
        <v>68</v>
      </c>
      <c r="B73" s="1" t="s">
        <v>22</v>
      </c>
      <c r="C73" s="1"/>
      <c r="D73" s="25" t="s">
        <v>198</v>
      </c>
      <c r="E73" s="84" t="s">
        <v>196</v>
      </c>
      <c r="F73" s="96" t="s">
        <v>336</v>
      </c>
      <c r="G73" s="93">
        <f t="shared" si="26"/>
        <v>0</v>
      </c>
      <c r="H73" s="44">
        <v>1</v>
      </c>
      <c r="I73" s="44">
        <v>0</v>
      </c>
      <c r="J73" s="44">
        <v>1</v>
      </c>
      <c r="K73" s="44">
        <v>0</v>
      </c>
      <c r="L73" s="44">
        <v>0</v>
      </c>
      <c r="M73" s="44">
        <v>0</v>
      </c>
      <c r="N73" s="16">
        <f t="shared" si="22"/>
        <v>0</v>
      </c>
      <c r="O73" s="5">
        <v>0</v>
      </c>
      <c r="P73" s="5">
        <f t="shared" si="20"/>
        <v>0</v>
      </c>
      <c r="Q73" s="16">
        <f t="shared" si="23"/>
        <v>0</v>
      </c>
      <c r="R73" s="5">
        <v>0</v>
      </c>
      <c r="S73" s="16">
        <f t="shared" si="24"/>
        <v>0</v>
      </c>
      <c r="T73" s="5">
        <f t="shared" si="21"/>
        <v>0</v>
      </c>
      <c r="U73" s="16">
        <f t="shared" si="25"/>
        <v>0</v>
      </c>
    </row>
    <row r="74" spans="1:21" ht="27.95" customHeight="1" x14ac:dyDescent="0.25">
      <c r="A74" s="1">
        <f t="shared" si="27"/>
        <v>69</v>
      </c>
      <c r="B74" s="1" t="s">
        <v>22</v>
      </c>
      <c r="C74" s="1"/>
      <c r="D74" s="25" t="s">
        <v>200</v>
      </c>
      <c r="E74" s="84" t="s">
        <v>41</v>
      </c>
      <c r="F74" s="96" t="s">
        <v>337</v>
      </c>
      <c r="G74" s="93">
        <f t="shared" si="26"/>
        <v>2612.89</v>
      </c>
      <c r="H74" s="44">
        <v>10</v>
      </c>
      <c r="I74" s="44">
        <v>2</v>
      </c>
      <c r="J74" s="44">
        <v>8</v>
      </c>
      <c r="K74" s="44">
        <v>3</v>
      </c>
      <c r="L74" s="44">
        <v>4</v>
      </c>
      <c r="M74" s="44">
        <v>0</v>
      </c>
      <c r="N74" s="16">
        <f t="shared" si="22"/>
        <v>30</v>
      </c>
      <c r="O74" s="5">
        <v>2612.89</v>
      </c>
      <c r="P74" s="5">
        <f t="shared" si="20"/>
        <v>2612.89</v>
      </c>
      <c r="Q74" s="16">
        <f t="shared" si="23"/>
        <v>100</v>
      </c>
      <c r="R74" s="5">
        <v>0</v>
      </c>
      <c r="S74" s="16">
        <f t="shared" si="24"/>
        <v>0</v>
      </c>
      <c r="T74" s="5">
        <f t="shared" si="21"/>
        <v>2612.89</v>
      </c>
      <c r="U74" s="16">
        <f t="shared" si="25"/>
        <v>100</v>
      </c>
    </row>
    <row r="75" spans="1:21" ht="27.95" customHeight="1" x14ac:dyDescent="0.25">
      <c r="A75" s="1">
        <f t="shared" si="27"/>
        <v>70</v>
      </c>
      <c r="B75" s="1" t="s">
        <v>22</v>
      </c>
      <c r="C75" s="1"/>
      <c r="D75" s="25" t="s">
        <v>204</v>
      </c>
      <c r="E75" s="84" t="s">
        <v>53</v>
      </c>
      <c r="F75" s="96" t="s">
        <v>338</v>
      </c>
      <c r="G75" s="93">
        <f t="shared" si="26"/>
        <v>904.08</v>
      </c>
      <c r="H75" s="44">
        <v>11</v>
      </c>
      <c r="I75" s="44">
        <v>0</v>
      </c>
      <c r="J75" s="44">
        <v>10</v>
      </c>
      <c r="K75" s="44">
        <v>2</v>
      </c>
      <c r="L75" s="44">
        <v>2</v>
      </c>
      <c r="M75" s="44">
        <v>0</v>
      </c>
      <c r="N75" s="16">
        <f t="shared" si="22"/>
        <v>18.181818181818183</v>
      </c>
      <c r="O75" s="5">
        <v>904.08</v>
      </c>
      <c r="P75" s="5">
        <f t="shared" si="20"/>
        <v>904.08</v>
      </c>
      <c r="Q75" s="16">
        <f t="shared" si="23"/>
        <v>100</v>
      </c>
      <c r="R75" s="5">
        <v>904.08</v>
      </c>
      <c r="S75" s="16">
        <f t="shared" si="24"/>
        <v>100</v>
      </c>
      <c r="T75" s="5">
        <f t="shared" si="21"/>
        <v>0</v>
      </c>
      <c r="U75" s="16">
        <f t="shared" si="25"/>
        <v>0</v>
      </c>
    </row>
    <row r="76" spans="1:21" ht="27.95" customHeight="1" x14ac:dyDescent="0.25">
      <c r="A76" s="1">
        <f t="shared" si="27"/>
        <v>71</v>
      </c>
      <c r="B76" s="1" t="s">
        <v>22</v>
      </c>
      <c r="C76" s="1"/>
      <c r="D76" s="25" t="s">
        <v>206</v>
      </c>
      <c r="E76" s="86" t="s">
        <v>41</v>
      </c>
      <c r="F76" s="96" t="s">
        <v>339</v>
      </c>
      <c r="G76" s="93">
        <f t="shared" si="26"/>
        <v>2438.7199999999998</v>
      </c>
      <c r="H76" s="44">
        <v>14</v>
      </c>
      <c r="I76" s="44">
        <v>5</v>
      </c>
      <c r="J76" s="44">
        <v>8</v>
      </c>
      <c r="K76" s="44">
        <v>5</v>
      </c>
      <c r="L76" s="44">
        <v>5</v>
      </c>
      <c r="M76" s="44">
        <v>0</v>
      </c>
      <c r="N76" s="16">
        <f t="shared" si="22"/>
        <v>35.714285714285715</v>
      </c>
      <c r="O76" s="5">
        <v>2438.7199999999998</v>
      </c>
      <c r="P76" s="5">
        <f t="shared" si="20"/>
        <v>2438.7199999999998</v>
      </c>
      <c r="Q76" s="16">
        <f t="shared" si="23"/>
        <v>100</v>
      </c>
      <c r="R76" s="5">
        <v>0</v>
      </c>
      <c r="S76" s="16">
        <f t="shared" si="24"/>
        <v>0</v>
      </c>
      <c r="T76" s="5">
        <f t="shared" si="21"/>
        <v>2438.7199999999998</v>
      </c>
      <c r="U76" s="16">
        <f t="shared" si="25"/>
        <v>100</v>
      </c>
    </row>
    <row r="77" spans="1:21" ht="27.95" customHeight="1" x14ac:dyDescent="0.25">
      <c r="A77" s="1">
        <f t="shared" si="27"/>
        <v>72</v>
      </c>
      <c r="B77" s="1" t="s">
        <v>22</v>
      </c>
      <c r="C77" s="1"/>
      <c r="D77" s="25" t="s">
        <v>208</v>
      </c>
      <c r="E77" s="84" t="s">
        <v>135</v>
      </c>
      <c r="F77" s="96" t="s">
        <v>340</v>
      </c>
      <c r="G77" s="93">
        <f t="shared" si="26"/>
        <v>1352.46</v>
      </c>
      <c r="H77" s="44">
        <v>3</v>
      </c>
      <c r="I77" s="44">
        <v>1</v>
      </c>
      <c r="J77" s="44">
        <v>0</v>
      </c>
      <c r="K77" s="44">
        <v>3</v>
      </c>
      <c r="L77" s="44">
        <v>3</v>
      </c>
      <c r="M77" s="44">
        <v>0</v>
      </c>
      <c r="N77" s="16">
        <f t="shared" si="22"/>
        <v>100</v>
      </c>
      <c r="O77" s="5">
        <v>1352.46</v>
      </c>
      <c r="P77" s="5">
        <f t="shared" si="20"/>
        <v>1352.46</v>
      </c>
      <c r="Q77" s="16">
        <f t="shared" si="23"/>
        <v>100</v>
      </c>
      <c r="R77" s="5">
        <v>429.96</v>
      </c>
      <c r="S77" s="16">
        <f t="shared" si="24"/>
        <v>31.790958697484584</v>
      </c>
      <c r="T77" s="5">
        <f t="shared" si="21"/>
        <v>922.5</v>
      </c>
      <c r="U77" s="16">
        <f t="shared" si="25"/>
        <v>68.209041302515416</v>
      </c>
    </row>
    <row r="78" spans="1:21" ht="27.95" customHeight="1" x14ac:dyDescent="0.25">
      <c r="A78" s="1">
        <f t="shared" si="27"/>
        <v>73</v>
      </c>
      <c r="B78" s="1" t="s">
        <v>22</v>
      </c>
      <c r="C78" s="1"/>
      <c r="D78" s="25" t="s">
        <v>210</v>
      </c>
      <c r="E78" s="84" t="s">
        <v>211</v>
      </c>
      <c r="F78" s="100" t="s">
        <v>341</v>
      </c>
      <c r="G78" s="93">
        <f t="shared" si="26"/>
        <v>989.26</v>
      </c>
      <c r="H78" s="44">
        <v>5</v>
      </c>
      <c r="I78" s="44">
        <v>1</v>
      </c>
      <c r="J78" s="44">
        <v>4</v>
      </c>
      <c r="K78" s="44">
        <v>2</v>
      </c>
      <c r="L78" s="44">
        <v>3</v>
      </c>
      <c r="M78" s="44">
        <v>0</v>
      </c>
      <c r="N78" s="16">
        <f t="shared" si="22"/>
        <v>40</v>
      </c>
      <c r="O78" s="5">
        <v>989.26</v>
      </c>
      <c r="P78" s="5">
        <f t="shared" si="20"/>
        <v>989.26</v>
      </c>
      <c r="Q78" s="16">
        <f t="shared" si="23"/>
        <v>100</v>
      </c>
      <c r="R78" s="5">
        <v>0</v>
      </c>
      <c r="S78" s="16">
        <f t="shared" si="24"/>
        <v>0</v>
      </c>
      <c r="T78" s="5">
        <f t="shared" si="21"/>
        <v>989.26</v>
      </c>
      <c r="U78" s="16">
        <f t="shared" si="25"/>
        <v>100</v>
      </c>
    </row>
    <row r="79" spans="1:21" ht="27.95" customHeight="1" x14ac:dyDescent="0.25">
      <c r="A79" s="1">
        <f t="shared" si="27"/>
        <v>74</v>
      </c>
      <c r="B79" s="1" t="s">
        <v>22</v>
      </c>
      <c r="C79" s="1"/>
      <c r="D79" s="25" t="s">
        <v>218</v>
      </c>
      <c r="E79" s="84" t="s">
        <v>53</v>
      </c>
      <c r="F79" s="96" t="s">
        <v>342</v>
      </c>
      <c r="G79" s="93">
        <f t="shared" si="26"/>
        <v>1177.97</v>
      </c>
      <c r="H79" s="44">
        <v>8</v>
      </c>
      <c r="I79" s="44">
        <v>2</v>
      </c>
      <c r="J79" s="44">
        <v>6</v>
      </c>
      <c r="K79" s="44">
        <v>6</v>
      </c>
      <c r="L79" s="44">
        <v>6</v>
      </c>
      <c r="M79" s="44">
        <v>0</v>
      </c>
      <c r="N79" s="16">
        <f t="shared" si="22"/>
        <v>75</v>
      </c>
      <c r="O79" s="5">
        <v>1177.97</v>
      </c>
      <c r="P79" s="5">
        <f t="shared" si="20"/>
        <v>1177.97</v>
      </c>
      <c r="Q79" s="16">
        <f t="shared" si="23"/>
        <v>100</v>
      </c>
      <c r="R79" s="5">
        <v>0</v>
      </c>
      <c r="S79" s="16">
        <f t="shared" si="24"/>
        <v>0</v>
      </c>
      <c r="T79" s="5">
        <f t="shared" si="21"/>
        <v>1177.97</v>
      </c>
      <c r="U79" s="16">
        <f t="shared" si="25"/>
        <v>100</v>
      </c>
    </row>
    <row r="80" spans="1:21" ht="27.95" customHeight="1" x14ac:dyDescent="0.25">
      <c r="A80" s="1">
        <f t="shared" si="27"/>
        <v>75</v>
      </c>
      <c r="B80" s="1" t="s">
        <v>22</v>
      </c>
      <c r="C80" s="1"/>
      <c r="D80" s="25" t="s">
        <v>216</v>
      </c>
      <c r="E80" s="84" t="s">
        <v>53</v>
      </c>
      <c r="F80" s="98" t="s">
        <v>343</v>
      </c>
      <c r="G80" s="93">
        <f t="shared" si="26"/>
        <v>206.97</v>
      </c>
      <c r="H80" s="44">
        <v>12</v>
      </c>
      <c r="I80" s="44">
        <v>3</v>
      </c>
      <c r="J80" s="44">
        <v>7</v>
      </c>
      <c r="K80" s="44">
        <v>1</v>
      </c>
      <c r="L80" s="44">
        <v>1</v>
      </c>
      <c r="M80" s="44">
        <v>0</v>
      </c>
      <c r="N80" s="16">
        <f t="shared" si="22"/>
        <v>8.3333333333333321</v>
      </c>
      <c r="O80" s="5">
        <v>206.97</v>
      </c>
      <c r="P80" s="5">
        <f t="shared" si="20"/>
        <v>206.97</v>
      </c>
      <c r="Q80" s="16">
        <f t="shared" si="23"/>
        <v>100</v>
      </c>
      <c r="R80" s="5">
        <v>206.97</v>
      </c>
      <c r="S80" s="16">
        <f t="shared" si="24"/>
        <v>100</v>
      </c>
      <c r="T80" s="5">
        <f t="shared" si="21"/>
        <v>0</v>
      </c>
      <c r="U80" s="16">
        <f t="shared" si="25"/>
        <v>0</v>
      </c>
    </row>
    <row r="81" spans="1:21" ht="27.95" customHeight="1" x14ac:dyDescent="0.25">
      <c r="A81" s="1">
        <f t="shared" si="27"/>
        <v>76</v>
      </c>
      <c r="B81" s="1" t="s">
        <v>22</v>
      </c>
      <c r="C81" s="1"/>
      <c r="D81" s="25" t="s">
        <v>220</v>
      </c>
      <c r="E81" s="84" t="s">
        <v>221</v>
      </c>
      <c r="F81" s="101" t="s">
        <v>344</v>
      </c>
      <c r="G81" s="93">
        <f t="shared" si="26"/>
        <v>2539.1999999999998</v>
      </c>
      <c r="H81" s="44">
        <v>10</v>
      </c>
      <c r="I81" s="44">
        <v>1</v>
      </c>
      <c r="J81" s="44">
        <v>9</v>
      </c>
      <c r="K81" s="44">
        <v>4</v>
      </c>
      <c r="L81" s="44">
        <v>5</v>
      </c>
      <c r="M81" s="44">
        <v>0</v>
      </c>
      <c r="N81" s="16">
        <f t="shared" si="22"/>
        <v>40</v>
      </c>
      <c r="O81" s="5">
        <v>2539.1999999999998</v>
      </c>
      <c r="P81" s="5">
        <f t="shared" si="20"/>
        <v>2539.1999999999998</v>
      </c>
      <c r="Q81" s="16">
        <f t="shared" si="23"/>
        <v>100</v>
      </c>
      <c r="R81" s="5">
        <v>2539.1999999999998</v>
      </c>
      <c r="S81" s="16">
        <f t="shared" si="24"/>
        <v>100</v>
      </c>
      <c r="T81" s="5">
        <f t="shared" si="21"/>
        <v>0</v>
      </c>
      <c r="U81" s="16">
        <f t="shared" si="25"/>
        <v>0</v>
      </c>
    </row>
    <row r="82" spans="1:21" ht="27.95" customHeight="1" x14ac:dyDescent="0.25">
      <c r="A82" s="1">
        <f t="shared" si="27"/>
        <v>77</v>
      </c>
      <c r="B82" s="1" t="s">
        <v>22</v>
      </c>
      <c r="C82" s="1"/>
      <c r="D82" s="25" t="s">
        <v>269</v>
      </c>
      <c r="E82" s="33" t="s">
        <v>41</v>
      </c>
      <c r="F82" s="102" t="s">
        <v>345</v>
      </c>
      <c r="G82" s="93">
        <f t="shared" si="26"/>
        <v>0</v>
      </c>
      <c r="H82" s="44">
        <v>5</v>
      </c>
      <c r="I82" s="44">
        <v>2</v>
      </c>
      <c r="J82" s="44">
        <v>3</v>
      </c>
      <c r="K82" s="44">
        <v>0</v>
      </c>
      <c r="L82" s="44">
        <v>0</v>
      </c>
      <c r="M82" s="44">
        <v>0</v>
      </c>
      <c r="N82" s="16">
        <f t="shared" si="22"/>
        <v>0</v>
      </c>
      <c r="O82" s="16">
        <f>IF(I82=0,0,L82/I82)*100</f>
        <v>0</v>
      </c>
      <c r="P82" s="5">
        <f t="shared" si="20"/>
        <v>0</v>
      </c>
      <c r="Q82" s="16">
        <f>IF(K82=0,0,N82/K82)*100</f>
        <v>0</v>
      </c>
      <c r="R82" s="16">
        <f>IF(L82=0,0,O82/L82)*100</f>
        <v>0</v>
      </c>
      <c r="S82" s="16">
        <f t="shared" si="24"/>
        <v>0</v>
      </c>
      <c r="T82" s="5">
        <f t="shared" si="21"/>
        <v>0</v>
      </c>
      <c r="U82" s="16">
        <f>IF(O82=0,0,R82/O82)*100</f>
        <v>0</v>
      </c>
    </row>
    <row r="83" spans="1:21" ht="27.95" customHeight="1" x14ac:dyDescent="0.25">
      <c r="A83" s="1">
        <f t="shared" si="27"/>
        <v>78</v>
      </c>
      <c r="B83" s="1" t="s">
        <v>22</v>
      </c>
      <c r="C83" s="1"/>
      <c r="D83" s="25" t="s">
        <v>223</v>
      </c>
      <c r="E83" s="33" t="s">
        <v>224</v>
      </c>
      <c r="F83" s="103" t="s">
        <v>346</v>
      </c>
      <c r="G83" s="93">
        <f t="shared" si="26"/>
        <v>1972.04</v>
      </c>
      <c r="H83" s="44">
        <v>9</v>
      </c>
      <c r="I83" s="44">
        <v>3</v>
      </c>
      <c r="J83" s="44">
        <v>6</v>
      </c>
      <c r="K83" s="44">
        <v>4</v>
      </c>
      <c r="L83" s="44">
        <v>4</v>
      </c>
      <c r="M83" s="44">
        <v>0</v>
      </c>
      <c r="N83" s="16">
        <f t="shared" si="22"/>
        <v>44.444444444444443</v>
      </c>
      <c r="O83" s="5">
        <v>1972.04</v>
      </c>
      <c r="P83" s="5">
        <f t="shared" si="20"/>
        <v>1972.04</v>
      </c>
      <c r="Q83" s="16">
        <f>IF(O83=0,0,P83/O83)*100</f>
        <v>100</v>
      </c>
      <c r="R83" s="5">
        <v>0</v>
      </c>
      <c r="S83" s="16">
        <f t="shared" si="24"/>
        <v>0</v>
      </c>
      <c r="T83" s="5">
        <f t="shared" si="21"/>
        <v>1972.04</v>
      </c>
      <c r="U83" s="16">
        <f>IF(P83=0,0,T83/P83)*100</f>
        <v>100</v>
      </c>
    </row>
    <row r="84" spans="1:21" ht="27.95" customHeight="1" x14ac:dyDescent="0.25">
      <c r="A84" s="1">
        <f t="shared" si="27"/>
        <v>79</v>
      </c>
      <c r="B84" s="1" t="s">
        <v>22</v>
      </c>
      <c r="C84" s="1"/>
      <c r="D84" s="90" t="s">
        <v>371</v>
      </c>
      <c r="E84" s="33" t="s">
        <v>41</v>
      </c>
      <c r="F84" s="98"/>
      <c r="G84" s="93"/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16">
        <f t="shared" si="22"/>
        <v>0</v>
      </c>
      <c r="O84" s="16">
        <f t="shared" ref="O84:U84" si="28">IF(I84=0,0,L84/I84)*100</f>
        <v>0</v>
      </c>
      <c r="P84" s="16">
        <f t="shared" si="28"/>
        <v>0</v>
      </c>
      <c r="Q84" s="16">
        <f t="shared" si="28"/>
        <v>0</v>
      </c>
      <c r="R84" s="16">
        <f t="shared" si="28"/>
        <v>0</v>
      </c>
      <c r="S84" s="16">
        <f t="shared" si="28"/>
        <v>0</v>
      </c>
      <c r="T84" s="16">
        <f t="shared" si="28"/>
        <v>0</v>
      </c>
      <c r="U84" s="16">
        <f t="shared" si="28"/>
        <v>0</v>
      </c>
    </row>
    <row r="85" spans="1:21" ht="27.95" customHeight="1" x14ac:dyDescent="0.25">
      <c r="A85" s="1">
        <f t="shared" si="27"/>
        <v>80</v>
      </c>
      <c r="B85" s="1" t="s">
        <v>22</v>
      </c>
      <c r="C85" s="1"/>
      <c r="D85" s="25" t="s">
        <v>226</v>
      </c>
      <c r="E85" s="84" t="s">
        <v>41</v>
      </c>
      <c r="F85" s="96" t="s">
        <v>347</v>
      </c>
      <c r="G85" s="93">
        <f t="shared" ref="G85:G100" si="29">O85</f>
        <v>1061</v>
      </c>
      <c r="H85" s="44">
        <v>7</v>
      </c>
      <c r="I85" s="44">
        <v>2</v>
      </c>
      <c r="J85" s="44">
        <v>5</v>
      </c>
      <c r="K85" s="44">
        <v>2</v>
      </c>
      <c r="L85" s="44">
        <v>2</v>
      </c>
      <c r="M85" s="44">
        <v>0</v>
      </c>
      <c r="N85" s="16">
        <f t="shared" si="22"/>
        <v>28.571428571428569</v>
      </c>
      <c r="O85" s="5">
        <v>1061</v>
      </c>
      <c r="P85" s="5">
        <f t="shared" ref="P85:P100" si="30">O85</f>
        <v>1061</v>
      </c>
      <c r="Q85" s="16">
        <f t="shared" ref="Q85:Q101" si="31">IF(O85=0,0,P85/O85)*100</f>
        <v>100</v>
      </c>
      <c r="R85" s="5">
        <v>0</v>
      </c>
      <c r="S85" s="16">
        <f t="shared" ref="S85:S101" si="32">IF(P85=0,0,R85/P85)*100</f>
        <v>0</v>
      </c>
      <c r="T85" s="5">
        <f t="shared" ref="T85:T100" si="33">SUM(P85, -R85)</f>
        <v>1061</v>
      </c>
      <c r="U85" s="16">
        <f>IF(P85=0,0,T85/P85)*100</f>
        <v>100</v>
      </c>
    </row>
    <row r="86" spans="1:21" ht="27.95" customHeight="1" x14ac:dyDescent="0.25">
      <c r="A86" s="1">
        <f t="shared" si="27"/>
        <v>81</v>
      </c>
      <c r="B86" s="1" t="s">
        <v>22</v>
      </c>
      <c r="C86" s="1"/>
      <c r="D86" s="25" t="s">
        <v>228</v>
      </c>
      <c r="E86" s="84" t="s">
        <v>53</v>
      </c>
      <c r="F86" s="96" t="s">
        <v>348</v>
      </c>
      <c r="G86" s="93">
        <f t="shared" si="29"/>
        <v>307.45999999999998</v>
      </c>
      <c r="H86" s="44">
        <v>6</v>
      </c>
      <c r="I86" s="44">
        <v>1</v>
      </c>
      <c r="J86" s="44">
        <v>4</v>
      </c>
      <c r="K86" s="44">
        <v>1</v>
      </c>
      <c r="L86" s="44">
        <v>1</v>
      </c>
      <c r="M86" s="44">
        <v>0</v>
      </c>
      <c r="N86" s="16">
        <f t="shared" si="22"/>
        <v>16.666666666666664</v>
      </c>
      <c r="O86" s="5">
        <v>307.45999999999998</v>
      </c>
      <c r="P86" s="5">
        <f t="shared" si="30"/>
        <v>307.45999999999998</v>
      </c>
      <c r="Q86" s="16">
        <f t="shared" si="31"/>
        <v>100</v>
      </c>
      <c r="R86" s="5">
        <v>0</v>
      </c>
      <c r="S86" s="16">
        <f t="shared" si="32"/>
        <v>0</v>
      </c>
      <c r="T86" s="5">
        <f t="shared" si="33"/>
        <v>307.45999999999998</v>
      </c>
      <c r="U86" s="16">
        <f>IF(P86=0,0,T86/P86)*100</f>
        <v>100</v>
      </c>
    </row>
    <row r="87" spans="1:21" ht="27.95" customHeight="1" x14ac:dyDescent="0.25">
      <c r="A87" s="1">
        <f t="shared" si="27"/>
        <v>82</v>
      </c>
      <c r="B87" s="1" t="s">
        <v>22</v>
      </c>
      <c r="C87" s="1"/>
      <c r="D87" s="25" t="s">
        <v>232</v>
      </c>
      <c r="E87" s="84" t="s">
        <v>164</v>
      </c>
      <c r="F87" s="100" t="s">
        <v>360</v>
      </c>
      <c r="G87" s="93">
        <f t="shared" si="29"/>
        <v>0</v>
      </c>
      <c r="H87" s="44">
        <v>5</v>
      </c>
      <c r="I87" s="44">
        <v>1</v>
      </c>
      <c r="J87" s="44">
        <v>1</v>
      </c>
      <c r="K87" s="44">
        <v>0</v>
      </c>
      <c r="L87" s="44">
        <v>0</v>
      </c>
      <c r="M87" s="44">
        <v>0</v>
      </c>
      <c r="N87" s="16">
        <f t="shared" si="22"/>
        <v>0</v>
      </c>
      <c r="O87" s="5">
        <v>0</v>
      </c>
      <c r="P87" s="5">
        <f t="shared" si="30"/>
        <v>0</v>
      </c>
      <c r="Q87" s="16">
        <f t="shared" si="31"/>
        <v>0</v>
      </c>
      <c r="R87" s="5">
        <v>0</v>
      </c>
      <c r="S87" s="16">
        <f t="shared" si="32"/>
        <v>0</v>
      </c>
      <c r="T87" s="5">
        <f t="shared" si="33"/>
        <v>0</v>
      </c>
      <c r="U87" s="16">
        <f>IF(P87=0,0,T87/P87)*100</f>
        <v>0</v>
      </c>
    </row>
    <row r="88" spans="1:21" ht="27.95" customHeight="1" x14ac:dyDescent="0.25">
      <c r="A88" s="1">
        <f t="shared" si="27"/>
        <v>83</v>
      </c>
      <c r="B88" s="1" t="s">
        <v>22</v>
      </c>
      <c r="C88" s="1"/>
      <c r="D88" s="25" t="s">
        <v>230</v>
      </c>
      <c r="E88" s="84" t="s">
        <v>64</v>
      </c>
      <c r="F88" s="104"/>
      <c r="G88" s="93">
        <f t="shared" si="29"/>
        <v>0</v>
      </c>
      <c r="H88" s="44">
        <v>1</v>
      </c>
      <c r="I88" s="44">
        <v>0</v>
      </c>
      <c r="J88" s="44">
        <v>1</v>
      </c>
      <c r="K88" s="44">
        <v>0</v>
      </c>
      <c r="L88" s="44">
        <v>0</v>
      </c>
      <c r="M88" s="44">
        <v>0</v>
      </c>
      <c r="N88" s="16">
        <f t="shared" si="22"/>
        <v>0</v>
      </c>
      <c r="O88" s="5">
        <v>0</v>
      </c>
      <c r="P88" s="5">
        <f t="shared" si="30"/>
        <v>0</v>
      </c>
      <c r="Q88" s="16">
        <f t="shared" si="31"/>
        <v>0</v>
      </c>
      <c r="R88" s="5">
        <v>0</v>
      </c>
      <c r="S88" s="16">
        <f t="shared" si="32"/>
        <v>0</v>
      </c>
      <c r="T88" s="5">
        <f t="shared" si="33"/>
        <v>0</v>
      </c>
      <c r="U88" s="16">
        <f>IF(P88=0,0,T88/P88)*100</f>
        <v>0</v>
      </c>
    </row>
    <row r="89" spans="1:21" ht="49.5" customHeight="1" x14ac:dyDescent="0.25">
      <c r="A89" s="1">
        <f t="shared" si="27"/>
        <v>84</v>
      </c>
      <c r="B89" s="25" t="s">
        <v>23</v>
      </c>
      <c r="C89" s="78" t="s">
        <v>271</v>
      </c>
      <c r="D89" s="25" t="s">
        <v>270</v>
      </c>
      <c r="E89" s="84" t="s">
        <v>41</v>
      </c>
      <c r="F89" s="97" t="s">
        <v>369</v>
      </c>
      <c r="G89" s="93">
        <f t="shared" si="29"/>
        <v>301.45999999999998</v>
      </c>
      <c r="H89" s="44">
        <v>5</v>
      </c>
      <c r="I89" s="44">
        <v>1</v>
      </c>
      <c r="J89" s="44">
        <v>4</v>
      </c>
      <c r="K89" s="44">
        <v>1</v>
      </c>
      <c r="L89" s="44">
        <v>1</v>
      </c>
      <c r="M89" s="44">
        <v>0</v>
      </c>
      <c r="N89" s="16">
        <f t="shared" si="22"/>
        <v>20</v>
      </c>
      <c r="O89" s="5">
        <v>301.45999999999998</v>
      </c>
      <c r="P89" s="5">
        <f t="shared" si="30"/>
        <v>301.45999999999998</v>
      </c>
      <c r="Q89" s="16">
        <f t="shared" si="31"/>
        <v>100</v>
      </c>
      <c r="R89" s="5">
        <v>301.45999999999998</v>
      </c>
      <c r="S89" s="16">
        <f t="shared" si="32"/>
        <v>100</v>
      </c>
      <c r="T89" s="5">
        <f t="shared" si="33"/>
        <v>0</v>
      </c>
      <c r="U89" s="5">
        <v>0</v>
      </c>
    </row>
    <row r="90" spans="1:21" ht="27.95" customHeight="1" x14ac:dyDescent="0.25">
      <c r="A90" s="1">
        <f t="shared" si="27"/>
        <v>85</v>
      </c>
      <c r="B90" s="1" t="s">
        <v>22</v>
      </c>
      <c r="C90" s="1"/>
      <c r="D90" s="25" t="s">
        <v>234</v>
      </c>
      <c r="E90" s="86" t="s">
        <v>176</v>
      </c>
      <c r="F90" s="96" t="s">
        <v>349</v>
      </c>
      <c r="G90" s="93">
        <f t="shared" si="29"/>
        <v>0</v>
      </c>
      <c r="H90" s="44">
        <v>8</v>
      </c>
      <c r="I90" s="44">
        <v>0</v>
      </c>
      <c r="J90" s="44">
        <v>5</v>
      </c>
      <c r="K90" s="44">
        <v>0</v>
      </c>
      <c r="L90" s="44">
        <v>0</v>
      </c>
      <c r="M90" s="44">
        <v>0</v>
      </c>
      <c r="N90" s="16">
        <f t="shared" si="22"/>
        <v>0</v>
      </c>
      <c r="O90" s="5">
        <v>0</v>
      </c>
      <c r="P90" s="5">
        <f t="shared" si="30"/>
        <v>0</v>
      </c>
      <c r="Q90" s="16">
        <f t="shared" si="31"/>
        <v>0</v>
      </c>
      <c r="R90" s="5">
        <v>0</v>
      </c>
      <c r="S90" s="16">
        <f t="shared" si="32"/>
        <v>0</v>
      </c>
      <c r="T90" s="5">
        <f t="shared" si="33"/>
        <v>0</v>
      </c>
      <c r="U90" s="16">
        <f>IF(P90=0,0,T90/P90)*100</f>
        <v>0</v>
      </c>
    </row>
    <row r="91" spans="1:21" ht="27.95" customHeight="1" x14ac:dyDescent="0.25">
      <c r="A91" s="1">
        <f t="shared" si="27"/>
        <v>86</v>
      </c>
      <c r="B91" s="1" t="s">
        <v>22</v>
      </c>
      <c r="C91" s="1"/>
      <c r="D91" s="25" t="s">
        <v>272</v>
      </c>
      <c r="E91" s="86" t="s">
        <v>263</v>
      </c>
      <c r="F91" s="97" t="s">
        <v>350</v>
      </c>
      <c r="G91" s="93">
        <f t="shared" si="29"/>
        <v>0</v>
      </c>
      <c r="H91" s="44">
        <v>4</v>
      </c>
      <c r="I91" s="44">
        <v>1</v>
      </c>
      <c r="J91" s="44">
        <v>3</v>
      </c>
      <c r="K91" s="44">
        <v>0</v>
      </c>
      <c r="L91" s="44">
        <v>0</v>
      </c>
      <c r="M91" s="44">
        <v>0</v>
      </c>
      <c r="N91" s="16">
        <f t="shared" si="22"/>
        <v>0</v>
      </c>
      <c r="O91" s="16">
        <f>IF(I91=0,0,L91/I91)*100</f>
        <v>0</v>
      </c>
      <c r="P91" s="5">
        <f t="shared" si="30"/>
        <v>0</v>
      </c>
      <c r="Q91" s="16">
        <f t="shared" si="31"/>
        <v>0</v>
      </c>
      <c r="R91" s="16">
        <f>IF(L91=0,0,O91/L91)*100</f>
        <v>0</v>
      </c>
      <c r="S91" s="16">
        <f t="shared" si="32"/>
        <v>0</v>
      </c>
      <c r="T91" s="5">
        <f t="shared" si="33"/>
        <v>0</v>
      </c>
      <c r="U91" s="16">
        <f>IF(O91=0,0,R91/O91)*100</f>
        <v>0</v>
      </c>
    </row>
    <row r="92" spans="1:21" ht="27.95" customHeight="1" x14ac:dyDescent="0.25">
      <c r="A92" s="1">
        <f t="shared" si="27"/>
        <v>87</v>
      </c>
      <c r="B92" s="1" t="s">
        <v>22</v>
      </c>
      <c r="C92" s="1"/>
      <c r="D92" s="25" t="s">
        <v>236</v>
      </c>
      <c r="E92" s="84" t="s">
        <v>53</v>
      </c>
      <c r="F92" s="96" t="s">
        <v>368</v>
      </c>
      <c r="G92" s="93">
        <f t="shared" si="29"/>
        <v>3734.67</v>
      </c>
      <c r="H92" s="44">
        <v>6</v>
      </c>
      <c r="I92" s="44">
        <v>1</v>
      </c>
      <c r="J92" s="44">
        <v>5</v>
      </c>
      <c r="K92" s="44">
        <v>3</v>
      </c>
      <c r="L92" s="44">
        <v>5</v>
      </c>
      <c r="M92" s="44">
        <v>0</v>
      </c>
      <c r="N92" s="16">
        <f t="shared" si="22"/>
        <v>50</v>
      </c>
      <c r="O92" s="5">
        <v>3734.67</v>
      </c>
      <c r="P92" s="5">
        <f t="shared" si="30"/>
        <v>3734.67</v>
      </c>
      <c r="Q92" s="16">
        <f t="shared" si="31"/>
        <v>100</v>
      </c>
      <c r="R92" s="5">
        <v>0</v>
      </c>
      <c r="S92" s="16">
        <f t="shared" si="32"/>
        <v>0</v>
      </c>
      <c r="T92" s="5">
        <f t="shared" si="33"/>
        <v>3734.67</v>
      </c>
      <c r="U92" s="16">
        <f t="shared" ref="U92:U101" si="34">IF(P92=0,0,T92/P92)*100</f>
        <v>100</v>
      </c>
    </row>
    <row r="93" spans="1:21" ht="27.95" customHeight="1" x14ac:dyDescent="0.25">
      <c r="A93" s="1">
        <f t="shared" si="27"/>
        <v>88</v>
      </c>
      <c r="B93" s="1" t="s">
        <v>22</v>
      </c>
      <c r="C93" s="1"/>
      <c r="D93" s="25" t="s">
        <v>240</v>
      </c>
      <c r="E93" s="84" t="s">
        <v>241</v>
      </c>
      <c r="F93" s="96" t="s">
        <v>351</v>
      </c>
      <c r="G93" s="93">
        <f t="shared" si="29"/>
        <v>334.95</v>
      </c>
      <c r="H93" s="44">
        <v>3</v>
      </c>
      <c r="I93" s="44">
        <v>1</v>
      </c>
      <c r="J93" s="44">
        <v>0</v>
      </c>
      <c r="K93" s="44">
        <v>3</v>
      </c>
      <c r="L93" s="44">
        <v>3</v>
      </c>
      <c r="M93" s="44">
        <v>0</v>
      </c>
      <c r="N93" s="16">
        <f t="shared" si="22"/>
        <v>100</v>
      </c>
      <c r="O93" s="5">
        <v>334.95</v>
      </c>
      <c r="P93" s="5">
        <f t="shared" si="30"/>
        <v>334.95</v>
      </c>
      <c r="Q93" s="16">
        <f t="shared" si="31"/>
        <v>100</v>
      </c>
      <c r="R93" s="5">
        <v>0</v>
      </c>
      <c r="S93" s="16">
        <f t="shared" si="32"/>
        <v>0</v>
      </c>
      <c r="T93" s="5">
        <f t="shared" si="33"/>
        <v>334.95</v>
      </c>
      <c r="U93" s="16">
        <f t="shared" si="34"/>
        <v>100</v>
      </c>
    </row>
    <row r="94" spans="1:21" ht="27.95" customHeight="1" x14ac:dyDescent="0.25">
      <c r="A94" s="1">
        <f t="shared" si="27"/>
        <v>89</v>
      </c>
      <c r="B94" s="1" t="s">
        <v>22</v>
      </c>
      <c r="C94" s="1"/>
      <c r="D94" s="25" t="s">
        <v>243</v>
      </c>
      <c r="E94" s="33" t="s">
        <v>128</v>
      </c>
      <c r="F94" s="96" t="s">
        <v>352</v>
      </c>
      <c r="G94" s="93">
        <f t="shared" si="29"/>
        <v>0</v>
      </c>
      <c r="H94" s="44">
        <v>6</v>
      </c>
      <c r="I94" s="44">
        <v>1</v>
      </c>
      <c r="J94" s="44">
        <v>1</v>
      </c>
      <c r="K94" s="44">
        <v>0</v>
      </c>
      <c r="L94" s="44">
        <v>0</v>
      </c>
      <c r="M94" s="44">
        <v>0</v>
      </c>
      <c r="N94" s="16">
        <f t="shared" si="22"/>
        <v>0</v>
      </c>
      <c r="O94" s="5">
        <v>0</v>
      </c>
      <c r="P94" s="5">
        <f t="shared" si="30"/>
        <v>0</v>
      </c>
      <c r="Q94" s="16">
        <f t="shared" si="31"/>
        <v>0</v>
      </c>
      <c r="R94" s="5">
        <v>0</v>
      </c>
      <c r="S94" s="16">
        <f t="shared" si="32"/>
        <v>0</v>
      </c>
      <c r="T94" s="5">
        <f t="shared" si="33"/>
        <v>0</v>
      </c>
      <c r="U94" s="16">
        <f t="shared" si="34"/>
        <v>0</v>
      </c>
    </row>
    <row r="95" spans="1:21" ht="27.95" customHeight="1" x14ac:dyDescent="0.25">
      <c r="A95" s="1">
        <f t="shared" si="27"/>
        <v>90</v>
      </c>
      <c r="B95" s="1" t="s">
        <v>22</v>
      </c>
      <c r="C95" s="1"/>
      <c r="D95" s="25" t="s">
        <v>245</v>
      </c>
      <c r="E95" s="84" t="s">
        <v>53</v>
      </c>
      <c r="F95" s="98" t="s">
        <v>353</v>
      </c>
      <c r="G95" s="93">
        <f t="shared" si="29"/>
        <v>200.97</v>
      </c>
      <c r="H95" s="44">
        <v>8</v>
      </c>
      <c r="I95" s="44">
        <v>1</v>
      </c>
      <c r="J95" s="44">
        <v>6</v>
      </c>
      <c r="K95" s="44">
        <v>1</v>
      </c>
      <c r="L95" s="44">
        <v>1</v>
      </c>
      <c r="M95" s="44">
        <v>0</v>
      </c>
      <c r="N95" s="16">
        <f t="shared" si="22"/>
        <v>12.5</v>
      </c>
      <c r="O95" s="5">
        <v>200.97</v>
      </c>
      <c r="P95" s="5">
        <f t="shared" si="30"/>
        <v>200.97</v>
      </c>
      <c r="Q95" s="16">
        <f t="shared" si="31"/>
        <v>100</v>
      </c>
      <c r="R95" s="5">
        <v>0</v>
      </c>
      <c r="S95" s="16">
        <f t="shared" si="32"/>
        <v>0</v>
      </c>
      <c r="T95" s="5">
        <f t="shared" si="33"/>
        <v>200.97</v>
      </c>
      <c r="U95" s="16">
        <f t="shared" si="34"/>
        <v>100</v>
      </c>
    </row>
    <row r="96" spans="1:21" ht="27.95" customHeight="1" x14ac:dyDescent="0.25">
      <c r="A96" s="1">
        <f t="shared" si="27"/>
        <v>91</v>
      </c>
      <c r="B96" s="1" t="s">
        <v>22</v>
      </c>
      <c r="C96" s="1"/>
      <c r="D96" s="25" t="s">
        <v>247</v>
      </c>
      <c r="E96" s="84" t="s">
        <v>53</v>
      </c>
      <c r="F96" s="103" t="s">
        <v>354</v>
      </c>
      <c r="G96" s="93">
        <f t="shared" si="29"/>
        <v>0</v>
      </c>
      <c r="H96" s="44">
        <v>6</v>
      </c>
      <c r="I96" s="44">
        <v>1</v>
      </c>
      <c r="J96" s="44">
        <v>5</v>
      </c>
      <c r="K96" s="44">
        <v>0</v>
      </c>
      <c r="L96" s="44">
        <v>0</v>
      </c>
      <c r="M96" s="44">
        <v>0</v>
      </c>
      <c r="N96" s="16">
        <f t="shared" si="22"/>
        <v>0</v>
      </c>
      <c r="O96" s="5">
        <v>0</v>
      </c>
      <c r="P96" s="5">
        <f t="shared" si="30"/>
        <v>0</v>
      </c>
      <c r="Q96" s="16">
        <f t="shared" si="31"/>
        <v>0</v>
      </c>
      <c r="R96" s="5">
        <v>0</v>
      </c>
      <c r="S96" s="16">
        <f t="shared" si="32"/>
        <v>0</v>
      </c>
      <c r="T96" s="5">
        <f t="shared" si="33"/>
        <v>0</v>
      </c>
      <c r="U96" s="16">
        <f t="shared" si="34"/>
        <v>0</v>
      </c>
    </row>
    <row r="97" spans="1:32" ht="27.95" customHeight="1" x14ac:dyDescent="0.25">
      <c r="A97" s="1">
        <f t="shared" si="27"/>
        <v>92</v>
      </c>
      <c r="B97" s="1" t="s">
        <v>22</v>
      </c>
      <c r="C97" s="1"/>
      <c r="D97" s="25" t="s">
        <v>249</v>
      </c>
      <c r="E97" s="84" t="s">
        <v>250</v>
      </c>
      <c r="F97" s="96" t="s">
        <v>366</v>
      </c>
      <c r="G97" s="93">
        <f t="shared" si="29"/>
        <v>0</v>
      </c>
      <c r="H97" s="44">
        <v>12</v>
      </c>
      <c r="I97" s="44">
        <v>0</v>
      </c>
      <c r="J97" s="44">
        <v>12</v>
      </c>
      <c r="K97" s="44">
        <v>0</v>
      </c>
      <c r="L97" s="44">
        <v>0</v>
      </c>
      <c r="M97" s="44">
        <v>0</v>
      </c>
      <c r="N97" s="16">
        <f t="shared" si="22"/>
        <v>0</v>
      </c>
      <c r="O97" s="5">
        <v>0</v>
      </c>
      <c r="P97" s="5">
        <f t="shared" si="30"/>
        <v>0</v>
      </c>
      <c r="Q97" s="16">
        <f t="shared" si="31"/>
        <v>0</v>
      </c>
      <c r="R97" s="5">
        <v>0</v>
      </c>
      <c r="S97" s="16">
        <f t="shared" si="32"/>
        <v>0</v>
      </c>
      <c r="T97" s="5">
        <f t="shared" si="33"/>
        <v>0</v>
      </c>
      <c r="U97" s="16">
        <f t="shared" si="34"/>
        <v>0</v>
      </c>
    </row>
    <row r="98" spans="1:32" ht="27.95" customHeight="1" x14ac:dyDescent="0.25">
      <c r="A98" s="1">
        <f t="shared" si="27"/>
        <v>93</v>
      </c>
      <c r="B98" s="25" t="s">
        <v>23</v>
      </c>
      <c r="C98" s="78" t="s">
        <v>34</v>
      </c>
      <c r="D98" s="25" t="s">
        <v>252</v>
      </c>
      <c r="E98" s="84" t="s">
        <v>53</v>
      </c>
      <c r="F98" s="89" t="s">
        <v>367</v>
      </c>
      <c r="G98" s="93">
        <f t="shared" si="29"/>
        <v>0</v>
      </c>
      <c r="H98" s="44">
        <v>5</v>
      </c>
      <c r="I98" s="44">
        <v>1</v>
      </c>
      <c r="J98" s="44">
        <v>4</v>
      </c>
      <c r="K98" s="44">
        <v>0</v>
      </c>
      <c r="L98" s="44">
        <v>0</v>
      </c>
      <c r="M98" s="44">
        <v>0</v>
      </c>
      <c r="N98" s="16">
        <f t="shared" si="22"/>
        <v>0</v>
      </c>
      <c r="O98" s="5">
        <v>0</v>
      </c>
      <c r="P98" s="5">
        <f t="shared" si="30"/>
        <v>0</v>
      </c>
      <c r="Q98" s="16">
        <f t="shared" si="31"/>
        <v>0</v>
      </c>
      <c r="R98" s="5">
        <v>0</v>
      </c>
      <c r="S98" s="16">
        <f t="shared" si="32"/>
        <v>0</v>
      </c>
      <c r="T98" s="5">
        <f t="shared" si="33"/>
        <v>0</v>
      </c>
      <c r="U98" s="16">
        <f t="shared" si="34"/>
        <v>0</v>
      </c>
    </row>
    <row r="99" spans="1:32" ht="40.5" customHeight="1" x14ac:dyDescent="0.25">
      <c r="A99" s="1">
        <f t="shared" si="27"/>
        <v>94</v>
      </c>
      <c r="B99" s="25" t="s">
        <v>23</v>
      </c>
      <c r="C99" s="78" t="s">
        <v>28</v>
      </c>
      <c r="D99" s="25" t="s">
        <v>254</v>
      </c>
      <c r="E99" s="84" t="s">
        <v>41</v>
      </c>
      <c r="F99" s="98"/>
      <c r="G99" s="93">
        <f t="shared" si="29"/>
        <v>913.51</v>
      </c>
      <c r="H99" s="44">
        <v>13</v>
      </c>
      <c r="I99" s="44">
        <v>2</v>
      </c>
      <c r="J99" s="44">
        <v>10</v>
      </c>
      <c r="K99" s="44">
        <v>1</v>
      </c>
      <c r="L99" s="44">
        <v>2</v>
      </c>
      <c r="M99" s="44">
        <v>0</v>
      </c>
      <c r="N99" s="16">
        <f t="shared" si="22"/>
        <v>7.6923076923076925</v>
      </c>
      <c r="O99" s="5">
        <v>913.51</v>
      </c>
      <c r="P99" s="5">
        <f t="shared" si="30"/>
        <v>913.51</v>
      </c>
      <c r="Q99" s="16">
        <f t="shared" si="31"/>
        <v>100</v>
      </c>
      <c r="R99" s="5">
        <v>0</v>
      </c>
      <c r="S99" s="16">
        <f t="shared" si="32"/>
        <v>0</v>
      </c>
      <c r="T99" s="5">
        <f t="shared" si="33"/>
        <v>913.51</v>
      </c>
      <c r="U99" s="16">
        <f t="shared" si="34"/>
        <v>100</v>
      </c>
    </row>
    <row r="100" spans="1:32" ht="38.25" customHeight="1" x14ac:dyDescent="0.25">
      <c r="A100" s="1">
        <f t="shared" si="27"/>
        <v>95</v>
      </c>
      <c r="B100" s="25" t="s">
        <v>23</v>
      </c>
      <c r="C100" s="78" t="s">
        <v>28</v>
      </c>
      <c r="D100" s="25" t="s">
        <v>256</v>
      </c>
      <c r="E100" s="84" t="s">
        <v>41</v>
      </c>
      <c r="F100" s="103" t="s">
        <v>355</v>
      </c>
      <c r="G100" s="93">
        <f t="shared" si="29"/>
        <v>1534.24</v>
      </c>
      <c r="H100" s="44">
        <v>7</v>
      </c>
      <c r="I100" s="44">
        <v>2</v>
      </c>
      <c r="J100" s="44">
        <v>4</v>
      </c>
      <c r="K100" s="44">
        <v>4</v>
      </c>
      <c r="L100" s="44">
        <v>6</v>
      </c>
      <c r="M100" s="44">
        <v>0</v>
      </c>
      <c r="N100" s="16">
        <f t="shared" si="22"/>
        <v>57.142857142857139</v>
      </c>
      <c r="O100" s="5">
        <v>1534.24</v>
      </c>
      <c r="P100" s="5">
        <f t="shared" si="30"/>
        <v>1534.24</v>
      </c>
      <c r="Q100" s="16">
        <f t="shared" si="31"/>
        <v>100</v>
      </c>
      <c r="R100" s="5">
        <v>0</v>
      </c>
      <c r="S100" s="16">
        <f t="shared" si="32"/>
        <v>0</v>
      </c>
      <c r="T100" s="5">
        <f t="shared" si="33"/>
        <v>1534.24</v>
      </c>
      <c r="U100" s="16">
        <f t="shared" si="34"/>
        <v>100</v>
      </c>
    </row>
    <row r="101" spans="1:32" x14ac:dyDescent="0.25">
      <c r="A101" s="22" t="s">
        <v>19</v>
      </c>
      <c r="B101" s="23"/>
      <c r="C101" s="23"/>
      <c r="D101" s="23"/>
      <c r="E101" s="23"/>
      <c r="F101" s="103"/>
      <c r="G101" s="94">
        <f t="shared" ref="G101:M101" si="35">SUM(G6:G100)</f>
        <v>90724.92</v>
      </c>
      <c r="H101" s="18">
        <f t="shared" si="35"/>
        <v>730</v>
      </c>
      <c r="I101" s="18">
        <f t="shared" si="35"/>
        <v>147</v>
      </c>
      <c r="J101" s="18">
        <f t="shared" si="35"/>
        <v>482</v>
      </c>
      <c r="K101" s="18">
        <f t="shared" si="35"/>
        <v>193</v>
      </c>
      <c r="L101" s="18">
        <f t="shared" si="35"/>
        <v>212</v>
      </c>
      <c r="M101" s="18">
        <f t="shared" si="35"/>
        <v>0</v>
      </c>
      <c r="N101" s="16">
        <f t="shared" si="22"/>
        <v>26.438356164383563</v>
      </c>
      <c r="O101" s="19">
        <f>SUM(O6:O100)</f>
        <v>90724.92</v>
      </c>
      <c r="P101" s="19">
        <f>SUM(P6:P100)</f>
        <v>90724.92</v>
      </c>
      <c r="Q101" s="16">
        <f t="shared" si="31"/>
        <v>100</v>
      </c>
      <c r="R101" s="19">
        <f>SUM(R6:R100)</f>
        <v>25211.580000000005</v>
      </c>
      <c r="S101" s="16">
        <f t="shared" si="32"/>
        <v>27.789035250733761</v>
      </c>
      <c r="T101" s="19">
        <f>SUM(T6:T100)</f>
        <v>65513.34</v>
      </c>
      <c r="U101" s="16">
        <f t="shared" si="34"/>
        <v>72.210964749266239</v>
      </c>
      <c r="V101" s="10"/>
      <c r="W101" s="10"/>
      <c r="X101" s="10"/>
      <c r="Y101" s="9"/>
      <c r="Z101" s="11"/>
      <c r="AA101" s="11"/>
      <c r="AB101" s="9"/>
      <c r="AC101" s="11"/>
      <c r="AD101" s="9"/>
      <c r="AE101" s="11"/>
      <c r="AF101" s="9"/>
    </row>
  </sheetData>
  <sheetProtection algorithmName="SHA-512" hashValue="dnfBPIMyzbua0xZanIwBxzOiOky0fKtUDs+V2wKjalDRC7fCyfQJtCJ8mFk8u9d7Q1oav/EtLj8JsH0Gl7+/Bg==" saltValue="575P4uNfnHsENUn0Nrd8tQ==" spinCount="100000" sheet="1" objects="1" scenarios="1"/>
  <customSheetViews>
    <customSheetView guid="{2F2CED36-E625-4693-8C75-0460C802BA46}" scale="78">
      <selection activeCell="I3" sqref="I3:I4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8">
      <selection activeCell="I3" sqref="I3:I4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8">
      <selection activeCell="I3" sqref="I3:I4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T3:U3"/>
    <mergeCell ref="M3:M4"/>
    <mergeCell ref="N3:N4"/>
    <mergeCell ref="O3:O4"/>
    <mergeCell ref="P3:Q3"/>
    <mergeCell ref="R3:S3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77" zoomScaleNormal="77" zoomScaleSheetLayoutView="130" workbookViewId="0">
      <selection activeCell="I3" sqref="I3:I4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1.140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378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1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83" t="s">
        <v>6</v>
      </c>
      <c r="Q4" s="82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83" t="s">
        <v>6</v>
      </c>
      <c r="S4" s="82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83" t="s">
        <v>6</v>
      </c>
      <c r="U4" s="82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82">
        <v>1</v>
      </c>
      <c r="B5" s="82">
        <v>2</v>
      </c>
      <c r="C5" s="82">
        <v>3</v>
      </c>
      <c r="D5" s="82">
        <v>4</v>
      </c>
      <c r="E5" s="91">
        <v>5</v>
      </c>
      <c r="F5" s="95">
        <v>6</v>
      </c>
      <c r="G5" s="92">
        <v>7</v>
      </c>
      <c r="H5" s="82">
        <v>8</v>
      </c>
      <c r="I5" s="82">
        <v>9</v>
      </c>
      <c r="J5" s="82">
        <v>10</v>
      </c>
      <c r="K5" s="82">
        <v>11</v>
      </c>
      <c r="L5" s="82">
        <v>12</v>
      </c>
      <c r="M5" s="82">
        <v>13</v>
      </c>
      <c r="N5" s="82">
        <v>14</v>
      </c>
      <c r="O5" s="82">
        <v>15</v>
      </c>
      <c r="P5" s="82">
        <v>16</v>
      </c>
      <c r="Q5" s="82">
        <v>17</v>
      </c>
      <c r="R5" s="82">
        <v>18</v>
      </c>
      <c r="S5" s="82">
        <v>19</v>
      </c>
      <c r="T5" s="82">
        <v>20</v>
      </c>
      <c r="U5" s="82">
        <v>21</v>
      </c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69" si="0">O6</f>
        <v>4642.08</v>
      </c>
      <c r="H6" s="44">
        <v>14</v>
      </c>
      <c r="I6" s="44">
        <v>3</v>
      </c>
      <c r="J6" s="44">
        <v>11</v>
      </c>
      <c r="K6" s="44">
        <v>9</v>
      </c>
      <c r="L6" s="44">
        <v>10</v>
      </c>
      <c r="M6" s="44">
        <v>0</v>
      </c>
      <c r="N6" s="16">
        <f t="shared" ref="N6:U37" si="1">IF(H6=0,0,K6/H6)*100</f>
        <v>64.285714285714292</v>
      </c>
      <c r="O6" s="5">
        <v>4642.08</v>
      </c>
      <c r="P6" s="5">
        <f t="shared" ref="P6:P18" si="2">O6</f>
        <v>4642.08</v>
      </c>
      <c r="Q6" s="16">
        <f t="shared" ref="Q6:Q18" si="3">IF(O6=0,0,P6/O6)*100</f>
        <v>100</v>
      </c>
      <c r="R6" s="5">
        <v>4642.08</v>
      </c>
      <c r="S6" s="16">
        <f t="shared" ref="S6:S18" si="4">IF(P6=0,0,R6/P6)*100</f>
        <v>100</v>
      </c>
      <c r="T6" s="5">
        <f t="shared" ref="T6:T18" si="5">SUM(P6, -R6)</f>
        <v>0</v>
      </c>
      <c r="U6" s="16">
        <f t="shared" ref="U6:U18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0</v>
      </c>
      <c r="H7" s="44">
        <v>8</v>
      </c>
      <c r="I7" s="44">
        <v>4</v>
      </c>
      <c r="J7" s="44">
        <v>4</v>
      </c>
      <c r="K7" s="44">
        <v>0</v>
      </c>
      <c r="L7" s="44">
        <v>0</v>
      </c>
      <c r="M7" s="44">
        <v>0</v>
      </c>
      <c r="N7" s="16">
        <f t="shared" si="1"/>
        <v>0</v>
      </c>
      <c r="O7" s="5">
        <v>0</v>
      </c>
      <c r="P7" s="5">
        <f t="shared" si="2"/>
        <v>0</v>
      </c>
      <c r="Q7" s="16">
        <f t="shared" si="3"/>
        <v>0</v>
      </c>
      <c r="R7" s="5">
        <v>0</v>
      </c>
      <c r="S7" s="16">
        <f t="shared" si="4"/>
        <v>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12835.41</v>
      </c>
      <c r="H8" s="44">
        <v>19</v>
      </c>
      <c r="I8" s="44">
        <v>3</v>
      </c>
      <c r="J8" s="44">
        <v>14</v>
      </c>
      <c r="K8" s="44">
        <v>13</v>
      </c>
      <c r="L8" s="44">
        <v>13</v>
      </c>
      <c r="M8" s="44">
        <v>0</v>
      </c>
      <c r="N8" s="16">
        <f t="shared" si="1"/>
        <v>68.421052631578945</v>
      </c>
      <c r="O8" s="5">
        <v>12835.41</v>
      </c>
      <c r="P8" s="5">
        <f t="shared" si="2"/>
        <v>12835.41</v>
      </c>
      <c r="Q8" s="16">
        <f t="shared" si="3"/>
        <v>100</v>
      </c>
      <c r="R8" s="5">
        <v>2990.99</v>
      </c>
      <c r="S8" s="16">
        <f t="shared" si="4"/>
        <v>23.302644792803655</v>
      </c>
      <c r="T8" s="5">
        <f t="shared" si="5"/>
        <v>9844.42</v>
      </c>
      <c r="U8" s="16">
        <f t="shared" si="6"/>
        <v>76.697355207196338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0</v>
      </c>
      <c r="H9" s="44">
        <v>3</v>
      </c>
      <c r="I9" s="44">
        <v>0</v>
      </c>
      <c r="J9" s="44">
        <v>2</v>
      </c>
      <c r="K9" s="44">
        <v>0</v>
      </c>
      <c r="L9" s="44">
        <v>0</v>
      </c>
      <c r="M9" s="44">
        <v>0</v>
      </c>
      <c r="N9" s="16">
        <f t="shared" si="1"/>
        <v>0</v>
      </c>
      <c r="O9" s="5">
        <v>0</v>
      </c>
      <c r="P9" s="5">
        <f t="shared" si="2"/>
        <v>0</v>
      </c>
      <c r="Q9" s="16">
        <f t="shared" si="3"/>
        <v>0</v>
      </c>
      <c r="R9" s="5">
        <v>0</v>
      </c>
      <c r="S9" s="16">
        <f t="shared" si="4"/>
        <v>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0</v>
      </c>
      <c r="H10" s="44">
        <v>3</v>
      </c>
      <c r="I10" s="44">
        <v>1</v>
      </c>
      <c r="J10" s="44">
        <v>2</v>
      </c>
      <c r="K10" s="44">
        <v>0</v>
      </c>
      <c r="L10" s="44">
        <v>0</v>
      </c>
      <c r="M10" s="44">
        <v>0</v>
      </c>
      <c r="N10" s="16">
        <f t="shared" si="1"/>
        <v>0</v>
      </c>
      <c r="O10" s="5">
        <v>0</v>
      </c>
      <c r="P10" s="5">
        <f t="shared" si="2"/>
        <v>0</v>
      </c>
      <c r="Q10" s="16">
        <f t="shared" si="3"/>
        <v>0</v>
      </c>
      <c r="R10" s="5">
        <v>0</v>
      </c>
      <c r="S10" s="16">
        <f t="shared" si="4"/>
        <v>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210.97</v>
      </c>
      <c r="H12" s="44">
        <v>5</v>
      </c>
      <c r="I12" s="44">
        <v>0</v>
      </c>
      <c r="J12" s="44">
        <v>3</v>
      </c>
      <c r="K12" s="44">
        <v>1</v>
      </c>
      <c r="L12" s="44">
        <v>1</v>
      </c>
      <c r="M12" s="44">
        <v>0</v>
      </c>
      <c r="N12" s="16">
        <f t="shared" si="1"/>
        <v>20</v>
      </c>
      <c r="O12" s="5">
        <v>210.97</v>
      </c>
      <c r="P12" s="5">
        <f t="shared" si="2"/>
        <v>210.97</v>
      </c>
      <c r="Q12" s="16">
        <f t="shared" si="3"/>
        <v>100</v>
      </c>
      <c r="R12" s="5">
        <v>210.97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1108.56</v>
      </c>
      <c r="H13" s="44">
        <v>24</v>
      </c>
      <c r="I13" s="44">
        <v>5</v>
      </c>
      <c r="J13" s="44">
        <v>16</v>
      </c>
      <c r="K13" s="44">
        <v>3</v>
      </c>
      <c r="L13" s="44">
        <v>3</v>
      </c>
      <c r="M13" s="44">
        <v>0</v>
      </c>
      <c r="N13" s="16">
        <f t="shared" si="1"/>
        <v>12.5</v>
      </c>
      <c r="O13" s="5">
        <v>1108.56</v>
      </c>
      <c r="P13" s="5">
        <f t="shared" si="2"/>
        <v>1108.56</v>
      </c>
      <c r="Q13" s="16">
        <f t="shared" si="3"/>
        <v>100</v>
      </c>
      <c r="R13" s="5">
        <v>1108.56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2348.46</v>
      </c>
      <c r="H14" s="44">
        <v>16</v>
      </c>
      <c r="I14" s="44">
        <v>4</v>
      </c>
      <c r="J14" s="44">
        <v>12</v>
      </c>
      <c r="K14" s="44">
        <v>5</v>
      </c>
      <c r="L14" s="44">
        <v>6</v>
      </c>
      <c r="M14" s="44">
        <v>0</v>
      </c>
      <c r="N14" s="16">
        <f t="shared" si="1"/>
        <v>31.25</v>
      </c>
      <c r="O14" s="5">
        <v>2348.46</v>
      </c>
      <c r="P14" s="5">
        <f t="shared" si="2"/>
        <v>2348.46</v>
      </c>
      <c r="Q14" s="16">
        <f t="shared" si="3"/>
        <v>100</v>
      </c>
      <c r="R14" s="5">
        <v>2348.46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1382.7</v>
      </c>
      <c r="H15" s="44">
        <v>5</v>
      </c>
      <c r="I15" s="44">
        <v>1</v>
      </c>
      <c r="J15" s="44">
        <v>3</v>
      </c>
      <c r="K15" s="44">
        <v>3</v>
      </c>
      <c r="L15" s="44">
        <v>3</v>
      </c>
      <c r="M15" s="44">
        <v>0</v>
      </c>
      <c r="N15" s="16">
        <f t="shared" si="1"/>
        <v>60</v>
      </c>
      <c r="O15" s="5">
        <v>1382.7</v>
      </c>
      <c r="P15" s="5">
        <f t="shared" si="2"/>
        <v>1382.7</v>
      </c>
      <c r="Q15" s="16">
        <f t="shared" si="3"/>
        <v>100</v>
      </c>
      <c r="R15" s="5">
        <v>1382.7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694.26</v>
      </c>
      <c r="H16" s="44">
        <v>8</v>
      </c>
      <c r="I16" s="44">
        <v>0</v>
      </c>
      <c r="J16" s="44">
        <v>5</v>
      </c>
      <c r="K16" s="44">
        <v>4</v>
      </c>
      <c r="L16" s="44">
        <v>4</v>
      </c>
      <c r="M16" s="44">
        <v>0</v>
      </c>
      <c r="N16" s="16">
        <f t="shared" si="1"/>
        <v>50</v>
      </c>
      <c r="O16" s="5">
        <v>694.26</v>
      </c>
      <c r="P16" s="5">
        <f t="shared" si="2"/>
        <v>694.26</v>
      </c>
      <c r="Q16" s="16">
        <f t="shared" si="3"/>
        <v>100</v>
      </c>
      <c r="R16" s="5">
        <v>694.26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1763.05</v>
      </c>
      <c r="H17" s="44">
        <v>5</v>
      </c>
      <c r="I17" s="44">
        <v>0</v>
      </c>
      <c r="J17" s="44">
        <v>5</v>
      </c>
      <c r="K17" s="44">
        <v>4</v>
      </c>
      <c r="L17" s="44">
        <v>5</v>
      </c>
      <c r="M17" s="44">
        <v>0</v>
      </c>
      <c r="N17" s="16">
        <f t="shared" si="1"/>
        <v>80</v>
      </c>
      <c r="O17" s="5">
        <v>1763.05</v>
      </c>
      <c r="P17" s="5">
        <f t="shared" si="2"/>
        <v>1763.05</v>
      </c>
      <c r="Q17" s="16">
        <f t="shared" si="3"/>
        <v>100</v>
      </c>
      <c r="R17" s="5">
        <v>1763.05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0</v>
      </c>
      <c r="H18" s="44">
        <v>24</v>
      </c>
      <c r="I18" s="44">
        <v>4</v>
      </c>
      <c r="J18" s="44">
        <v>19</v>
      </c>
      <c r="K18" s="44">
        <v>0</v>
      </c>
      <c r="L18" s="44">
        <v>0</v>
      </c>
      <c r="M18" s="44">
        <v>0</v>
      </c>
      <c r="N18" s="16">
        <f t="shared" si="1"/>
        <v>0</v>
      </c>
      <c r="O18" s="5">
        <v>0</v>
      </c>
      <c r="P18" s="5">
        <f t="shared" si="2"/>
        <v>0</v>
      </c>
      <c r="Q18" s="16">
        <f t="shared" si="3"/>
        <v>0</v>
      </c>
      <c r="R18" s="5">
        <v>0</v>
      </c>
      <c r="S18" s="16">
        <f t="shared" si="4"/>
        <v>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82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0</v>
      </c>
      <c r="H19" s="44">
        <v>1</v>
      </c>
      <c r="I19" s="44">
        <v>1</v>
      </c>
      <c r="J19" s="44">
        <v>0</v>
      </c>
      <c r="K19" s="44">
        <v>0</v>
      </c>
      <c r="L19" s="44">
        <v>0</v>
      </c>
      <c r="M19" s="44">
        <v>0</v>
      </c>
      <c r="N19" s="16">
        <f t="shared" si="1"/>
        <v>0</v>
      </c>
      <c r="O19" s="16">
        <f t="shared" si="1"/>
        <v>0</v>
      </c>
      <c r="P19" s="16">
        <f t="shared" si="1"/>
        <v>0</v>
      </c>
      <c r="Q19" s="16">
        <f t="shared" si="1"/>
        <v>0</v>
      </c>
      <c r="R19" s="16">
        <f t="shared" si="1"/>
        <v>0</v>
      </c>
      <c r="S19" s="16">
        <f t="shared" si="1"/>
        <v>0</v>
      </c>
      <c r="T19" s="16">
        <f t="shared" si="1"/>
        <v>0</v>
      </c>
      <c r="U19" s="16">
        <f t="shared" si="1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82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0</v>
      </c>
      <c r="H20" s="44">
        <v>8</v>
      </c>
      <c r="I20" s="44">
        <v>2</v>
      </c>
      <c r="J20" s="44">
        <v>6</v>
      </c>
      <c r="K20" s="44">
        <v>0</v>
      </c>
      <c r="L20" s="44">
        <v>0</v>
      </c>
      <c r="M20" s="44">
        <v>0</v>
      </c>
      <c r="N20" s="16">
        <f t="shared" si="1"/>
        <v>0</v>
      </c>
      <c r="O20" s="5">
        <v>0</v>
      </c>
      <c r="P20" s="5">
        <f t="shared" ref="P20:P83" si="8">O20</f>
        <v>0</v>
      </c>
      <c r="Q20" s="16">
        <f t="shared" ref="Q20:Q38" si="9">IF(O20=0,0,P20/O20)*100</f>
        <v>0</v>
      </c>
      <c r="R20" s="5">
        <v>0</v>
      </c>
      <c r="S20" s="16">
        <f t="shared" ref="S20:S38" si="10">IF(P20=0,0,R20/P20)*100</f>
        <v>0</v>
      </c>
      <c r="T20" s="5">
        <f t="shared" ref="T20:T83" si="11">SUM(P20, -R20)</f>
        <v>0</v>
      </c>
      <c r="U20" s="16">
        <f t="shared" ref="U20:U38" si="12">IF(P20=0,0,T20/P20)*100</f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2194.85</v>
      </c>
      <c r="H21" s="44">
        <v>11</v>
      </c>
      <c r="I21" s="44">
        <v>4</v>
      </c>
      <c r="J21" s="44">
        <v>7</v>
      </c>
      <c r="K21" s="44">
        <v>3</v>
      </c>
      <c r="L21" s="44">
        <v>4</v>
      </c>
      <c r="M21" s="44">
        <v>0</v>
      </c>
      <c r="N21" s="16">
        <f t="shared" si="1"/>
        <v>27.27272727272727</v>
      </c>
      <c r="O21" s="5">
        <v>2194.85</v>
      </c>
      <c r="P21" s="5">
        <f t="shared" si="8"/>
        <v>2194.85</v>
      </c>
      <c r="Q21" s="16">
        <f t="shared" si="9"/>
        <v>100</v>
      </c>
      <c r="R21" s="5">
        <v>2194.85</v>
      </c>
      <c r="S21" s="16">
        <f t="shared" si="10"/>
        <v>100</v>
      </c>
      <c r="T21" s="5">
        <f t="shared" si="11"/>
        <v>0</v>
      </c>
      <c r="U21" s="16">
        <f t="shared" si="12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2315.31</v>
      </c>
      <c r="H22" s="44">
        <v>12</v>
      </c>
      <c r="I22" s="44">
        <v>3</v>
      </c>
      <c r="J22" s="44">
        <v>7</v>
      </c>
      <c r="K22" s="44">
        <v>6</v>
      </c>
      <c r="L22" s="44">
        <v>6</v>
      </c>
      <c r="M22" s="44">
        <v>0</v>
      </c>
      <c r="N22" s="16">
        <f t="shared" si="1"/>
        <v>50</v>
      </c>
      <c r="O22" s="5">
        <v>2315.31</v>
      </c>
      <c r="P22" s="5">
        <f t="shared" si="8"/>
        <v>2315.31</v>
      </c>
      <c r="Q22" s="16">
        <f t="shared" si="9"/>
        <v>100</v>
      </c>
      <c r="R22" s="5">
        <v>681.11</v>
      </c>
      <c r="S22" s="16">
        <f t="shared" si="10"/>
        <v>29.417658974392197</v>
      </c>
      <c r="T22" s="5">
        <f t="shared" si="11"/>
        <v>1634.1999999999998</v>
      </c>
      <c r="U22" s="16">
        <f t="shared" si="12"/>
        <v>70.582341025607803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0</v>
      </c>
      <c r="H23" s="44">
        <v>9</v>
      </c>
      <c r="I23" s="44">
        <v>3</v>
      </c>
      <c r="J23" s="44">
        <v>6</v>
      </c>
      <c r="K23" s="44">
        <v>0</v>
      </c>
      <c r="L23" s="44">
        <v>0</v>
      </c>
      <c r="M23" s="44">
        <v>0</v>
      </c>
      <c r="N23" s="16">
        <f t="shared" si="1"/>
        <v>0</v>
      </c>
      <c r="O23" s="5">
        <v>0</v>
      </c>
      <c r="P23" s="5">
        <f t="shared" si="8"/>
        <v>0</v>
      </c>
      <c r="Q23" s="16">
        <f t="shared" si="9"/>
        <v>0</v>
      </c>
      <c r="R23" s="5">
        <v>0</v>
      </c>
      <c r="S23" s="16">
        <f t="shared" si="10"/>
        <v>0</v>
      </c>
      <c r="T23" s="5">
        <f t="shared" si="11"/>
        <v>0</v>
      </c>
      <c r="U23" s="16">
        <f t="shared" si="12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2084.29</v>
      </c>
      <c r="H24" s="44">
        <v>6</v>
      </c>
      <c r="I24" s="44">
        <v>1</v>
      </c>
      <c r="J24" s="44">
        <v>5</v>
      </c>
      <c r="K24" s="44">
        <v>6</v>
      </c>
      <c r="L24" s="44">
        <v>6</v>
      </c>
      <c r="M24" s="44">
        <v>0</v>
      </c>
      <c r="N24" s="16">
        <f t="shared" si="1"/>
        <v>100</v>
      </c>
      <c r="O24" s="5">
        <v>2084.29</v>
      </c>
      <c r="P24" s="5">
        <f t="shared" si="8"/>
        <v>2084.29</v>
      </c>
      <c r="Q24" s="16">
        <f t="shared" si="9"/>
        <v>100</v>
      </c>
      <c r="R24" s="5">
        <v>2084.29</v>
      </c>
      <c r="S24" s="16">
        <f t="shared" si="10"/>
        <v>100</v>
      </c>
      <c r="T24" s="5">
        <f t="shared" si="11"/>
        <v>0</v>
      </c>
      <c r="U24" s="16">
        <f t="shared" si="12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1239.32</v>
      </c>
      <c r="H25" s="44">
        <v>5</v>
      </c>
      <c r="I25" s="44">
        <v>0</v>
      </c>
      <c r="J25" s="44">
        <v>5</v>
      </c>
      <c r="K25" s="44">
        <v>2</v>
      </c>
      <c r="L25" s="44">
        <v>2</v>
      </c>
      <c r="M25" s="44">
        <v>0</v>
      </c>
      <c r="N25" s="16">
        <f t="shared" si="1"/>
        <v>40</v>
      </c>
      <c r="O25" s="5">
        <v>1239.32</v>
      </c>
      <c r="P25" s="5">
        <f t="shared" si="8"/>
        <v>1239.32</v>
      </c>
      <c r="Q25" s="16">
        <f t="shared" si="9"/>
        <v>100</v>
      </c>
      <c r="R25" s="5">
        <v>1239.32</v>
      </c>
      <c r="S25" s="16">
        <f t="shared" si="10"/>
        <v>100</v>
      </c>
      <c r="T25" s="5">
        <f t="shared" si="11"/>
        <v>0</v>
      </c>
      <c r="U25" s="16">
        <f t="shared" si="12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3390.28</v>
      </c>
      <c r="H26" s="44">
        <v>11</v>
      </c>
      <c r="I26" s="44">
        <v>3</v>
      </c>
      <c r="J26" s="44">
        <v>8</v>
      </c>
      <c r="K26" s="44">
        <v>6</v>
      </c>
      <c r="L26" s="44">
        <v>7</v>
      </c>
      <c r="M26" s="44">
        <v>0</v>
      </c>
      <c r="N26" s="16">
        <f t="shared" si="1"/>
        <v>54.54545454545454</v>
      </c>
      <c r="O26" s="5">
        <v>3390.28</v>
      </c>
      <c r="P26" s="5">
        <f t="shared" si="8"/>
        <v>3390.28</v>
      </c>
      <c r="Q26" s="16">
        <f t="shared" si="9"/>
        <v>100</v>
      </c>
      <c r="R26" s="5">
        <v>3390.28</v>
      </c>
      <c r="S26" s="16">
        <f t="shared" si="10"/>
        <v>100</v>
      </c>
      <c r="T26" s="5">
        <f t="shared" si="11"/>
        <v>0</v>
      </c>
      <c r="U26" s="16">
        <f t="shared" si="12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82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6</v>
      </c>
      <c r="I27" s="44">
        <v>0</v>
      </c>
      <c r="J27" s="44">
        <v>6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8"/>
        <v>0</v>
      </c>
      <c r="Q27" s="16">
        <f t="shared" si="9"/>
        <v>0</v>
      </c>
      <c r="R27" s="5">
        <v>0</v>
      </c>
      <c r="S27" s="16">
        <f t="shared" si="10"/>
        <v>0</v>
      </c>
      <c r="T27" s="5">
        <f t="shared" si="11"/>
        <v>0</v>
      </c>
      <c r="U27" s="16">
        <f t="shared" si="12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0</v>
      </c>
      <c r="H28" s="44">
        <v>7</v>
      </c>
      <c r="I28" s="44">
        <v>2</v>
      </c>
      <c r="J28" s="44">
        <v>3</v>
      </c>
      <c r="K28" s="44">
        <v>0</v>
      </c>
      <c r="L28" s="44">
        <v>0</v>
      </c>
      <c r="M28" s="44">
        <v>0</v>
      </c>
      <c r="N28" s="16">
        <f t="shared" si="1"/>
        <v>0</v>
      </c>
      <c r="O28" s="5">
        <v>0</v>
      </c>
      <c r="P28" s="5">
        <f t="shared" si="8"/>
        <v>0</v>
      </c>
      <c r="Q28" s="16">
        <f t="shared" si="9"/>
        <v>0</v>
      </c>
      <c r="R28" s="5">
        <v>0</v>
      </c>
      <c r="S28" s="16">
        <f t="shared" si="10"/>
        <v>0</v>
      </c>
      <c r="T28" s="5">
        <f t="shared" si="11"/>
        <v>0</v>
      </c>
      <c r="U28" s="16">
        <f t="shared" si="12"/>
        <v>0</v>
      </c>
    </row>
    <row r="29" spans="1:21" ht="27.95" customHeight="1" x14ac:dyDescent="0.25">
      <c r="A29" s="1">
        <f t="shared" si="7"/>
        <v>24</v>
      </c>
      <c r="B29" s="1" t="s">
        <v>22</v>
      </c>
      <c r="C29" s="1"/>
      <c r="D29" s="37" t="s">
        <v>99</v>
      </c>
      <c r="E29" s="85" t="s">
        <v>100</v>
      </c>
      <c r="F29" s="96" t="s">
        <v>300</v>
      </c>
      <c r="G29" s="93">
        <f t="shared" si="0"/>
        <v>1558.87</v>
      </c>
      <c r="H29" s="44">
        <v>7</v>
      </c>
      <c r="I29" s="44">
        <v>1</v>
      </c>
      <c r="J29" s="44">
        <v>6</v>
      </c>
      <c r="K29" s="44">
        <v>4</v>
      </c>
      <c r="L29" s="44">
        <v>4</v>
      </c>
      <c r="M29" s="44">
        <v>0</v>
      </c>
      <c r="N29" s="16">
        <f t="shared" si="1"/>
        <v>57.142857142857139</v>
      </c>
      <c r="O29" s="5">
        <v>1558.87</v>
      </c>
      <c r="P29" s="5">
        <f t="shared" si="8"/>
        <v>1558.87</v>
      </c>
      <c r="Q29" s="16">
        <f t="shared" si="9"/>
        <v>100</v>
      </c>
      <c r="R29" s="5">
        <v>1558.87</v>
      </c>
      <c r="S29" s="16">
        <f t="shared" si="10"/>
        <v>100</v>
      </c>
      <c r="T29" s="5">
        <f t="shared" si="11"/>
        <v>0</v>
      </c>
      <c r="U29" s="16">
        <f t="shared" si="12"/>
        <v>0</v>
      </c>
    </row>
    <row r="30" spans="1:21" ht="27.95" customHeight="1" x14ac:dyDescent="0.25">
      <c r="A30" s="1">
        <f t="shared" si="7"/>
        <v>25</v>
      </c>
      <c r="B30" s="1" t="s">
        <v>22</v>
      </c>
      <c r="C30" s="1"/>
      <c r="D30" s="25" t="s">
        <v>102</v>
      </c>
      <c r="E30" s="84" t="s">
        <v>41</v>
      </c>
      <c r="F30" s="96" t="s">
        <v>301</v>
      </c>
      <c r="G30" s="93">
        <f t="shared" si="0"/>
        <v>675.97</v>
      </c>
      <c r="H30" s="44">
        <v>19</v>
      </c>
      <c r="I30" s="44">
        <v>6</v>
      </c>
      <c r="J30" s="44">
        <v>11</v>
      </c>
      <c r="K30" s="44">
        <v>3</v>
      </c>
      <c r="L30" s="44">
        <v>3</v>
      </c>
      <c r="M30" s="44">
        <v>0</v>
      </c>
      <c r="N30" s="16">
        <f t="shared" si="1"/>
        <v>15.789473684210526</v>
      </c>
      <c r="O30" s="5">
        <v>675.97</v>
      </c>
      <c r="P30" s="5">
        <f t="shared" si="8"/>
        <v>675.97</v>
      </c>
      <c r="Q30" s="16">
        <f t="shared" si="9"/>
        <v>100</v>
      </c>
      <c r="R30" s="5">
        <v>675.97</v>
      </c>
      <c r="S30" s="16">
        <f t="shared" si="10"/>
        <v>100</v>
      </c>
      <c r="T30" s="5">
        <f t="shared" si="11"/>
        <v>0</v>
      </c>
      <c r="U30" s="16">
        <f t="shared" si="12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104</v>
      </c>
      <c r="E31" s="84" t="s">
        <v>41</v>
      </c>
      <c r="F31" s="96" t="s">
        <v>302</v>
      </c>
      <c r="G31" s="93">
        <f t="shared" si="0"/>
        <v>0</v>
      </c>
      <c r="H31" s="44">
        <v>9</v>
      </c>
      <c r="I31" s="44">
        <v>5</v>
      </c>
      <c r="J31" s="44">
        <v>3</v>
      </c>
      <c r="K31" s="44">
        <v>0</v>
      </c>
      <c r="L31" s="44">
        <v>0</v>
      </c>
      <c r="M31" s="44">
        <v>0</v>
      </c>
      <c r="N31" s="16">
        <f t="shared" si="1"/>
        <v>0</v>
      </c>
      <c r="O31" s="5">
        <v>0</v>
      </c>
      <c r="P31" s="5">
        <f t="shared" si="8"/>
        <v>0</v>
      </c>
      <c r="Q31" s="16">
        <f t="shared" si="9"/>
        <v>0</v>
      </c>
      <c r="R31" s="5">
        <v>0</v>
      </c>
      <c r="S31" s="16">
        <f t="shared" si="10"/>
        <v>0</v>
      </c>
      <c r="T31" s="5">
        <f t="shared" si="11"/>
        <v>0</v>
      </c>
      <c r="U31" s="16">
        <f t="shared" si="12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106</v>
      </c>
      <c r="E32" s="84" t="s">
        <v>53</v>
      </c>
      <c r="F32" s="96" t="s">
        <v>303</v>
      </c>
      <c r="G32" s="93">
        <f t="shared" si="0"/>
        <v>0</v>
      </c>
      <c r="H32" s="44">
        <v>9</v>
      </c>
      <c r="I32" s="44">
        <v>5</v>
      </c>
      <c r="J32" s="44">
        <v>3</v>
      </c>
      <c r="K32" s="44">
        <v>0</v>
      </c>
      <c r="L32" s="44">
        <v>0</v>
      </c>
      <c r="M32" s="44">
        <v>0</v>
      </c>
      <c r="N32" s="16">
        <f t="shared" si="1"/>
        <v>0</v>
      </c>
      <c r="O32" s="5">
        <v>0</v>
      </c>
      <c r="P32" s="5">
        <f t="shared" si="8"/>
        <v>0</v>
      </c>
      <c r="Q32" s="16">
        <f t="shared" si="9"/>
        <v>0</v>
      </c>
      <c r="R32" s="5">
        <v>0</v>
      </c>
      <c r="S32" s="16">
        <f t="shared" si="10"/>
        <v>0</v>
      </c>
      <c r="T32" s="5">
        <f t="shared" si="11"/>
        <v>0</v>
      </c>
      <c r="U32" s="16">
        <f t="shared" si="12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108</v>
      </c>
      <c r="E33" s="84" t="s">
        <v>41</v>
      </c>
      <c r="F33" s="98" t="s">
        <v>304</v>
      </c>
      <c r="G33" s="93">
        <f t="shared" si="0"/>
        <v>2150.4499999999998</v>
      </c>
      <c r="H33" s="44">
        <v>18</v>
      </c>
      <c r="I33" s="44">
        <v>7</v>
      </c>
      <c r="J33" s="44">
        <v>10</v>
      </c>
      <c r="K33" s="44">
        <v>7</v>
      </c>
      <c r="L33" s="44">
        <v>7</v>
      </c>
      <c r="M33" s="44">
        <v>0</v>
      </c>
      <c r="N33" s="16">
        <f t="shared" si="1"/>
        <v>38.888888888888893</v>
      </c>
      <c r="O33" s="5">
        <v>2150.4499999999998</v>
      </c>
      <c r="P33" s="5">
        <f t="shared" si="8"/>
        <v>2150.4499999999998</v>
      </c>
      <c r="Q33" s="16">
        <f t="shared" si="9"/>
        <v>100</v>
      </c>
      <c r="R33" s="5">
        <v>2150.4499999999998</v>
      </c>
      <c r="S33" s="16">
        <f t="shared" si="10"/>
        <v>100</v>
      </c>
      <c r="T33" s="5">
        <f t="shared" si="11"/>
        <v>0</v>
      </c>
      <c r="U33" s="16">
        <f t="shared" si="12"/>
        <v>0</v>
      </c>
    </row>
    <row r="34" spans="1:21" ht="27.95" customHeight="1" x14ac:dyDescent="0.25">
      <c r="A34" s="1">
        <f t="shared" si="7"/>
        <v>29</v>
      </c>
      <c r="B34" s="25" t="s">
        <v>264</v>
      </c>
      <c r="C34" s="82" t="s">
        <v>273</v>
      </c>
      <c r="D34" s="25" t="s">
        <v>115</v>
      </c>
      <c r="E34" s="86" t="s">
        <v>116</v>
      </c>
      <c r="F34" s="97" t="s">
        <v>375</v>
      </c>
      <c r="G34" s="93">
        <f t="shared" si="0"/>
        <v>0</v>
      </c>
      <c r="H34" s="44">
        <v>14</v>
      </c>
      <c r="I34" s="44">
        <v>2</v>
      </c>
      <c r="J34" s="44">
        <v>7</v>
      </c>
      <c r="K34" s="44">
        <v>0</v>
      </c>
      <c r="L34" s="44">
        <v>0</v>
      </c>
      <c r="M34" s="44">
        <v>0</v>
      </c>
      <c r="N34" s="16">
        <f t="shared" si="1"/>
        <v>0</v>
      </c>
      <c r="O34" s="5">
        <v>0</v>
      </c>
      <c r="P34" s="5">
        <f t="shared" si="8"/>
        <v>0</v>
      </c>
      <c r="Q34" s="16">
        <f t="shared" si="9"/>
        <v>0</v>
      </c>
      <c r="R34" s="5">
        <v>0</v>
      </c>
      <c r="S34" s="16">
        <f t="shared" si="10"/>
        <v>0</v>
      </c>
      <c r="T34" s="5">
        <f t="shared" si="11"/>
        <v>0</v>
      </c>
      <c r="U34" s="16">
        <f t="shared" si="12"/>
        <v>0</v>
      </c>
    </row>
    <row r="35" spans="1:21" ht="32.25" customHeight="1" x14ac:dyDescent="0.25">
      <c r="A35" s="1">
        <f t="shared" si="7"/>
        <v>30</v>
      </c>
      <c r="B35" s="1" t="s">
        <v>22</v>
      </c>
      <c r="C35" s="1"/>
      <c r="D35" s="25" t="s">
        <v>113</v>
      </c>
      <c r="E35" s="84" t="s">
        <v>53</v>
      </c>
      <c r="F35" s="96" t="s">
        <v>305</v>
      </c>
      <c r="G35" s="93">
        <f t="shared" si="0"/>
        <v>502.43</v>
      </c>
      <c r="H35" s="44">
        <v>9</v>
      </c>
      <c r="I35" s="44">
        <v>2</v>
      </c>
      <c r="J35" s="44">
        <v>6</v>
      </c>
      <c r="K35" s="44">
        <v>2</v>
      </c>
      <c r="L35" s="44">
        <v>2</v>
      </c>
      <c r="M35" s="44">
        <v>0</v>
      </c>
      <c r="N35" s="16">
        <f t="shared" si="1"/>
        <v>22.222222222222221</v>
      </c>
      <c r="O35" s="5">
        <v>502.43</v>
      </c>
      <c r="P35" s="5">
        <f t="shared" si="8"/>
        <v>502.43</v>
      </c>
      <c r="Q35" s="16">
        <f t="shared" si="9"/>
        <v>100</v>
      </c>
      <c r="R35" s="5">
        <v>502.43</v>
      </c>
      <c r="S35" s="16">
        <f t="shared" si="10"/>
        <v>100</v>
      </c>
      <c r="T35" s="5">
        <f t="shared" si="11"/>
        <v>0</v>
      </c>
      <c r="U35" s="16">
        <f t="shared" si="12"/>
        <v>0</v>
      </c>
    </row>
    <row r="36" spans="1:21" ht="27.95" customHeight="1" x14ac:dyDescent="0.25">
      <c r="A36" s="1">
        <f t="shared" si="7"/>
        <v>31</v>
      </c>
      <c r="B36" s="1" t="s">
        <v>22</v>
      </c>
      <c r="C36" s="1"/>
      <c r="D36" s="25" t="s">
        <v>118</v>
      </c>
      <c r="E36" s="84" t="s">
        <v>116</v>
      </c>
      <c r="F36" s="96" t="s">
        <v>306</v>
      </c>
      <c r="G36" s="93">
        <f t="shared" si="0"/>
        <v>681.6</v>
      </c>
      <c r="H36" s="44">
        <v>3</v>
      </c>
      <c r="I36" s="44">
        <v>1</v>
      </c>
      <c r="J36" s="44">
        <v>2</v>
      </c>
      <c r="K36" s="44">
        <v>2</v>
      </c>
      <c r="L36" s="44">
        <v>2</v>
      </c>
      <c r="M36" s="44">
        <v>0</v>
      </c>
      <c r="N36" s="16">
        <f t="shared" si="1"/>
        <v>66.666666666666657</v>
      </c>
      <c r="O36" s="5">
        <v>681.6</v>
      </c>
      <c r="P36" s="5">
        <f t="shared" si="8"/>
        <v>681.6</v>
      </c>
      <c r="Q36" s="16">
        <f t="shared" si="9"/>
        <v>100</v>
      </c>
      <c r="R36" s="5">
        <v>681.6</v>
      </c>
      <c r="S36" s="16">
        <f t="shared" si="10"/>
        <v>100</v>
      </c>
      <c r="T36" s="5">
        <f t="shared" si="11"/>
        <v>0</v>
      </c>
      <c r="U36" s="16">
        <f t="shared" si="12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120</v>
      </c>
      <c r="E37" s="84" t="s">
        <v>58</v>
      </c>
      <c r="F37" s="96" t="s">
        <v>307</v>
      </c>
      <c r="G37" s="93">
        <f t="shared" si="0"/>
        <v>0</v>
      </c>
      <c r="H37" s="44">
        <v>5</v>
      </c>
      <c r="I37" s="44">
        <v>2</v>
      </c>
      <c r="J37" s="44">
        <v>3</v>
      </c>
      <c r="K37" s="44">
        <v>0</v>
      </c>
      <c r="L37" s="44">
        <v>0</v>
      </c>
      <c r="M37" s="44">
        <v>0</v>
      </c>
      <c r="N37" s="16">
        <f t="shared" si="1"/>
        <v>0</v>
      </c>
      <c r="O37" s="5">
        <v>0</v>
      </c>
      <c r="P37" s="5">
        <f t="shared" si="8"/>
        <v>0</v>
      </c>
      <c r="Q37" s="16">
        <f t="shared" si="9"/>
        <v>0</v>
      </c>
      <c r="R37" s="5">
        <v>0</v>
      </c>
      <c r="S37" s="16">
        <f t="shared" si="10"/>
        <v>0</v>
      </c>
      <c r="T37" s="5">
        <f t="shared" si="11"/>
        <v>0</v>
      </c>
      <c r="U37" s="16">
        <f t="shared" si="12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122</v>
      </c>
      <c r="E38" s="84" t="s">
        <v>123</v>
      </c>
      <c r="F38" s="96" t="s">
        <v>308</v>
      </c>
      <c r="G38" s="93">
        <f t="shared" si="0"/>
        <v>1047.78</v>
      </c>
      <c r="H38" s="44">
        <v>17</v>
      </c>
      <c r="I38" s="44">
        <v>0</v>
      </c>
      <c r="J38" s="44">
        <v>17</v>
      </c>
      <c r="K38" s="44">
        <v>3</v>
      </c>
      <c r="L38" s="44">
        <v>3</v>
      </c>
      <c r="M38" s="44">
        <v>0</v>
      </c>
      <c r="N38" s="16">
        <f t="shared" ref="N38:N65" si="13">IF(H38=0,0,K38/H38)*100</f>
        <v>17.647058823529413</v>
      </c>
      <c r="O38" s="5">
        <v>1047.78</v>
      </c>
      <c r="P38" s="5">
        <f t="shared" si="8"/>
        <v>1047.78</v>
      </c>
      <c r="Q38" s="16">
        <f t="shared" si="9"/>
        <v>100</v>
      </c>
      <c r="R38" s="5">
        <v>1047.78</v>
      </c>
      <c r="S38" s="16">
        <f t="shared" si="10"/>
        <v>100</v>
      </c>
      <c r="T38" s="5">
        <f t="shared" si="11"/>
        <v>0</v>
      </c>
      <c r="U38" s="16">
        <f t="shared" si="12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266</v>
      </c>
      <c r="E39" s="84" t="s">
        <v>41</v>
      </c>
      <c r="F39" s="96" t="s">
        <v>309</v>
      </c>
      <c r="G39" s="93">
        <f t="shared" si="0"/>
        <v>0</v>
      </c>
      <c r="H39" s="44">
        <v>4</v>
      </c>
      <c r="I39" s="44">
        <v>0</v>
      </c>
      <c r="J39" s="44">
        <v>4</v>
      </c>
      <c r="K39" s="44">
        <v>0</v>
      </c>
      <c r="L39" s="44">
        <v>0</v>
      </c>
      <c r="M39" s="44">
        <v>0</v>
      </c>
      <c r="N39" s="16">
        <f t="shared" si="13"/>
        <v>0</v>
      </c>
      <c r="O39" s="16">
        <f>IF(I39=0,0,L39/I39)*100</f>
        <v>0</v>
      </c>
      <c r="P39" s="5">
        <f t="shared" si="8"/>
        <v>0</v>
      </c>
      <c r="Q39" s="16">
        <f t="shared" ref="Q39:S40" si="14">IF(K39=0,0,N39/K39)*100</f>
        <v>0</v>
      </c>
      <c r="R39" s="16">
        <f t="shared" si="14"/>
        <v>0</v>
      </c>
      <c r="S39" s="16">
        <f t="shared" si="14"/>
        <v>0</v>
      </c>
      <c r="T39" s="5">
        <f t="shared" si="11"/>
        <v>0</v>
      </c>
      <c r="U39" s="16">
        <f>IF(O39=0,0,R39/O39)*100</f>
        <v>0</v>
      </c>
    </row>
    <row r="40" spans="1:21" ht="38.25" customHeight="1" x14ac:dyDescent="0.25">
      <c r="A40" s="1">
        <f t="shared" si="7"/>
        <v>35</v>
      </c>
      <c r="B40" s="82" t="s">
        <v>23</v>
      </c>
      <c r="C40" s="82" t="s">
        <v>273</v>
      </c>
      <c r="D40" s="25" t="s">
        <v>274</v>
      </c>
      <c r="E40" s="84" t="s">
        <v>41</v>
      </c>
      <c r="F40" s="96" t="s">
        <v>310</v>
      </c>
      <c r="G40" s="93">
        <f t="shared" si="0"/>
        <v>0</v>
      </c>
      <c r="H40" s="44">
        <v>4</v>
      </c>
      <c r="I40" s="44">
        <v>1</v>
      </c>
      <c r="J40" s="44">
        <v>2</v>
      </c>
      <c r="K40" s="44">
        <v>0</v>
      </c>
      <c r="L40" s="44">
        <v>0</v>
      </c>
      <c r="M40" s="44">
        <v>0</v>
      </c>
      <c r="N40" s="16">
        <f t="shared" si="13"/>
        <v>0</v>
      </c>
      <c r="O40" s="16">
        <f>IF(I40=0,0,L40/I40)*100</f>
        <v>0</v>
      </c>
      <c r="P40" s="5">
        <f t="shared" si="8"/>
        <v>0</v>
      </c>
      <c r="Q40" s="16">
        <f t="shared" si="14"/>
        <v>0</v>
      </c>
      <c r="R40" s="16">
        <f t="shared" si="14"/>
        <v>0</v>
      </c>
      <c r="S40" s="16">
        <f t="shared" si="14"/>
        <v>0</v>
      </c>
      <c r="T40" s="5">
        <f t="shared" si="11"/>
        <v>0</v>
      </c>
      <c r="U40" s="16">
        <f>IF(O40=0,0,R40/O40)*100</f>
        <v>0</v>
      </c>
    </row>
    <row r="41" spans="1:21" ht="27.95" customHeight="1" x14ac:dyDescent="0.25">
      <c r="A41" s="1">
        <f t="shared" si="7"/>
        <v>36</v>
      </c>
      <c r="B41" s="1" t="s">
        <v>22</v>
      </c>
      <c r="C41" s="1"/>
      <c r="D41" s="25" t="s">
        <v>125</v>
      </c>
      <c r="E41" s="84" t="s">
        <v>72</v>
      </c>
      <c r="F41" s="96" t="s">
        <v>311</v>
      </c>
      <c r="G41" s="93">
        <f t="shared" si="0"/>
        <v>1232.6300000000001</v>
      </c>
      <c r="H41" s="44">
        <v>9</v>
      </c>
      <c r="I41" s="44">
        <v>2</v>
      </c>
      <c r="J41" s="44">
        <v>7</v>
      </c>
      <c r="K41" s="44">
        <v>4</v>
      </c>
      <c r="L41" s="44">
        <v>4</v>
      </c>
      <c r="M41" s="44">
        <v>0</v>
      </c>
      <c r="N41" s="16">
        <f t="shared" si="13"/>
        <v>44.444444444444443</v>
      </c>
      <c r="O41" s="5">
        <v>1232.6300000000001</v>
      </c>
      <c r="P41" s="5">
        <f t="shared" si="8"/>
        <v>1232.6300000000001</v>
      </c>
      <c r="Q41" s="16">
        <f>IF(O41=0,0,P41/O41)*100</f>
        <v>100</v>
      </c>
      <c r="R41" s="5">
        <v>1232.6300000000001</v>
      </c>
      <c r="S41" s="16">
        <f>IF(P41=0,0,R41/P41)*100</f>
        <v>100</v>
      </c>
      <c r="T41" s="5">
        <f t="shared" si="11"/>
        <v>0</v>
      </c>
      <c r="U41" s="16">
        <f>IF(P41=0,0,T41/P41)*100</f>
        <v>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37" t="s">
        <v>127</v>
      </c>
      <c r="E42" s="85" t="s">
        <v>128</v>
      </c>
      <c r="F42" s="98" t="s">
        <v>312</v>
      </c>
      <c r="G42" s="93">
        <f t="shared" si="0"/>
        <v>3257.43</v>
      </c>
      <c r="H42" s="44">
        <v>12</v>
      </c>
      <c r="I42" s="44">
        <v>2</v>
      </c>
      <c r="J42" s="44">
        <v>9</v>
      </c>
      <c r="K42" s="44">
        <v>4</v>
      </c>
      <c r="L42" s="44">
        <v>5</v>
      </c>
      <c r="M42" s="44">
        <v>0</v>
      </c>
      <c r="N42" s="16">
        <f t="shared" si="13"/>
        <v>33.333333333333329</v>
      </c>
      <c r="O42" s="5">
        <v>3257.43</v>
      </c>
      <c r="P42" s="5">
        <f t="shared" si="8"/>
        <v>3257.43</v>
      </c>
      <c r="Q42" s="16">
        <f>IF(O42=0,0,P42/O42)*100</f>
        <v>100</v>
      </c>
      <c r="R42" s="5">
        <v>3257.43</v>
      </c>
      <c r="S42" s="16">
        <f>IF(P42=0,0,R42/P42)*100</f>
        <v>100</v>
      </c>
      <c r="T42" s="5">
        <f t="shared" si="11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275</v>
      </c>
      <c r="E43" s="85" t="s">
        <v>276</v>
      </c>
      <c r="F43" s="88"/>
      <c r="G43" s="93">
        <f t="shared" si="0"/>
        <v>0</v>
      </c>
      <c r="H43" s="44">
        <v>3</v>
      </c>
      <c r="I43" s="44">
        <v>0</v>
      </c>
      <c r="J43" s="44">
        <v>2</v>
      </c>
      <c r="K43" s="44">
        <v>0</v>
      </c>
      <c r="L43" s="44">
        <v>0</v>
      </c>
      <c r="M43" s="44">
        <v>0</v>
      </c>
      <c r="N43" s="16">
        <f t="shared" si="13"/>
        <v>0</v>
      </c>
      <c r="O43" s="16">
        <f>IF(I43=0,0,L43/I43)*100</f>
        <v>0</v>
      </c>
      <c r="P43" s="5">
        <f t="shared" si="8"/>
        <v>0</v>
      </c>
      <c r="Q43" s="16">
        <f>IF(K43=0,0,N43/K43)*100</f>
        <v>0</v>
      </c>
      <c r="R43" s="16">
        <f>IF(L43=0,0,O43/L43)*100</f>
        <v>0</v>
      </c>
      <c r="S43" s="16">
        <f>IF(M43=0,0,P43/M43)*100</f>
        <v>0</v>
      </c>
      <c r="T43" s="5">
        <f t="shared" si="11"/>
        <v>0</v>
      </c>
      <c r="U43" s="16">
        <f>IF(O43=0,0,R43/O43)*100</f>
        <v>0</v>
      </c>
    </row>
    <row r="44" spans="1:21" ht="27.95" customHeight="1" x14ac:dyDescent="0.25">
      <c r="A44" s="1">
        <f t="shared" si="7"/>
        <v>39</v>
      </c>
      <c r="B44" s="25" t="s">
        <v>23</v>
      </c>
      <c r="C44" s="82" t="s">
        <v>29</v>
      </c>
      <c r="D44" s="25" t="s">
        <v>132</v>
      </c>
      <c r="E44" s="84" t="s">
        <v>78</v>
      </c>
      <c r="F44" s="96" t="s">
        <v>313</v>
      </c>
      <c r="G44" s="93">
        <f t="shared" si="0"/>
        <v>0</v>
      </c>
      <c r="H44" s="44">
        <v>7</v>
      </c>
      <c r="I44" s="44">
        <v>0</v>
      </c>
      <c r="J44" s="44">
        <v>6</v>
      </c>
      <c r="K44" s="44">
        <v>0</v>
      </c>
      <c r="L44" s="44">
        <v>0</v>
      </c>
      <c r="M44" s="44">
        <v>0</v>
      </c>
      <c r="N44" s="16">
        <f t="shared" si="13"/>
        <v>0</v>
      </c>
      <c r="O44" s="5">
        <v>0</v>
      </c>
      <c r="P44" s="5">
        <f t="shared" si="8"/>
        <v>0</v>
      </c>
      <c r="Q44" s="16">
        <f>IF(O44=0,0,P44/O44)*100</f>
        <v>0</v>
      </c>
      <c r="R44" s="5">
        <v>0</v>
      </c>
      <c r="S44" s="16">
        <f>IF(P44=0,0,R44/P44)*100</f>
        <v>0</v>
      </c>
      <c r="T44" s="5">
        <f t="shared" si="11"/>
        <v>0</v>
      </c>
      <c r="U44" s="16">
        <f>IF(P44=0,0,T44/P44)*100</f>
        <v>0</v>
      </c>
    </row>
    <row r="45" spans="1:21" ht="29.25" customHeight="1" x14ac:dyDescent="0.25">
      <c r="A45" s="1">
        <f t="shared" si="7"/>
        <v>40</v>
      </c>
      <c r="B45" s="1" t="s">
        <v>22</v>
      </c>
      <c r="C45" s="1"/>
      <c r="D45" s="37" t="s">
        <v>130</v>
      </c>
      <c r="E45" s="85" t="s">
        <v>41</v>
      </c>
      <c r="F45" s="96" t="s">
        <v>314</v>
      </c>
      <c r="G45" s="93">
        <f t="shared" si="0"/>
        <v>2655.74</v>
      </c>
      <c r="H45" s="44">
        <v>11</v>
      </c>
      <c r="I45" s="44">
        <v>3</v>
      </c>
      <c r="J45" s="44">
        <v>7</v>
      </c>
      <c r="K45" s="44">
        <v>4</v>
      </c>
      <c r="L45" s="44">
        <v>4</v>
      </c>
      <c r="M45" s="44">
        <v>0</v>
      </c>
      <c r="N45" s="16">
        <f t="shared" si="13"/>
        <v>36.363636363636367</v>
      </c>
      <c r="O45" s="5">
        <v>2655.74</v>
      </c>
      <c r="P45" s="5">
        <f t="shared" si="8"/>
        <v>2655.74</v>
      </c>
      <c r="Q45" s="16">
        <f>IF(O45=0,0,P45/O45)*100</f>
        <v>100</v>
      </c>
      <c r="R45" s="5">
        <v>2655.74</v>
      </c>
      <c r="S45" s="16">
        <f>IF(P45=0,0,R45/P45)*100</f>
        <v>100</v>
      </c>
      <c r="T45" s="5">
        <f t="shared" si="11"/>
        <v>0</v>
      </c>
      <c r="U45" s="16">
        <f>IF(P45=0,0,T45/P45)*100</f>
        <v>0</v>
      </c>
    </row>
    <row r="46" spans="1:21" ht="28.5" customHeight="1" x14ac:dyDescent="0.25">
      <c r="A46" s="1">
        <f t="shared" si="7"/>
        <v>41</v>
      </c>
      <c r="B46" s="60" t="s">
        <v>22</v>
      </c>
      <c r="C46" s="82"/>
      <c r="D46" s="37" t="s">
        <v>277</v>
      </c>
      <c r="E46" s="84" t="s">
        <v>41</v>
      </c>
      <c r="F46" s="98" t="s">
        <v>315</v>
      </c>
      <c r="G46" s="93">
        <f t="shared" si="0"/>
        <v>0</v>
      </c>
      <c r="H46" s="44">
        <v>7</v>
      </c>
      <c r="I46" s="44">
        <v>0</v>
      </c>
      <c r="J46" s="44">
        <v>5</v>
      </c>
      <c r="K46" s="44">
        <v>0</v>
      </c>
      <c r="L46" s="44">
        <v>0</v>
      </c>
      <c r="M46" s="44">
        <v>0</v>
      </c>
      <c r="N46" s="16">
        <f t="shared" si="13"/>
        <v>0</v>
      </c>
      <c r="O46" s="5">
        <v>0</v>
      </c>
      <c r="P46" s="5">
        <f t="shared" si="8"/>
        <v>0</v>
      </c>
      <c r="Q46" s="5">
        <v>0</v>
      </c>
      <c r="R46" s="5">
        <v>0</v>
      </c>
      <c r="S46" s="5">
        <v>0</v>
      </c>
      <c r="T46" s="5">
        <f t="shared" si="11"/>
        <v>0</v>
      </c>
      <c r="U46" s="5">
        <v>0</v>
      </c>
    </row>
    <row r="47" spans="1:21" ht="27.95" customHeight="1" x14ac:dyDescent="0.25">
      <c r="A47" s="1">
        <f t="shared" si="7"/>
        <v>42</v>
      </c>
      <c r="B47" s="1" t="s">
        <v>22</v>
      </c>
      <c r="C47" s="1"/>
      <c r="D47" s="25" t="s">
        <v>134</v>
      </c>
      <c r="E47" s="84" t="s">
        <v>135</v>
      </c>
      <c r="F47" s="96" t="s">
        <v>316</v>
      </c>
      <c r="G47" s="93">
        <f t="shared" si="0"/>
        <v>1355.09</v>
      </c>
      <c r="H47" s="44">
        <v>7</v>
      </c>
      <c r="I47" s="44">
        <v>1</v>
      </c>
      <c r="J47" s="44">
        <v>4</v>
      </c>
      <c r="K47" s="44">
        <v>6</v>
      </c>
      <c r="L47" s="44">
        <v>6</v>
      </c>
      <c r="M47" s="44">
        <v>0</v>
      </c>
      <c r="N47" s="16">
        <f t="shared" si="13"/>
        <v>85.714285714285708</v>
      </c>
      <c r="O47" s="5">
        <v>1355.09</v>
      </c>
      <c r="P47" s="5">
        <f t="shared" si="8"/>
        <v>1355.09</v>
      </c>
      <c r="Q47" s="16">
        <f>IF(O47=0,0,P47/O47)*100</f>
        <v>100</v>
      </c>
      <c r="R47" s="5">
        <v>140.49</v>
      </c>
      <c r="S47" s="16">
        <f>IF(P47=0,0,R47/P47)*100</f>
        <v>10.367577061302203</v>
      </c>
      <c r="T47" s="5">
        <f t="shared" si="11"/>
        <v>1214.5999999999999</v>
      </c>
      <c r="U47" s="16">
        <f>IF(P47=0,0,T47/P47)*100</f>
        <v>89.6324229386978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141</v>
      </c>
      <c r="E48" s="84" t="s">
        <v>53</v>
      </c>
      <c r="F48" s="96" t="s">
        <v>317</v>
      </c>
      <c r="G48" s="93">
        <f t="shared" si="0"/>
        <v>437.95</v>
      </c>
      <c r="H48" s="44">
        <v>13</v>
      </c>
      <c r="I48" s="44">
        <v>3</v>
      </c>
      <c r="J48" s="44">
        <v>8</v>
      </c>
      <c r="K48" s="44">
        <v>2</v>
      </c>
      <c r="L48" s="44">
        <v>2</v>
      </c>
      <c r="M48" s="44">
        <v>0</v>
      </c>
      <c r="N48" s="16">
        <f t="shared" si="13"/>
        <v>15.384615384615385</v>
      </c>
      <c r="O48" s="5">
        <v>437.95</v>
      </c>
      <c r="P48" s="5">
        <f t="shared" si="8"/>
        <v>437.95</v>
      </c>
      <c r="Q48" s="16">
        <f>IF(O48=0,0,P48/O48)*100</f>
        <v>100</v>
      </c>
      <c r="R48" s="5">
        <v>437.95</v>
      </c>
      <c r="S48" s="16">
        <f>IF(P48=0,0,R48/P48)*100</f>
        <v>100</v>
      </c>
      <c r="T48" s="5">
        <f t="shared" si="11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143</v>
      </c>
      <c r="E49" s="84" t="s">
        <v>53</v>
      </c>
      <c r="F49" s="96" t="s">
        <v>318</v>
      </c>
      <c r="G49" s="93">
        <f t="shared" si="0"/>
        <v>0</v>
      </c>
      <c r="H49" s="44">
        <v>10</v>
      </c>
      <c r="I49" s="44">
        <v>0</v>
      </c>
      <c r="J49" s="44">
        <v>9</v>
      </c>
      <c r="K49" s="44">
        <v>0</v>
      </c>
      <c r="L49" s="44">
        <v>0</v>
      </c>
      <c r="M49" s="44">
        <v>0</v>
      </c>
      <c r="N49" s="16">
        <f t="shared" si="13"/>
        <v>0</v>
      </c>
      <c r="O49" s="5">
        <v>0</v>
      </c>
      <c r="P49" s="5">
        <f t="shared" si="8"/>
        <v>0</v>
      </c>
      <c r="Q49" s="16">
        <f>IF(O49=0,0,P49/O49)*100</f>
        <v>0</v>
      </c>
      <c r="R49" s="5">
        <v>0</v>
      </c>
      <c r="S49" s="16">
        <f>IF(P49=0,0,R49/P49)*100</f>
        <v>0</v>
      </c>
      <c r="T49" s="5">
        <f t="shared" si="11"/>
        <v>0</v>
      </c>
      <c r="U49" s="16">
        <f>IF(P49=0,0,T49/P49)*100</f>
        <v>0</v>
      </c>
    </row>
    <row r="50" spans="1:21" ht="49.5" customHeight="1" x14ac:dyDescent="0.25">
      <c r="A50" s="1">
        <f t="shared" si="7"/>
        <v>45</v>
      </c>
      <c r="B50" s="25" t="s">
        <v>23</v>
      </c>
      <c r="C50" s="82" t="s">
        <v>268</v>
      </c>
      <c r="D50" s="25" t="s">
        <v>267</v>
      </c>
      <c r="E50" s="84" t="s">
        <v>41</v>
      </c>
      <c r="F50" s="96" t="s">
        <v>319</v>
      </c>
      <c r="G50" s="93">
        <f t="shared" si="0"/>
        <v>0</v>
      </c>
      <c r="H50" s="44">
        <v>2</v>
      </c>
      <c r="I50" s="44">
        <v>0</v>
      </c>
      <c r="J50" s="44">
        <v>2</v>
      </c>
      <c r="K50" s="44">
        <v>0</v>
      </c>
      <c r="L50" s="44">
        <v>0</v>
      </c>
      <c r="M50" s="44">
        <v>0</v>
      </c>
      <c r="N50" s="16">
        <f t="shared" si="13"/>
        <v>0</v>
      </c>
      <c r="O50" s="16">
        <f>IF(I50=0,0,L50/I50)*100</f>
        <v>0</v>
      </c>
      <c r="P50" s="5">
        <f t="shared" si="8"/>
        <v>0</v>
      </c>
      <c r="Q50" s="16">
        <f>IF(K50=0,0,N50/K50)*100</f>
        <v>0</v>
      </c>
      <c r="R50" s="16">
        <f>IF(L50=0,0,O50/L50)*100</f>
        <v>0</v>
      </c>
      <c r="S50" s="16">
        <f>IF(M50=0,0,P50/M50)*100</f>
        <v>0</v>
      </c>
      <c r="T50" s="5">
        <f t="shared" si="11"/>
        <v>0</v>
      </c>
      <c r="U50" s="16">
        <f>IF(O50=0,0,R50/O50)*100</f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25" t="s">
        <v>145</v>
      </c>
      <c r="E51" s="84" t="s">
        <v>111</v>
      </c>
      <c r="F51" s="96" t="s">
        <v>320</v>
      </c>
      <c r="G51" s="93">
        <f t="shared" si="0"/>
        <v>2988.36</v>
      </c>
      <c r="H51" s="44">
        <v>17</v>
      </c>
      <c r="I51" s="44">
        <v>0</v>
      </c>
      <c r="J51" s="44">
        <v>11</v>
      </c>
      <c r="K51" s="44">
        <v>9</v>
      </c>
      <c r="L51" s="44">
        <v>9</v>
      </c>
      <c r="M51" s="44">
        <v>0</v>
      </c>
      <c r="N51" s="16">
        <f t="shared" si="13"/>
        <v>52.941176470588239</v>
      </c>
      <c r="O51" s="5">
        <v>2988.36</v>
      </c>
      <c r="P51" s="5">
        <f t="shared" si="8"/>
        <v>2988.36</v>
      </c>
      <c r="Q51" s="16">
        <f t="shared" ref="Q51:Q65" si="15">IF(O51=0,0,P51/O51)*100</f>
        <v>100</v>
      </c>
      <c r="R51" s="5">
        <v>0</v>
      </c>
      <c r="S51" s="16">
        <f t="shared" ref="S51:S65" si="16">IF(P51=0,0,R51/P51)*100</f>
        <v>0</v>
      </c>
      <c r="T51" s="5">
        <f t="shared" si="11"/>
        <v>2988.36</v>
      </c>
      <c r="U51" s="16">
        <f t="shared" ref="U51:U65" si="17">IF(P51=0,0,T51/P51)*100</f>
        <v>100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149</v>
      </c>
      <c r="E52" s="84" t="s">
        <v>150</v>
      </c>
      <c r="F52" s="96" t="s">
        <v>321</v>
      </c>
      <c r="G52" s="93">
        <f t="shared" si="0"/>
        <v>121.8</v>
      </c>
      <c r="H52" s="44">
        <v>5</v>
      </c>
      <c r="I52" s="44">
        <v>0</v>
      </c>
      <c r="J52" s="44">
        <v>4</v>
      </c>
      <c r="K52" s="44">
        <v>1</v>
      </c>
      <c r="L52" s="44">
        <v>1</v>
      </c>
      <c r="M52" s="44">
        <v>0</v>
      </c>
      <c r="N52" s="16">
        <f t="shared" si="13"/>
        <v>20</v>
      </c>
      <c r="O52" s="5">
        <v>121.8</v>
      </c>
      <c r="P52" s="5">
        <f t="shared" si="8"/>
        <v>121.8</v>
      </c>
      <c r="Q52" s="16">
        <f t="shared" si="15"/>
        <v>100</v>
      </c>
      <c r="R52" s="5">
        <v>121.8</v>
      </c>
      <c r="S52" s="16">
        <f t="shared" si="16"/>
        <v>100</v>
      </c>
      <c r="T52" s="5">
        <f t="shared" si="11"/>
        <v>0</v>
      </c>
      <c r="U52" s="16">
        <f t="shared" si="17"/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152</v>
      </c>
      <c r="E53" s="86" t="s">
        <v>53</v>
      </c>
      <c r="F53" s="96" t="s">
        <v>322</v>
      </c>
      <c r="G53" s="93">
        <f t="shared" si="0"/>
        <v>3686.88</v>
      </c>
      <c r="H53" s="44">
        <v>12</v>
      </c>
      <c r="I53" s="44">
        <v>3</v>
      </c>
      <c r="J53" s="44">
        <v>7</v>
      </c>
      <c r="K53" s="44">
        <v>5</v>
      </c>
      <c r="L53" s="44">
        <v>6</v>
      </c>
      <c r="M53" s="44">
        <v>0</v>
      </c>
      <c r="N53" s="16">
        <f t="shared" si="13"/>
        <v>41.666666666666671</v>
      </c>
      <c r="O53" s="5">
        <v>3686.88</v>
      </c>
      <c r="P53" s="5">
        <f t="shared" si="8"/>
        <v>3686.88</v>
      </c>
      <c r="Q53" s="16">
        <f t="shared" si="15"/>
        <v>100</v>
      </c>
      <c r="R53" s="5">
        <v>3686.88</v>
      </c>
      <c r="S53" s="16">
        <f t="shared" si="16"/>
        <v>100</v>
      </c>
      <c r="T53" s="5">
        <f t="shared" si="11"/>
        <v>0</v>
      </c>
      <c r="U53" s="16">
        <f t="shared" si="17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154</v>
      </c>
      <c r="E54" s="84" t="s">
        <v>155</v>
      </c>
      <c r="F54" s="99" t="s">
        <v>323</v>
      </c>
      <c r="G54" s="93">
        <f t="shared" si="0"/>
        <v>0</v>
      </c>
      <c r="H54" s="44">
        <v>11</v>
      </c>
      <c r="I54" s="44">
        <v>1</v>
      </c>
      <c r="J54" s="44">
        <v>10</v>
      </c>
      <c r="K54" s="44">
        <v>0</v>
      </c>
      <c r="L54" s="44">
        <v>0</v>
      </c>
      <c r="M54" s="44">
        <v>0</v>
      </c>
      <c r="N54" s="16">
        <f t="shared" si="13"/>
        <v>0</v>
      </c>
      <c r="O54" s="5">
        <v>0</v>
      </c>
      <c r="P54" s="5">
        <f t="shared" si="8"/>
        <v>0</v>
      </c>
      <c r="Q54" s="16">
        <f t="shared" si="15"/>
        <v>0</v>
      </c>
      <c r="R54" s="5">
        <v>0</v>
      </c>
      <c r="S54" s="16">
        <f t="shared" si="16"/>
        <v>0</v>
      </c>
      <c r="T54" s="5">
        <f t="shared" si="11"/>
        <v>0</v>
      </c>
      <c r="U54" s="16">
        <f t="shared" si="17"/>
        <v>0</v>
      </c>
    </row>
    <row r="55" spans="1:21" ht="39" customHeight="1" x14ac:dyDescent="0.25">
      <c r="A55" s="1">
        <f t="shared" si="7"/>
        <v>50</v>
      </c>
      <c r="B55" s="25" t="s">
        <v>23</v>
      </c>
      <c r="C55" s="82" t="s">
        <v>30</v>
      </c>
      <c r="D55" s="25" t="s">
        <v>157</v>
      </c>
      <c r="E55" s="87" t="s">
        <v>158</v>
      </c>
      <c r="F55" s="97" t="s">
        <v>324</v>
      </c>
      <c r="G55" s="93">
        <f t="shared" si="0"/>
        <v>3148.3</v>
      </c>
      <c r="H55" s="44">
        <v>10</v>
      </c>
      <c r="I55" s="44">
        <v>1</v>
      </c>
      <c r="J55" s="44">
        <v>5</v>
      </c>
      <c r="K55" s="44">
        <v>8</v>
      </c>
      <c r="L55" s="44">
        <v>9</v>
      </c>
      <c r="M55" s="44">
        <v>0</v>
      </c>
      <c r="N55" s="16">
        <f t="shared" si="13"/>
        <v>80</v>
      </c>
      <c r="O55" s="5">
        <v>3148.3</v>
      </c>
      <c r="P55" s="5">
        <f t="shared" si="8"/>
        <v>3148.3</v>
      </c>
      <c r="Q55" s="16">
        <f t="shared" si="15"/>
        <v>100</v>
      </c>
      <c r="R55" s="5">
        <v>3148.3</v>
      </c>
      <c r="S55" s="16">
        <f t="shared" si="16"/>
        <v>100</v>
      </c>
      <c r="T55" s="5">
        <f t="shared" si="11"/>
        <v>0</v>
      </c>
      <c r="U55" s="16">
        <f t="shared" si="17"/>
        <v>0</v>
      </c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25" t="s">
        <v>160</v>
      </c>
      <c r="E56" s="84" t="s">
        <v>161</v>
      </c>
      <c r="F56" s="96" t="s">
        <v>325</v>
      </c>
      <c r="G56" s="93">
        <f t="shared" si="0"/>
        <v>251.6</v>
      </c>
      <c r="H56" s="44">
        <v>15</v>
      </c>
      <c r="I56" s="44">
        <v>0</v>
      </c>
      <c r="J56" s="44">
        <v>6</v>
      </c>
      <c r="K56" s="44">
        <v>2</v>
      </c>
      <c r="L56" s="44">
        <v>2</v>
      </c>
      <c r="M56" s="44">
        <v>0</v>
      </c>
      <c r="N56" s="16">
        <f t="shared" si="13"/>
        <v>13.333333333333334</v>
      </c>
      <c r="O56" s="5">
        <v>251.6</v>
      </c>
      <c r="P56" s="5">
        <f t="shared" si="8"/>
        <v>251.6</v>
      </c>
      <c r="Q56" s="16">
        <f t="shared" si="15"/>
        <v>100</v>
      </c>
      <c r="R56" s="5">
        <v>251.6</v>
      </c>
      <c r="S56" s="16">
        <f t="shared" si="16"/>
        <v>100</v>
      </c>
      <c r="T56" s="5">
        <f t="shared" si="11"/>
        <v>0</v>
      </c>
      <c r="U56" s="16">
        <f t="shared" si="17"/>
        <v>0</v>
      </c>
    </row>
    <row r="57" spans="1:21" ht="27.95" customHeight="1" x14ac:dyDescent="0.25">
      <c r="A57" s="1">
        <f t="shared" si="7"/>
        <v>52</v>
      </c>
      <c r="B57" s="25" t="s">
        <v>24</v>
      </c>
      <c r="C57" s="82" t="s">
        <v>31</v>
      </c>
      <c r="D57" s="25" t="s">
        <v>163</v>
      </c>
      <c r="E57" s="84" t="s">
        <v>164</v>
      </c>
      <c r="F57" s="100" t="s">
        <v>165</v>
      </c>
      <c r="G57" s="93">
        <f t="shared" si="0"/>
        <v>1060.3599999999999</v>
      </c>
      <c r="H57" s="44">
        <v>7</v>
      </c>
      <c r="I57" s="44">
        <v>2</v>
      </c>
      <c r="J57" s="44">
        <v>2</v>
      </c>
      <c r="K57" s="44">
        <v>4</v>
      </c>
      <c r="L57" s="44">
        <v>4</v>
      </c>
      <c r="M57" s="44">
        <v>0</v>
      </c>
      <c r="N57" s="16">
        <f t="shared" si="13"/>
        <v>57.142857142857139</v>
      </c>
      <c r="O57" s="5">
        <v>1060.3599999999999</v>
      </c>
      <c r="P57" s="5">
        <f t="shared" si="8"/>
        <v>1060.3599999999999</v>
      </c>
      <c r="Q57" s="16">
        <f t="shared" si="15"/>
        <v>100</v>
      </c>
      <c r="R57" s="5">
        <v>1060.3599999999999</v>
      </c>
      <c r="S57" s="16">
        <f t="shared" si="16"/>
        <v>100</v>
      </c>
      <c r="T57" s="5">
        <f t="shared" si="11"/>
        <v>0</v>
      </c>
      <c r="U57" s="16">
        <f t="shared" si="17"/>
        <v>0</v>
      </c>
    </row>
    <row r="58" spans="1:21" ht="27.95" customHeight="1" x14ac:dyDescent="0.25">
      <c r="A58" s="1">
        <f t="shared" si="7"/>
        <v>53</v>
      </c>
      <c r="B58" s="1" t="s">
        <v>22</v>
      </c>
      <c r="C58" s="1"/>
      <c r="D58" s="25" t="s">
        <v>168</v>
      </c>
      <c r="E58" s="84" t="s">
        <v>41</v>
      </c>
      <c r="F58" s="98" t="s">
        <v>326</v>
      </c>
      <c r="G58" s="93">
        <f t="shared" si="0"/>
        <v>0</v>
      </c>
      <c r="H58" s="44">
        <v>12</v>
      </c>
      <c r="I58" s="44">
        <v>3</v>
      </c>
      <c r="J58" s="44">
        <v>6</v>
      </c>
      <c r="K58" s="44">
        <v>0</v>
      </c>
      <c r="L58" s="44">
        <v>0</v>
      </c>
      <c r="M58" s="44">
        <v>0</v>
      </c>
      <c r="N58" s="16">
        <f t="shared" si="13"/>
        <v>0</v>
      </c>
      <c r="O58" s="5">
        <v>0</v>
      </c>
      <c r="P58" s="5">
        <f t="shared" si="8"/>
        <v>0</v>
      </c>
      <c r="Q58" s="16">
        <f t="shared" si="15"/>
        <v>0</v>
      </c>
      <c r="R58" s="5">
        <v>0</v>
      </c>
      <c r="S58" s="16">
        <f t="shared" si="16"/>
        <v>0</v>
      </c>
      <c r="T58" s="5">
        <f t="shared" si="11"/>
        <v>0</v>
      </c>
      <c r="U58" s="16">
        <f t="shared" si="17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170</v>
      </c>
      <c r="E59" s="84" t="s">
        <v>41</v>
      </c>
      <c r="F59" s="98" t="s">
        <v>327</v>
      </c>
      <c r="G59" s="93">
        <f t="shared" si="0"/>
        <v>1283.99</v>
      </c>
      <c r="H59" s="44">
        <v>8</v>
      </c>
      <c r="I59" s="44">
        <v>1</v>
      </c>
      <c r="J59" s="44">
        <v>6</v>
      </c>
      <c r="K59" s="44">
        <v>4</v>
      </c>
      <c r="L59" s="44">
        <v>5</v>
      </c>
      <c r="M59" s="44">
        <v>0</v>
      </c>
      <c r="N59" s="16">
        <f t="shared" si="13"/>
        <v>50</v>
      </c>
      <c r="O59" s="5">
        <v>1283.99</v>
      </c>
      <c r="P59" s="5">
        <f t="shared" si="8"/>
        <v>1283.99</v>
      </c>
      <c r="Q59" s="16">
        <f t="shared" si="15"/>
        <v>100</v>
      </c>
      <c r="R59" s="5">
        <v>1283.99</v>
      </c>
      <c r="S59" s="16">
        <f t="shared" si="16"/>
        <v>100</v>
      </c>
      <c r="T59" s="5">
        <f t="shared" si="11"/>
        <v>0</v>
      </c>
      <c r="U59" s="16">
        <f t="shared" si="17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166</v>
      </c>
      <c r="E60" s="84" t="s">
        <v>53</v>
      </c>
      <c r="F60" s="98" t="s">
        <v>328</v>
      </c>
      <c r="G60" s="93">
        <f t="shared" si="0"/>
        <v>0</v>
      </c>
      <c r="H60" s="44">
        <v>11</v>
      </c>
      <c r="I60" s="44">
        <v>1</v>
      </c>
      <c r="J60" s="44">
        <v>9</v>
      </c>
      <c r="K60" s="44">
        <v>0</v>
      </c>
      <c r="L60" s="44">
        <v>0</v>
      </c>
      <c r="M60" s="44">
        <v>0</v>
      </c>
      <c r="N60" s="16">
        <f t="shared" si="13"/>
        <v>0</v>
      </c>
      <c r="O60" s="5">
        <v>0</v>
      </c>
      <c r="P60" s="5">
        <f t="shared" si="8"/>
        <v>0</v>
      </c>
      <c r="Q60" s="16">
        <f t="shared" si="15"/>
        <v>0</v>
      </c>
      <c r="R60" s="5">
        <v>0</v>
      </c>
      <c r="S60" s="16">
        <f t="shared" si="16"/>
        <v>0</v>
      </c>
      <c r="T60" s="5">
        <f t="shared" si="11"/>
        <v>0</v>
      </c>
      <c r="U60" s="16">
        <f t="shared" si="17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172</v>
      </c>
      <c r="E61" s="86" t="s">
        <v>173</v>
      </c>
      <c r="F61" s="96" t="s">
        <v>329</v>
      </c>
      <c r="G61" s="93">
        <f t="shared" si="0"/>
        <v>297.68</v>
      </c>
      <c r="H61" s="44">
        <v>7</v>
      </c>
      <c r="I61" s="44">
        <v>1</v>
      </c>
      <c r="J61" s="44">
        <v>5</v>
      </c>
      <c r="K61" s="44">
        <v>1</v>
      </c>
      <c r="L61" s="44">
        <v>1</v>
      </c>
      <c r="M61" s="44">
        <v>0</v>
      </c>
      <c r="N61" s="16">
        <f t="shared" si="13"/>
        <v>14.285714285714285</v>
      </c>
      <c r="O61" s="5">
        <v>297.68</v>
      </c>
      <c r="P61" s="5">
        <f t="shared" si="8"/>
        <v>297.68</v>
      </c>
      <c r="Q61" s="16">
        <f t="shared" si="15"/>
        <v>100</v>
      </c>
      <c r="R61" s="5">
        <v>297.68</v>
      </c>
      <c r="S61" s="16">
        <f t="shared" si="16"/>
        <v>100</v>
      </c>
      <c r="T61" s="5">
        <f t="shared" si="11"/>
        <v>0</v>
      </c>
      <c r="U61" s="16">
        <f t="shared" si="17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175</v>
      </c>
      <c r="E62" s="84" t="s">
        <v>176</v>
      </c>
      <c r="F62" s="96" t="s">
        <v>370</v>
      </c>
      <c r="G62" s="93">
        <f t="shared" si="0"/>
        <v>0</v>
      </c>
      <c r="H62" s="44">
        <v>5</v>
      </c>
      <c r="I62" s="44">
        <v>1</v>
      </c>
      <c r="J62" s="44">
        <v>1</v>
      </c>
      <c r="K62" s="44">
        <v>0</v>
      </c>
      <c r="L62" s="44">
        <v>0</v>
      </c>
      <c r="M62" s="44">
        <v>0</v>
      </c>
      <c r="N62" s="16">
        <f t="shared" si="13"/>
        <v>0</v>
      </c>
      <c r="O62" s="5">
        <v>0</v>
      </c>
      <c r="P62" s="5">
        <f t="shared" si="8"/>
        <v>0</v>
      </c>
      <c r="Q62" s="16">
        <f t="shared" si="15"/>
        <v>0</v>
      </c>
      <c r="R62" s="5">
        <v>0</v>
      </c>
      <c r="S62" s="16">
        <f t="shared" si="16"/>
        <v>0</v>
      </c>
      <c r="T62" s="5">
        <f t="shared" si="11"/>
        <v>0</v>
      </c>
      <c r="U62" s="16">
        <f t="shared" si="17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37" t="s">
        <v>178</v>
      </c>
      <c r="E63" s="85" t="s">
        <v>53</v>
      </c>
      <c r="F63" s="96" t="s">
        <v>330</v>
      </c>
      <c r="G63" s="93">
        <f t="shared" si="0"/>
        <v>0</v>
      </c>
      <c r="H63" s="44">
        <v>1</v>
      </c>
      <c r="I63" s="44">
        <v>0</v>
      </c>
      <c r="J63" s="44">
        <v>1</v>
      </c>
      <c r="K63" s="44">
        <v>0</v>
      </c>
      <c r="L63" s="44">
        <v>0</v>
      </c>
      <c r="M63" s="44">
        <v>0</v>
      </c>
      <c r="N63" s="16">
        <f t="shared" si="13"/>
        <v>0</v>
      </c>
      <c r="O63" s="5">
        <v>0</v>
      </c>
      <c r="P63" s="5">
        <f t="shared" si="8"/>
        <v>0</v>
      </c>
      <c r="Q63" s="16">
        <f t="shared" si="15"/>
        <v>0</v>
      </c>
      <c r="R63" s="5">
        <v>0</v>
      </c>
      <c r="S63" s="16">
        <f t="shared" si="16"/>
        <v>0</v>
      </c>
      <c r="T63" s="5">
        <f t="shared" si="11"/>
        <v>0</v>
      </c>
      <c r="U63" s="16">
        <f t="shared" si="17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180</v>
      </c>
      <c r="E64" s="84" t="s">
        <v>41</v>
      </c>
      <c r="F64" s="97" t="s">
        <v>359</v>
      </c>
      <c r="G64" s="93">
        <f t="shared" si="0"/>
        <v>0</v>
      </c>
      <c r="H64" s="44">
        <v>3</v>
      </c>
      <c r="I64" s="44">
        <v>1</v>
      </c>
      <c r="J64" s="44">
        <v>2</v>
      </c>
      <c r="K64" s="44">
        <v>0</v>
      </c>
      <c r="L64" s="44">
        <v>0</v>
      </c>
      <c r="M64" s="44">
        <v>0</v>
      </c>
      <c r="N64" s="16">
        <f t="shared" si="13"/>
        <v>0</v>
      </c>
      <c r="O64" s="5">
        <v>0</v>
      </c>
      <c r="P64" s="5">
        <f t="shared" si="8"/>
        <v>0</v>
      </c>
      <c r="Q64" s="16">
        <f t="shared" si="15"/>
        <v>0</v>
      </c>
      <c r="R64" s="5">
        <v>0</v>
      </c>
      <c r="S64" s="16">
        <f t="shared" si="16"/>
        <v>0</v>
      </c>
      <c r="T64" s="5">
        <f t="shared" si="11"/>
        <v>0</v>
      </c>
      <c r="U64" s="16">
        <f t="shared" si="17"/>
        <v>0</v>
      </c>
    </row>
    <row r="65" spans="1:21" ht="27.95" customHeight="1" x14ac:dyDescent="0.25">
      <c r="A65" s="1">
        <f t="shared" si="7"/>
        <v>60</v>
      </c>
      <c r="B65" s="25" t="s">
        <v>25</v>
      </c>
      <c r="C65" s="82" t="s">
        <v>32</v>
      </c>
      <c r="D65" s="25" t="s">
        <v>182</v>
      </c>
      <c r="E65" s="84" t="s">
        <v>41</v>
      </c>
      <c r="F65" s="96" t="s">
        <v>331</v>
      </c>
      <c r="G65" s="93">
        <f t="shared" si="0"/>
        <v>0</v>
      </c>
      <c r="H65" s="44">
        <v>16</v>
      </c>
      <c r="I65" s="44">
        <v>5</v>
      </c>
      <c r="J65" s="44">
        <v>8</v>
      </c>
      <c r="K65" s="44">
        <v>0</v>
      </c>
      <c r="L65" s="44">
        <v>0</v>
      </c>
      <c r="M65" s="44">
        <v>0</v>
      </c>
      <c r="N65" s="16">
        <f t="shared" si="13"/>
        <v>0</v>
      </c>
      <c r="O65" s="5">
        <v>0</v>
      </c>
      <c r="P65" s="5">
        <f t="shared" si="8"/>
        <v>0</v>
      </c>
      <c r="Q65" s="16">
        <f t="shared" si="15"/>
        <v>0</v>
      </c>
      <c r="R65" s="5">
        <v>0</v>
      </c>
      <c r="S65" s="16">
        <f t="shared" si="16"/>
        <v>0</v>
      </c>
      <c r="T65" s="5">
        <f t="shared" si="11"/>
        <v>0</v>
      </c>
      <c r="U65" s="16">
        <f t="shared" si="17"/>
        <v>0</v>
      </c>
    </row>
    <row r="66" spans="1:21" ht="27.95" customHeight="1" x14ac:dyDescent="0.25">
      <c r="A66" s="1">
        <f t="shared" si="7"/>
        <v>61</v>
      </c>
      <c r="B66" s="82" t="s">
        <v>24</v>
      </c>
      <c r="C66" s="82" t="s">
        <v>259</v>
      </c>
      <c r="D66" s="25" t="s">
        <v>260</v>
      </c>
      <c r="E66" s="84" t="s">
        <v>41</v>
      </c>
      <c r="F66" s="96" t="s">
        <v>332</v>
      </c>
      <c r="G66" s="93">
        <f t="shared" si="0"/>
        <v>0</v>
      </c>
      <c r="H66" s="44">
        <v>4</v>
      </c>
      <c r="I66" s="44">
        <v>1</v>
      </c>
      <c r="J66" s="44">
        <v>2</v>
      </c>
      <c r="K66" s="44">
        <v>0</v>
      </c>
      <c r="L66" s="44">
        <v>0</v>
      </c>
      <c r="M66" s="44">
        <v>0</v>
      </c>
      <c r="N66" s="16">
        <v>0</v>
      </c>
      <c r="O66" s="16">
        <f>IF(I66=0,0,L66/I66)*100</f>
        <v>0</v>
      </c>
      <c r="P66" s="5">
        <f t="shared" si="8"/>
        <v>0</v>
      </c>
      <c r="Q66" s="16">
        <f>IF(K66=0,0,N66/K66)*100</f>
        <v>0</v>
      </c>
      <c r="R66" s="16">
        <f>IF(L66=0,0,O66/L66)*100</f>
        <v>0</v>
      </c>
      <c r="S66" s="16">
        <f>IF(M66=0,0,P66/M66)*100</f>
        <v>0</v>
      </c>
      <c r="T66" s="5">
        <f t="shared" si="11"/>
        <v>0</v>
      </c>
      <c r="U66" s="16">
        <f>IF(O66=0,0,R66/O66)*100</f>
        <v>0</v>
      </c>
    </row>
    <row r="67" spans="1:21" ht="27.95" customHeight="1" x14ac:dyDescent="0.25">
      <c r="A67" s="1">
        <f t="shared" si="7"/>
        <v>62</v>
      </c>
      <c r="B67" s="1" t="s">
        <v>22</v>
      </c>
      <c r="C67" s="1"/>
      <c r="D67" s="25" t="s">
        <v>184</v>
      </c>
      <c r="E67" s="84" t="s">
        <v>185</v>
      </c>
      <c r="F67" s="98" t="s">
        <v>333</v>
      </c>
      <c r="G67" s="93">
        <f t="shared" si="0"/>
        <v>91.35</v>
      </c>
      <c r="H67" s="44">
        <v>4</v>
      </c>
      <c r="I67" s="44">
        <v>1</v>
      </c>
      <c r="J67" s="44">
        <v>1</v>
      </c>
      <c r="K67" s="44">
        <v>1</v>
      </c>
      <c r="L67" s="44">
        <v>1</v>
      </c>
      <c r="M67" s="44">
        <v>0</v>
      </c>
      <c r="N67" s="16">
        <f t="shared" ref="N67:U101" si="18">IF(H67=0,0,K67/H67)*100</f>
        <v>25</v>
      </c>
      <c r="O67" s="5">
        <v>91.35</v>
      </c>
      <c r="P67" s="5">
        <f t="shared" si="8"/>
        <v>91.35</v>
      </c>
      <c r="Q67" s="16">
        <f t="shared" ref="Q67:Q81" si="19">IF(O67=0,0,P67/O67)*100</f>
        <v>100</v>
      </c>
      <c r="R67" s="5">
        <v>91.35</v>
      </c>
      <c r="S67" s="16">
        <f t="shared" ref="S67:S83" si="20">IF(P67=0,0,R67/P67)*100</f>
        <v>100</v>
      </c>
      <c r="T67" s="5">
        <f t="shared" si="11"/>
        <v>0</v>
      </c>
      <c r="U67" s="16">
        <f t="shared" ref="U67:U81" si="21">IF(P67=0,0,T67/P67)*100</f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187</v>
      </c>
      <c r="E68" s="84" t="s">
        <v>188</v>
      </c>
      <c r="F68" s="96" t="s">
        <v>362</v>
      </c>
      <c r="G68" s="93">
        <f t="shared" si="0"/>
        <v>1135.49</v>
      </c>
      <c r="H68" s="44">
        <v>13</v>
      </c>
      <c r="I68" s="44">
        <v>2</v>
      </c>
      <c r="J68" s="44">
        <v>10</v>
      </c>
      <c r="K68" s="44">
        <v>3</v>
      </c>
      <c r="L68" s="44">
        <v>4</v>
      </c>
      <c r="M68" s="44">
        <v>0</v>
      </c>
      <c r="N68" s="16">
        <f t="shared" si="18"/>
        <v>23.076923076923077</v>
      </c>
      <c r="O68" s="5">
        <v>1135.49</v>
      </c>
      <c r="P68" s="5">
        <f t="shared" si="8"/>
        <v>1135.49</v>
      </c>
      <c r="Q68" s="16">
        <f t="shared" si="19"/>
        <v>100</v>
      </c>
      <c r="R68" s="5">
        <v>1135.49</v>
      </c>
      <c r="S68" s="16">
        <f t="shared" si="20"/>
        <v>100</v>
      </c>
      <c r="T68" s="5">
        <f t="shared" si="11"/>
        <v>0</v>
      </c>
      <c r="U68" s="16">
        <f t="shared" si="21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190</v>
      </c>
      <c r="E69" s="84" t="s">
        <v>44</v>
      </c>
      <c r="F69" s="96" t="s">
        <v>361</v>
      </c>
      <c r="G69" s="93">
        <f t="shared" si="0"/>
        <v>906.81</v>
      </c>
      <c r="H69" s="44">
        <v>16</v>
      </c>
      <c r="I69" s="44">
        <v>2</v>
      </c>
      <c r="J69" s="44">
        <v>10</v>
      </c>
      <c r="K69" s="44">
        <v>0</v>
      </c>
      <c r="L69" s="44">
        <v>1</v>
      </c>
      <c r="M69" s="44">
        <v>0</v>
      </c>
      <c r="N69" s="16">
        <f t="shared" si="18"/>
        <v>0</v>
      </c>
      <c r="O69" s="5">
        <v>906.81</v>
      </c>
      <c r="P69" s="5">
        <f t="shared" si="8"/>
        <v>906.81</v>
      </c>
      <c r="Q69" s="16">
        <f t="shared" si="19"/>
        <v>100</v>
      </c>
      <c r="R69" s="5">
        <v>906.81</v>
      </c>
      <c r="S69" s="16">
        <f t="shared" si="20"/>
        <v>100</v>
      </c>
      <c r="T69" s="5">
        <f t="shared" si="11"/>
        <v>0</v>
      </c>
      <c r="U69" s="16">
        <f t="shared" si="21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192</v>
      </c>
      <c r="E70" s="84" t="s">
        <v>123</v>
      </c>
      <c r="F70" s="98" t="s">
        <v>334</v>
      </c>
      <c r="G70" s="93">
        <f t="shared" ref="G70:G83" si="22">O70</f>
        <v>0</v>
      </c>
      <c r="H70" s="44">
        <v>2</v>
      </c>
      <c r="I70" s="44">
        <v>0</v>
      </c>
      <c r="J70" s="44">
        <v>2</v>
      </c>
      <c r="K70" s="44">
        <v>0</v>
      </c>
      <c r="L70" s="44">
        <v>0</v>
      </c>
      <c r="M70" s="44">
        <v>0</v>
      </c>
      <c r="N70" s="16">
        <f t="shared" si="18"/>
        <v>0</v>
      </c>
      <c r="O70" s="5">
        <v>0</v>
      </c>
      <c r="P70" s="5">
        <f t="shared" si="8"/>
        <v>0</v>
      </c>
      <c r="Q70" s="16">
        <f t="shared" si="19"/>
        <v>0</v>
      </c>
      <c r="R70" s="5">
        <v>0</v>
      </c>
      <c r="S70" s="16">
        <f t="shared" si="20"/>
        <v>0</v>
      </c>
      <c r="T70" s="5">
        <f t="shared" si="11"/>
        <v>0</v>
      </c>
      <c r="U70" s="16">
        <f t="shared" si="21"/>
        <v>0</v>
      </c>
    </row>
    <row r="71" spans="1:21" ht="27.95" customHeight="1" x14ac:dyDescent="0.25">
      <c r="A71" s="1">
        <f t="shared" ref="A71:A100" si="23">ROW(A66:A66)</f>
        <v>66</v>
      </c>
      <c r="B71" s="1" t="s">
        <v>22</v>
      </c>
      <c r="C71" s="1"/>
      <c r="D71" s="25" t="s">
        <v>193</v>
      </c>
      <c r="E71" s="84" t="s">
        <v>41</v>
      </c>
      <c r="F71" s="100" t="s">
        <v>376</v>
      </c>
      <c r="G71" s="93">
        <f t="shared" si="22"/>
        <v>0</v>
      </c>
      <c r="H71" s="44">
        <v>7</v>
      </c>
      <c r="I71" s="44">
        <v>1</v>
      </c>
      <c r="J71" s="44">
        <v>6</v>
      </c>
      <c r="K71" s="44">
        <v>0</v>
      </c>
      <c r="L71" s="44">
        <v>0</v>
      </c>
      <c r="M71" s="44">
        <v>0</v>
      </c>
      <c r="N71" s="16">
        <f t="shared" si="18"/>
        <v>0</v>
      </c>
      <c r="O71" s="5">
        <v>0</v>
      </c>
      <c r="P71" s="5">
        <f t="shared" si="8"/>
        <v>0</v>
      </c>
      <c r="Q71" s="16">
        <f t="shared" si="19"/>
        <v>0</v>
      </c>
      <c r="R71" s="5">
        <v>0</v>
      </c>
      <c r="S71" s="16">
        <f t="shared" si="20"/>
        <v>0</v>
      </c>
      <c r="T71" s="5">
        <f t="shared" si="11"/>
        <v>0</v>
      </c>
      <c r="U71" s="16">
        <f t="shared" si="21"/>
        <v>0</v>
      </c>
    </row>
    <row r="72" spans="1:21" ht="27.95" customHeight="1" x14ac:dyDescent="0.25">
      <c r="A72" s="1">
        <f t="shared" si="23"/>
        <v>67</v>
      </c>
      <c r="B72" s="1" t="s">
        <v>22</v>
      </c>
      <c r="C72" s="1"/>
      <c r="D72" s="25" t="s">
        <v>195</v>
      </c>
      <c r="E72" s="84" t="s">
        <v>196</v>
      </c>
      <c r="F72" s="96" t="s">
        <v>335</v>
      </c>
      <c r="G72" s="93">
        <f t="shared" si="22"/>
        <v>301.45999999999998</v>
      </c>
      <c r="H72" s="44">
        <v>8</v>
      </c>
      <c r="I72" s="44">
        <v>2</v>
      </c>
      <c r="J72" s="44">
        <v>6</v>
      </c>
      <c r="K72" s="44">
        <v>1</v>
      </c>
      <c r="L72" s="44">
        <v>1</v>
      </c>
      <c r="M72" s="44">
        <v>0</v>
      </c>
      <c r="N72" s="16">
        <f t="shared" si="18"/>
        <v>12.5</v>
      </c>
      <c r="O72" s="5">
        <v>301.45999999999998</v>
      </c>
      <c r="P72" s="5">
        <f t="shared" si="8"/>
        <v>301.45999999999998</v>
      </c>
      <c r="Q72" s="16">
        <f t="shared" si="19"/>
        <v>100</v>
      </c>
      <c r="R72" s="5">
        <v>301.45999999999998</v>
      </c>
      <c r="S72" s="16">
        <f t="shared" si="20"/>
        <v>100</v>
      </c>
      <c r="T72" s="5">
        <f t="shared" si="11"/>
        <v>0</v>
      </c>
      <c r="U72" s="16">
        <f t="shared" si="21"/>
        <v>0</v>
      </c>
    </row>
    <row r="73" spans="1:21" ht="27.95" customHeight="1" x14ac:dyDescent="0.25">
      <c r="A73" s="1">
        <f t="shared" si="23"/>
        <v>68</v>
      </c>
      <c r="B73" s="1" t="s">
        <v>22</v>
      </c>
      <c r="C73" s="1"/>
      <c r="D73" s="25" t="s">
        <v>198</v>
      </c>
      <c r="E73" s="84" t="s">
        <v>196</v>
      </c>
      <c r="F73" s="96" t="s">
        <v>336</v>
      </c>
      <c r="G73" s="93">
        <f t="shared" si="22"/>
        <v>0</v>
      </c>
      <c r="H73" s="44">
        <v>3</v>
      </c>
      <c r="I73" s="44">
        <v>0</v>
      </c>
      <c r="J73" s="44">
        <v>3</v>
      </c>
      <c r="K73" s="44">
        <v>0</v>
      </c>
      <c r="L73" s="44">
        <v>0</v>
      </c>
      <c r="M73" s="44">
        <v>0</v>
      </c>
      <c r="N73" s="16">
        <f t="shared" si="18"/>
        <v>0</v>
      </c>
      <c r="O73" s="5">
        <v>0</v>
      </c>
      <c r="P73" s="5">
        <f t="shared" si="8"/>
        <v>0</v>
      </c>
      <c r="Q73" s="16">
        <f t="shared" si="19"/>
        <v>0</v>
      </c>
      <c r="R73" s="5">
        <v>0</v>
      </c>
      <c r="S73" s="16">
        <f t="shared" si="20"/>
        <v>0</v>
      </c>
      <c r="T73" s="5">
        <f t="shared" si="11"/>
        <v>0</v>
      </c>
      <c r="U73" s="16">
        <f t="shared" si="21"/>
        <v>0</v>
      </c>
    </row>
    <row r="74" spans="1:21" ht="27.95" customHeight="1" x14ac:dyDescent="0.25">
      <c r="A74" s="1">
        <f t="shared" si="23"/>
        <v>69</v>
      </c>
      <c r="B74" s="1" t="s">
        <v>22</v>
      </c>
      <c r="C74" s="1"/>
      <c r="D74" s="25" t="s">
        <v>200</v>
      </c>
      <c r="E74" s="84" t="s">
        <v>41</v>
      </c>
      <c r="F74" s="96" t="s">
        <v>337</v>
      </c>
      <c r="G74" s="93">
        <f t="shared" si="22"/>
        <v>2612.89</v>
      </c>
      <c r="H74" s="44">
        <v>10</v>
      </c>
      <c r="I74" s="44">
        <v>2</v>
      </c>
      <c r="J74" s="44">
        <v>8</v>
      </c>
      <c r="K74" s="44">
        <v>3</v>
      </c>
      <c r="L74" s="44">
        <v>4</v>
      </c>
      <c r="M74" s="44">
        <v>0</v>
      </c>
      <c r="N74" s="16">
        <f t="shared" si="18"/>
        <v>30</v>
      </c>
      <c r="O74" s="5">
        <v>2612.89</v>
      </c>
      <c r="P74" s="5">
        <f t="shared" si="8"/>
        <v>2612.89</v>
      </c>
      <c r="Q74" s="16">
        <f t="shared" si="19"/>
        <v>100</v>
      </c>
      <c r="R74" s="5">
        <v>2612.89</v>
      </c>
      <c r="S74" s="16">
        <f t="shared" si="20"/>
        <v>100</v>
      </c>
      <c r="T74" s="5">
        <f t="shared" si="11"/>
        <v>0</v>
      </c>
      <c r="U74" s="16">
        <f t="shared" si="21"/>
        <v>0</v>
      </c>
    </row>
    <row r="75" spans="1:21" ht="27.95" customHeight="1" x14ac:dyDescent="0.25">
      <c r="A75" s="1">
        <f t="shared" si="23"/>
        <v>70</v>
      </c>
      <c r="B75" s="1" t="s">
        <v>22</v>
      </c>
      <c r="C75" s="1"/>
      <c r="D75" s="25" t="s">
        <v>204</v>
      </c>
      <c r="E75" s="84" t="s">
        <v>53</v>
      </c>
      <c r="F75" s="96" t="s">
        <v>338</v>
      </c>
      <c r="G75" s="93">
        <f t="shared" si="22"/>
        <v>904.08</v>
      </c>
      <c r="H75" s="44">
        <v>13</v>
      </c>
      <c r="I75" s="44">
        <v>0</v>
      </c>
      <c r="J75" s="44">
        <v>11</v>
      </c>
      <c r="K75" s="44">
        <v>2</v>
      </c>
      <c r="L75" s="44">
        <v>2</v>
      </c>
      <c r="M75" s="44">
        <v>0</v>
      </c>
      <c r="N75" s="16">
        <f t="shared" si="18"/>
        <v>15.384615384615385</v>
      </c>
      <c r="O75" s="5">
        <v>904.08</v>
      </c>
      <c r="P75" s="5">
        <f t="shared" si="8"/>
        <v>904.08</v>
      </c>
      <c r="Q75" s="16">
        <f t="shared" si="19"/>
        <v>100</v>
      </c>
      <c r="R75" s="5">
        <v>904.08</v>
      </c>
      <c r="S75" s="16">
        <f t="shared" si="20"/>
        <v>100</v>
      </c>
      <c r="T75" s="5">
        <f t="shared" si="11"/>
        <v>0</v>
      </c>
      <c r="U75" s="16">
        <f t="shared" si="21"/>
        <v>0</v>
      </c>
    </row>
    <row r="76" spans="1:21" ht="27.95" customHeight="1" x14ac:dyDescent="0.25">
      <c r="A76" s="1">
        <f t="shared" si="23"/>
        <v>71</v>
      </c>
      <c r="B76" s="1" t="s">
        <v>22</v>
      </c>
      <c r="C76" s="1"/>
      <c r="D76" s="25" t="s">
        <v>206</v>
      </c>
      <c r="E76" s="86" t="s">
        <v>41</v>
      </c>
      <c r="F76" s="96" t="s">
        <v>339</v>
      </c>
      <c r="G76" s="93">
        <f t="shared" si="22"/>
        <v>2438.7199999999998</v>
      </c>
      <c r="H76" s="44">
        <v>15</v>
      </c>
      <c r="I76" s="44">
        <v>5</v>
      </c>
      <c r="J76" s="44">
        <v>9</v>
      </c>
      <c r="K76" s="44">
        <v>5</v>
      </c>
      <c r="L76" s="44">
        <v>5</v>
      </c>
      <c r="M76" s="44">
        <v>0</v>
      </c>
      <c r="N76" s="16">
        <f t="shared" si="18"/>
        <v>33.333333333333329</v>
      </c>
      <c r="O76" s="5">
        <v>2438.7199999999998</v>
      </c>
      <c r="P76" s="5">
        <f t="shared" si="8"/>
        <v>2438.7199999999998</v>
      </c>
      <c r="Q76" s="16">
        <f t="shared" si="19"/>
        <v>100</v>
      </c>
      <c r="R76" s="5">
        <v>2438.7199999999998</v>
      </c>
      <c r="S76" s="16">
        <f t="shared" si="20"/>
        <v>100</v>
      </c>
      <c r="T76" s="5">
        <f t="shared" si="11"/>
        <v>0</v>
      </c>
      <c r="U76" s="16">
        <f t="shared" si="21"/>
        <v>0</v>
      </c>
    </row>
    <row r="77" spans="1:21" ht="27.95" customHeight="1" x14ac:dyDescent="0.25">
      <c r="A77" s="1">
        <f t="shared" si="23"/>
        <v>72</v>
      </c>
      <c r="B77" s="1" t="s">
        <v>22</v>
      </c>
      <c r="C77" s="1"/>
      <c r="D77" s="25" t="s">
        <v>208</v>
      </c>
      <c r="E77" s="84" t="s">
        <v>135</v>
      </c>
      <c r="F77" s="96" t="s">
        <v>340</v>
      </c>
      <c r="G77" s="93">
        <f t="shared" si="22"/>
        <v>1352.46</v>
      </c>
      <c r="H77" s="44">
        <v>3</v>
      </c>
      <c r="I77" s="44">
        <v>1</v>
      </c>
      <c r="J77" s="44">
        <v>0</v>
      </c>
      <c r="K77" s="44">
        <v>3</v>
      </c>
      <c r="L77" s="44">
        <v>3</v>
      </c>
      <c r="M77" s="44">
        <v>0</v>
      </c>
      <c r="N77" s="16">
        <f t="shared" si="18"/>
        <v>100</v>
      </c>
      <c r="O77" s="5">
        <v>1352.46</v>
      </c>
      <c r="P77" s="5">
        <f t="shared" si="8"/>
        <v>1352.46</v>
      </c>
      <c r="Q77" s="16">
        <f t="shared" si="19"/>
        <v>100</v>
      </c>
      <c r="R77" s="5">
        <v>1352.46</v>
      </c>
      <c r="S77" s="16">
        <f t="shared" si="20"/>
        <v>100</v>
      </c>
      <c r="T77" s="5">
        <f t="shared" si="11"/>
        <v>0</v>
      </c>
      <c r="U77" s="16">
        <f t="shared" si="21"/>
        <v>0</v>
      </c>
    </row>
    <row r="78" spans="1:21" ht="27.95" customHeight="1" x14ac:dyDescent="0.25">
      <c r="A78" s="1">
        <f t="shared" si="23"/>
        <v>73</v>
      </c>
      <c r="B78" s="1" t="s">
        <v>22</v>
      </c>
      <c r="C78" s="1"/>
      <c r="D78" s="25" t="s">
        <v>210</v>
      </c>
      <c r="E78" s="84" t="s">
        <v>211</v>
      </c>
      <c r="F78" s="100" t="s">
        <v>341</v>
      </c>
      <c r="G78" s="93">
        <f t="shared" si="22"/>
        <v>989.26</v>
      </c>
      <c r="H78" s="44">
        <v>6</v>
      </c>
      <c r="I78" s="44">
        <v>1</v>
      </c>
      <c r="J78" s="44">
        <v>5</v>
      </c>
      <c r="K78" s="44">
        <v>2</v>
      </c>
      <c r="L78" s="44">
        <v>3</v>
      </c>
      <c r="M78" s="44">
        <v>0</v>
      </c>
      <c r="N78" s="16">
        <f t="shared" si="18"/>
        <v>33.333333333333329</v>
      </c>
      <c r="O78" s="5">
        <v>989.26</v>
      </c>
      <c r="P78" s="5">
        <f t="shared" si="8"/>
        <v>989.26</v>
      </c>
      <c r="Q78" s="16">
        <f t="shared" si="19"/>
        <v>100</v>
      </c>
      <c r="R78" s="5">
        <v>0</v>
      </c>
      <c r="S78" s="16">
        <f t="shared" si="20"/>
        <v>0</v>
      </c>
      <c r="T78" s="5">
        <f t="shared" si="11"/>
        <v>989.26</v>
      </c>
      <c r="U78" s="16">
        <f t="shared" si="21"/>
        <v>100</v>
      </c>
    </row>
    <row r="79" spans="1:21" ht="27.95" customHeight="1" x14ac:dyDescent="0.25">
      <c r="A79" s="1">
        <f t="shared" si="23"/>
        <v>74</v>
      </c>
      <c r="B79" s="1" t="s">
        <v>22</v>
      </c>
      <c r="C79" s="1"/>
      <c r="D79" s="25" t="s">
        <v>218</v>
      </c>
      <c r="E79" s="84" t="s">
        <v>53</v>
      </c>
      <c r="F79" s="96" t="s">
        <v>342</v>
      </c>
      <c r="G79" s="93">
        <f t="shared" si="22"/>
        <v>1177.97</v>
      </c>
      <c r="H79" s="44">
        <v>11</v>
      </c>
      <c r="I79" s="44">
        <v>3</v>
      </c>
      <c r="J79" s="44">
        <v>8</v>
      </c>
      <c r="K79" s="44">
        <v>6</v>
      </c>
      <c r="L79" s="44">
        <v>6</v>
      </c>
      <c r="M79" s="44">
        <v>0</v>
      </c>
      <c r="N79" s="16">
        <f t="shared" si="18"/>
        <v>54.54545454545454</v>
      </c>
      <c r="O79" s="5">
        <v>1177.97</v>
      </c>
      <c r="P79" s="5">
        <f t="shared" si="8"/>
        <v>1177.97</v>
      </c>
      <c r="Q79" s="16">
        <f t="shared" si="19"/>
        <v>100</v>
      </c>
      <c r="R79" s="5">
        <v>0</v>
      </c>
      <c r="S79" s="16">
        <f t="shared" si="20"/>
        <v>0</v>
      </c>
      <c r="T79" s="5">
        <f t="shared" si="11"/>
        <v>1177.97</v>
      </c>
      <c r="U79" s="16">
        <f t="shared" si="21"/>
        <v>100</v>
      </c>
    </row>
    <row r="80" spans="1:21" ht="27.95" customHeight="1" x14ac:dyDescent="0.25">
      <c r="A80" s="1">
        <f t="shared" si="23"/>
        <v>75</v>
      </c>
      <c r="B80" s="1" t="s">
        <v>22</v>
      </c>
      <c r="C80" s="1"/>
      <c r="D80" s="25" t="s">
        <v>216</v>
      </c>
      <c r="E80" s="84" t="s">
        <v>53</v>
      </c>
      <c r="F80" s="98" t="s">
        <v>343</v>
      </c>
      <c r="G80" s="93">
        <f t="shared" si="22"/>
        <v>206.97</v>
      </c>
      <c r="H80" s="44">
        <v>14</v>
      </c>
      <c r="I80" s="44">
        <v>3</v>
      </c>
      <c r="J80" s="44">
        <v>9</v>
      </c>
      <c r="K80" s="44">
        <v>1</v>
      </c>
      <c r="L80" s="44">
        <v>1</v>
      </c>
      <c r="M80" s="44">
        <v>0</v>
      </c>
      <c r="N80" s="16">
        <f t="shared" si="18"/>
        <v>7.1428571428571423</v>
      </c>
      <c r="O80" s="5">
        <v>206.97</v>
      </c>
      <c r="P80" s="5">
        <f t="shared" si="8"/>
        <v>206.97</v>
      </c>
      <c r="Q80" s="16">
        <f t="shared" si="19"/>
        <v>100</v>
      </c>
      <c r="R80" s="5">
        <v>206.97</v>
      </c>
      <c r="S80" s="16">
        <f t="shared" si="20"/>
        <v>100</v>
      </c>
      <c r="T80" s="5">
        <f t="shared" si="11"/>
        <v>0</v>
      </c>
      <c r="U80" s="16">
        <f t="shared" si="21"/>
        <v>0</v>
      </c>
    </row>
    <row r="81" spans="1:21" ht="27.95" customHeight="1" x14ac:dyDescent="0.25">
      <c r="A81" s="1">
        <f t="shared" si="23"/>
        <v>76</v>
      </c>
      <c r="B81" s="1" t="s">
        <v>22</v>
      </c>
      <c r="C81" s="1"/>
      <c r="D81" s="25" t="s">
        <v>220</v>
      </c>
      <c r="E81" s="84" t="s">
        <v>221</v>
      </c>
      <c r="F81" s="101" t="s">
        <v>344</v>
      </c>
      <c r="G81" s="93">
        <f t="shared" si="22"/>
        <v>2539.1999999999998</v>
      </c>
      <c r="H81" s="44">
        <v>10</v>
      </c>
      <c r="I81" s="44">
        <v>1</v>
      </c>
      <c r="J81" s="44">
        <v>9</v>
      </c>
      <c r="K81" s="44">
        <v>4</v>
      </c>
      <c r="L81" s="44">
        <v>5</v>
      </c>
      <c r="M81" s="44">
        <v>0</v>
      </c>
      <c r="N81" s="16">
        <f t="shared" si="18"/>
        <v>40</v>
      </c>
      <c r="O81" s="5">
        <v>2539.1999999999998</v>
      </c>
      <c r="P81" s="5">
        <f t="shared" si="8"/>
        <v>2539.1999999999998</v>
      </c>
      <c r="Q81" s="16">
        <f t="shared" si="19"/>
        <v>100</v>
      </c>
      <c r="R81" s="5">
        <v>2539.1999999999998</v>
      </c>
      <c r="S81" s="16">
        <f t="shared" si="20"/>
        <v>100</v>
      </c>
      <c r="T81" s="5">
        <f t="shared" si="11"/>
        <v>0</v>
      </c>
      <c r="U81" s="16">
        <f t="shared" si="21"/>
        <v>0</v>
      </c>
    </row>
    <row r="82" spans="1:21" ht="27.95" customHeight="1" x14ac:dyDescent="0.25">
      <c r="A82" s="1">
        <f t="shared" si="23"/>
        <v>77</v>
      </c>
      <c r="B82" s="1" t="s">
        <v>22</v>
      </c>
      <c r="C82" s="1"/>
      <c r="D82" s="25" t="s">
        <v>269</v>
      </c>
      <c r="E82" s="33" t="s">
        <v>41</v>
      </c>
      <c r="F82" s="102" t="s">
        <v>345</v>
      </c>
      <c r="G82" s="93">
        <f t="shared" si="22"/>
        <v>0</v>
      </c>
      <c r="H82" s="44">
        <v>5</v>
      </c>
      <c r="I82" s="44">
        <v>2</v>
      </c>
      <c r="J82" s="44">
        <v>3</v>
      </c>
      <c r="K82" s="44">
        <v>0</v>
      </c>
      <c r="L82" s="44">
        <v>0</v>
      </c>
      <c r="M82" s="44">
        <v>0</v>
      </c>
      <c r="N82" s="16">
        <f t="shared" si="18"/>
        <v>0</v>
      </c>
      <c r="O82" s="16">
        <f>IF(I82=0,0,L82/I82)*100</f>
        <v>0</v>
      </c>
      <c r="P82" s="5">
        <f t="shared" si="8"/>
        <v>0</v>
      </c>
      <c r="Q82" s="16">
        <f>IF(K82=0,0,N82/K82)*100</f>
        <v>0</v>
      </c>
      <c r="R82" s="16">
        <f>IF(L82=0,0,O82/L82)*100</f>
        <v>0</v>
      </c>
      <c r="S82" s="16">
        <f t="shared" si="20"/>
        <v>0</v>
      </c>
      <c r="T82" s="5">
        <f t="shared" si="11"/>
        <v>0</v>
      </c>
      <c r="U82" s="16">
        <f>IF(O82=0,0,R82/O82)*100</f>
        <v>0</v>
      </c>
    </row>
    <row r="83" spans="1:21" ht="27.95" customHeight="1" x14ac:dyDescent="0.25">
      <c r="A83" s="1">
        <f t="shared" si="23"/>
        <v>78</v>
      </c>
      <c r="B83" s="1" t="s">
        <v>22</v>
      </c>
      <c r="C83" s="1"/>
      <c r="D83" s="25" t="s">
        <v>223</v>
      </c>
      <c r="E83" s="33" t="s">
        <v>224</v>
      </c>
      <c r="F83" s="103" t="s">
        <v>346</v>
      </c>
      <c r="G83" s="93">
        <f t="shared" si="22"/>
        <v>1972.04</v>
      </c>
      <c r="H83" s="44">
        <v>12</v>
      </c>
      <c r="I83" s="44">
        <v>4</v>
      </c>
      <c r="J83" s="44">
        <v>8</v>
      </c>
      <c r="K83" s="44">
        <v>4</v>
      </c>
      <c r="L83" s="44">
        <v>4</v>
      </c>
      <c r="M83" s="44">
        <v>0</v>
      </c>
      <c r="N83" s="16">
        <f t="shared" si="18"/>
        <v>33.333333333333329</v>
      </c>
      <c r="O83" s="5">
        <v>1972.04</v>
      </c>
      <c r="P83" s="5">
        <f t="shared" si="8"/>
        <v>1972.04</v>
      </c>
      <c r="Q83" s="16">
        <f>IF(O83=0,0,P83/O83)*100</f>
        <v>100</v>
      </c>
      <c r="R83" s="5">
        <v>1972.04</v>
      </c>
      <c r="S83" s="16">
        <f t="shared" si="20"/>
        <v>100</v>
      </c>
      <c r="T83" s="5">
        <f t="shared" si="11"/>
        <v>0</v>
      </c>
      <c r="U83" s="16">
        <f>IF(P83=0,0,T83/P83)*100</f>
        <v>0</v>
      </c>
    </row>
    <row r="84" spans="1:21" ht="27.95" customHeight="1" x14ac:dyDescent="0.25">
      <c r="A84" s="1">
        <f t="shared" si="23"/>
        <v>79</v>
      </c>
      <c r="B84" s="1" t="s">
        <v>22</v>
      </c>
      <c r="C84" s="1"/>
      <c r="D84" s="90" t="s">
        <v>371</v>
      </c>
      <c r="E84" s="33" t="s">
        <v>41</v>
      </c>
      <c r="F84" s="98"/>
      <c r="G84" s="93"/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16">
        <f t="shared" si="18"/>
        <v>0</v>
      </c>
      <c r="O84" s="16">
        <f t="shared" si="18"/>
        <v>0</v>
      </c>
      <c r="P84" s="16">
        <f t="shared" si="18"/>
        <v>0</v>
      </c>
      <c r="Q84" s="16">
        <f t="shared" si="18"/>
        <v>0</v>
      </c>
      <c r="R84" s="16">
        <f t="shared" si="18"/>
        <v>0</v>
      </c>
      <c r="S84" s="16">
        <f t="shared" si="18"/>
        <v>0</v>
      </c>
      <c r="T84" s="16">
        <f t="shared" si="18"/>
        <v>0</v>
      </c>
      <c r="U84" s="16">
        <f t="shared" si="18"/>
        <v>0</v>
      </c>
    </row>
    <row r="85" spans="1:21" ht="27.95" customHeight="1" x14ac:dyDescent="0.25">
      <c r="A85" s="1">
        <f t="shared" si="23"/>
        <v>80</v>
      </c>
      <c r="B85" s="1" t="s">
        <v>22</v>
      </c>
      <c r="C85" s="1"/>
      <c r="D85" s="25" t="s">
        <v>226</v>
      </c>
      <c r="E85" s="84" t="s">
        <v>41</v>
      </c>
      <c r="F85" s="96" t="s">
        <v>347</v>
      </c>
      <c r="G85" s="93">
        <f t="shared" ref="G85:G100" si="24">O85</f>
        <v>1061</v>
      </c>
      <c r="H85" s="44">
        <v>7</v>
      </c>
      <c r="I85" s="44">
        <v>2</v>
      </c>
      <c r="J85" s="44">
        <v>5</v>
      </c>
      <c r="K85" s="44">
        <v>2</v>
      </c>
      <c r="L85" s="44">
        <v>2</v>
      </c>
      <c r="M85" s="44">
        <v>0</v>
      </c>
      <c r="N85" s="16">
        <f t="shared" si="18"/>
        <v>28.571428571428569</v>
      </c>
      <c r="O85" s="5">
        <v>1061</v>
      </c>
      <c r="P85" s="5">
        <f t="shared" ref="P85:P100" si="25">O85</f>
        <v>1061</v>
      </c>
      <c r="Q85" s="16">
        <f t="shared" ref="Q85:Q101" si="26">IF(O85=0,0,P85/O85)*100</f>
        <v>100</v>
      </c>
      <c r="R85" s="5">
        <v>1061</v>
      </c>
      <c r="S85" s="16">
        <f t="shared" ref="S85:S101" si="27">IF(P85=0,0,R85/P85)*100</f>
        <v>100</v>
      </c>
      <c r="T85" s="5">
        <f t="shared" ref="T85:T100" si="28"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23"/>
        <v>81</v>
      </c>
      <c r="B86" s="1" t="s">
        <v>22</v>
      </c>
      <c r="C86" s="1"/>
      <c r="D86" s="25" t="s">
        <v>228</v>
      </c>
      <c r="E86" s="84" t="s">
        <v>53</v>
      </c>
      <c r="F86" s="96" t="s">
        <v>348</v>
      </c>
      <c r="G86" s="93">
        <f t="shared" si="24"/>
        <v>307.45999999999998</v>
      </c>
      <c r="H86" s="44">
        <v>6</v>
      </c>
      <c r="I86" s="44">
        <v>1</v>
      </c>
      <c r="J86" s="44">
        <v>4</v>
      </c>
      <c r="K86" s="44">
        <v>1</v>
      </c>
      <c r="L86" s="44">
        <v>1</v>
      </c>
      <c r="M86" s="44">
        <v>0</v>
      </c>
      <c r="N86" s="16">
        <f t="shared" si="18"/>
        <v>16.666666666666664</v>
      </c>
      <c r="O86" s="5">
        <v>307.45999999999998</v>
      </c>
      <c r="P86" s="5">
        <f t="shared" si="25"/>
        <v>307.45999999999998</v>
      </c>
      <c r="Q86" s="16">
        <f t="shared" si="26"/>
        <v>100</v>
      </c>
      <c r="R86" s="5">
        <v>307.45999999999998</v>
      </c>
      <c r="S86" s="16">
        <f t="shared" si="27"/>
        <v>100</v>
      </c>
      <c r="T86" s="5">
        <f t="shared" si="28"/>
        <v>0</v>
      </c>
      <c r="U86" s="16">
        <f>IF(P86=0,0,T86/P86)*100</f>
        <v>0</v>
      </c>
    </row>
    <row r="87" spans="1:21" ht="27.95" customHeight="1" x14ac:dyDescent="0.25">
      <c r="A87" s="1">
        <f t="shared" si="23"/>
        <v>82</v>
      </c>
      <c r="B87" s="1" t="s">
        <v>22</v>
      </c>
      <c r="C87" s="1"/>
      <c r="D87" s="25" t="s">
        <v>232</v>
      </c>
      <c r="E87" s="84" t="s">
        <v>164</v>
      </c>
      <c r="F87" s="100" t="s">
        <v>360</v>
      </c>
      <c r="G87" s="93">
        <f t="shared" si="24"/>
        <v>0</v>
      </c>
      <c r="H87" s="44">
        <v>5</v>
      </c>
      <c r="I87" s="44">
        <v>1</v>
      </c>
      <c r="J87" s="44">
        <v>1</v>
      </c>
      <c r="K87" s="44">
        <v>0</v>
      </c>
      <c r="L87" s="44">
        <v>0</v>
      </c>
      <c r="M87" s="44">
        <v>0</v>
      </c>
      <c r="N87" s="16">
        <f t="shared" si="18"/>
        <v>0</v>
      </c>
      <c r="O87" s="5">
        <v>0</v>
      </c>
      <c r="P87" s="5">
        <f t="shared" si="25"/>
        <v>0</v>
      </c>
      <c r="Q87" s="16">
        <f t="shared" si="26"/>
        <v>0</v>
      </c>
      <c r="R87" s="5">
        <v>0</v>
      </c>
      <c r="S87" s="16">
        <f t="shared" si="27"/>
        <v>0</v>
      </c>
      <c r="T87" s="5">
        <f t="shared" si="28"/>
        <v>0</v>
      </c>
      <c r="U87" s="16">
        <f>IF(P87=0,0,T87/P87)*100</f>
        <v>0</v>
      </c>
    </row>
    <row r="88" spans="1:21" ht="27.95" customHeight="1" x14ac:dyDescent="0.25">
      <c r="A88" s="1">
        <f t="shared" si="23"/>
        <v>83</v>
      </c>
      <c r="B88" s="1" t="s">
        <v>22</v>
      </c>
      <c r="C88" s="1"/>
      <c r="D88" s="25" t="s">
        <v>230</v>
      </c>
      <c r="E88" s="84" t="s">
        <v>64</v>
      </c>
      <c r="F88" s="104"/>
      <c r="G88" s="93">
        <f t="shared" si="24"/>
        <v>0</v>
      </c>
      <c r="H88" s="44">
        <v>1</v>
      </c>
      <c r="I88" s="44">
        <v>0</v>
      </c>
      <c r="J88" s="44">
        <v>1</v>
      </c>
      <c r="K88" s="44">
        <v>0</v>
      </c>
      <c r="L88" s="44">
        <v>0</v>
      </c>
      <c r="M88" s="44">
        <v>0</v>
      </c>
      <c r="N88" s="16">
        <f t="shared" si="18"/>
        <v>0</v>
      </c>
      <c r="O88" s="5">
        <v>0</v>
      </c>
      <c r="P88" s="5">
        <f t="shared" si="25"/>
        <v>0</v>
      </c>
      <c r="Q88" s="16">
        <f t="shared" si="26"/>
        <v>0</v>
      </c>
      <c r="R88" s="5">
        <v>0</v>
      </c>
      <c r="S88" s="16">
        <f t="shared" si="27"/>
        <v>0</v>
      </c>
      <c r="T88" s="5">
        <f t="shared" si="28"/>
        <v>0</v>
      </c>
      <c r="U88" s="16">
        <f>IF(P88=0,0,T88/P88)*100</f>
        <v>0</v>
      </c>
    </row>
    <row r="89" spans="1:21" ht="49.5" customHeight="1" x14ac:dyDescent="0.25">
      <c r="A89" s="1">
        <f t="shared" si="23"/>
        <v>84</v>
      </c>
      <c r="B89" s="25" t="s">
        <v>23</v>
      </c>
      <c r="C89" s="82" t="s">
        <v>271</v>
      </c>
      <c r="D89" s="25" t="s">
        <v>270</v>
      </c>
      <c r="E89" s="84" t="s">
        <v>41</v>
      </c>
      <c r="F89" s="97" t="s">
        <v>369</v>
      </c>
      <c r="G89" s="93">
        <f t="shared" si="24"/>
        <v>301.45999999999998</v>
      </c>
      <c r="H89" s="44">
        <v>5</v>
      </c>
      <c r="I89" s="44">
        <v>1</v>
      </c>
      <c r="J89" s="44">
        <v>4</v>
      </c>
      <c r="K89" s="44">
        <v>1</v>
      </c>
      <c r="L89" s="44">
        <v>1</v>
      </c>
      <c r="M89" s="44">
        <v>0</v>
      </c>
      <c r="N89" s="16">
        <f t="shared" si="18"/>
        <v>20</v>
      </c>
      <c r="O89" s="5">
        <v>301.45999999999998</v>
      </c>
      <c r="P89" s="5">
        <f t="shared" si="25"/>
        <v>301.45999999999998</v>
      </c>
      <c r="Q89" s="16">
        <f t="shared" si="26"/>
        <v>100</v>
      </c>
      <c r="R89" s="5">
        <v>301.45999999999998</v>
      </c>
      <c r="S89" s="16">
        <f t="shared" si="27"/>
        <v>100</v>
      </c>
      <c r="T89" s="5">
        <f t="shared" si="28"/>
        <v>0</v>
      </c>
      <c r="U89" s="5">
        <v>0</v>
      </c>
    </row>
    <row r="90" spans="1:21" ht="27.95" customHeight="1" x14ac:dyDescent="0.25">
      <c r="A90" s="1">
        <f t="shared" si="23"/>
        <v>85</v>
      </c>
      <c r="B90" s="1" t="s">
        <v>22</v>
      </c>
      <c r="C90" s="1"/>
      <c r="D90" s="25" t="s">
        <v>234</v>
      </c>
      <c r="E90" s="86" t="s">
        <v>176</v>
      </c>
      <c r="F90" s="96" t="s">
        <v>349</v>
      </c>
      <c r="G90" s="93">
        <f t="shared" si="24"/>
        <v>0</v>
      </c>
      <c r="H90" s="44">
        <v>8</v>
      </c>
      <c r="I90" s="44">
        <v>0</v>
      </c>
      <c r="J90" s="44">
        <v>5</v>
      </c>
      <c r="K90" s="44">
        <v>0</v>
      </c>
      <c r="L90" s="44">
        <v>0</v>
      </c>
      <c r="M90" s="44">
        <v>0</v>
      </c>
      <c r="N90" s="16">
        <f t="shared" si="18"/>
        <v>0</v>
      </c>
      <c r="O90" s="5">
        <v>0</v>
      </c>
      <c r="P90" s="5">
        <f t="shared" si="25"/>
        <v>0</v>
      </c>
      <c r="Q90" s="16">
        <f t="shared" si="26"/>
        <v>0</v>
      </c>
      <c r="R90" s="5">
        <v>0</v>
      </c>
      <c r="S90" s="16">
        <f t="shared" si="27"/>
        <v>0</v>
      </c>
      <c r="T90" s="5">
        <f t="shared" si="28"/>
        <v>0</v>
      </c>
      <c r="U90" s="16">
        <f>IF(P90=0,0,T90/P90)*100</f>
        <v>0</v>
      </c>
    </row>
    <row r="91" spans="1:21" ht="27.95" customHeight="1" x14ac:dyDescent="0.25">
      <c r="A91" s="1">
        <f t="shared" si="23"/>
        <v>86</v>
      </c>
      <c r="B91" s="1" t="s">
        <v>22</v>
      </c>
      <c r="C91" s="1"/>
      <c r="D91" s="25" t="s">
        <v>272</v>
      </c>
      <c r="E91" s="86" t="s">
        <v>263</v>
      </c>
      <c r="F91" s="97" t="s">
        <v>350</v>
      </c>
      <c r="G91" s="93">
        <f t="shared" si="24"/>
        <v>0</v>
      </c>
      <c r="H91" s="44">
        <v>4</v>
      </c>
      <c r="I91" s="44">
        <v>1</v>
      </c>
      <c r="J91" s="44">
        <v>3</v>
      </c>
      <c r="K91" s="44">
        <v>0</v>
      </c>
      <c r="L91" s="44">
        <v>0</v>
      </c>
      <c r="M91" s="44">
        <v>0</v>
      </c>
      <c r="N91" s="16">
        <f t="shared" si="18"/>
        <v>0</v>
      </c>
      <c r="O91" s="16">
        <f>IF(I91=0,0,L91/I91)*100</f>
        <v>0</v>
      </c>
      <c r="P91" s="5">
        <f t="shared" si="25"/>
        <v>0</v>
      </c>
      <c r="Q91" s="16">
        <f t="shared" si="26"/>
        <v>0</v>
      </c>
      <c r="R91" s="16">
        <f>IF(L91=0,0,O91/L91)*100</f>
        <v>0</v>
      </c>
      <c r="S91" s="16">
        <f t="shared" si="27"/>
        <v>0</v>
      </c>
      <c r="T91" s="5">
        <f t="shared" si="28"/>
        <v>0</v>
      </c>
      <c r="U91" s="16">
        <f>IF(O91=0,0,R91/O91)*100</f>
        <v>0</v>
      </c>
    </row>
    <row r="92" spans="1:21" ht="27.95" customHeight="1" x14ac:dyDescent="0.25">
      <c r="A92" s="1">
        <f t="shared" si="23"/>
        <v>87</v>
      </c>
      <c r="B92" s="1" t="s">
        <v>22</v>
      </c>
      <c r="C92" s="1"/>
      <c r="D92" s="25" t="s">
        <v>236</v>
      </c>
      <c r="E92" s="84" t="s">
        <v>53</v>
      </c>
      <c r="F92" s="96" t="s">
        <v>368</v>
      </c>
      <c r="G92" s="93">
        <f t="shared" si="24"/>
        <v>3734.67</v>
      </c>
      <c r="H92" s="44">
        <v>6</v>
      </c>
      <c r="I92" s="44">
        <v>1</v>
      </c>
      <c r="J92" s="44">
        <v>5</v>
      </c>
      <c r="K92" s="44">
        <v>3</v>
      </c>
      <c r="L92" s="44">
        <v>5</v>
      </c>
      <c r="M92" s="44">
        <v>0</v>
      </c>
      <c r="N92" s="16">
        <f t="shared" si="18"/>
        <v>50</v>
      </c>
      <c r="O92" s="5">
        <v>3734.67</v>
      </c>
      <c r="P92" s="5">
        <f t="shared" si="25"/>
        <v>3734.67</v>
      </c>
      <c r="Q92" s="16">
        <f t="shared" si="26"/>
        <v>100</v>
      </c>
      <c r="R92" s="5">
        <v>2881.9</v>
      </c>
      <c r="S92" s="16">
        <f t="shared" si="27"/>
        <v>77.166121772472536</v>
      </c>
      <c r="T92" s="5">
        <f t="shared" si="28"/>
        <v>852.77</v>
      </c>
      <c r="U92" s="16">
        <f t="shared" ref="U92:U101" si="29">IF(P92=0,0,T92/P92)*100</f>
        <v>22.833878227527464</v>
      </c>
    </row>
    <row r="93" spans="1:21" ht="27.95" customHeight="1" x14ac:dyDescent="0.25">
      <c r="A93" s="1">
        <f t="shared" si="23"/>
        <v>88</v>
      </c>
      <c r="B93" s="1" t="s">
        <v>22</v>
      </c>
      <c r="C93" s="1"/>
      <c r="D93" s="25" t="s">
        <v>240</v>
      </c>
      <c r="E93" s="84" t="s">
        <v>241</v>
      </c>
      <c r="F93" s="96" t="s">
        <v>351</v>
      </c>
      <c r="G93" s="93">
        <f t="shared" si="24"/>
        <v>334.95</v>
      </c>
      <c r="H93" s="44">
        <v>3</v>
      </c>
      <c r="I93" s="44">
        <v>1</v>
      </c>
      <c r="J93" s="44">
        <v>0</v>
      </c>
      <c r="K93" s="44">
        <v>3</v>
      </c>
      <c r="L93" s="44">
        <v>3</v>
      </c>
      <c r="M93" s="44">
        <v>0</v>
      </c>
      <c r="N93" s="16">
        <f t="shared" si="18"/>
        <v>100</v>
      </c>
      <c r="O93" s="5">
        <v>334.95</v>
      </c>
      <c r="P93" s="5">
        <f t="shared" si="25"/>
        <v>334.95</v>
      </c>
      <c r="Q93" s="16">
        <f t="shared" si="26"/>
        <v>100</v>
      </c>
      <c r="R93" s="5">
        <v>334.95</v>
      </c>
      <c r="S93" s="16">
        <f t="shared" si="27"/>
        <v>100</v>
      </c>
      <c r="T93" s="5">
        <f t="shared" si="28"/>
        <v>0</v>
      </c>
      <c r="U93" s="16">
        <f t="shared" si="29"/>
        <v>0</v>
      </c>
    </row>
    <row r="94" spans="1:21" ht="27.95" customHeight="1" x14ac:dyDescent="0.25">
      <c r="A94" s="1">
        <f t="shared" si="23"/>
        <v>89</v>
      </c>
      <c r="B94" s="1" t="s">
        <v>22</v>
      </c>
      <c r="C94" s="1"/>
      <c r="D94" s="25" t="s">
        <v>243</v>
      </c>
      <c r="E94" s="33" t="s">
        <v>128</v>
      </c>
      <c r="F94" s="96" t="s">
        <v>352</v>
      </c>
      <c r="G94" s="93">
        <f t="shared" si="24"/>
        <v>0</v>
      </c>
      <c r="H94" s="44">
        <v>6</v>
      </c>
      <c r="I94" s="44">
        <v>1</v>
      </c>
      <c r="J94" s="44">
        <v>1</v>
      </c>
      <c r="K94" s="44">
        <v>0</v>
      </c>
      <c r="L94" s="44">
        <v>0</v>
      </c>
      <c r="M94" s="44">
        <v>0</v>
      </c>
      <c r="N94" s="16">
        <f t="shared" si="18"/>
        <v>0</v>
      </c>
      <c r="O94" s="5">
        <v>0</v>
      </c>
      <c r="P94" s="5">
        <f t="shared" si="25"/>
        <v>0</v>
      </c>
      <c r="Q94" s="16">
        <f t="shared" si="26"/>
        <v>0</v>
      </c>
      <c r="R94" s="5">
        <v>0</v>
      </c>
      <c r="S94" s="16">
        <f t="shared" si="27"/>
        <v>0</v>
      </c>
      <c r="T94" s="5">
        <f t="shared" si="28"/>
        <v>0</v>
      </c>
      <c r="U94" s="16">
        <f t="shared" si="29"/>
        <v>0</v>
      </c>
    </row>
    <row r="95" spans="1:21" ht="27.95" customHeight="1" x14ac:dyDescent="0.25">
      <c r="A95" s="1">
        <f t="shared" si="23"/>
        <v>90</v>
      </c>
      <c r="B95" s="1" t="s">
        <v>22</v>
      </c>
      <c r="C95" s="1"/>
      <c r="D95" s="25" t="s">
        <v>245</v>
      </c>
      <c r="E95" s="84" t="s">
        <v>53</v>
      </c>
      <c r="F95" s="98" t="s">
        <v>353</v>
      </c>
      <c r="G95" s="93">
        <f t="shared" si="24"/>
        <v>200.97</v>
      </c>
      <c r="H95" s="44">
        <v>8</v>
      </c>
      <c r="I95" s="44">
        <v>1</v>
      </c>
      <c r="J95" s="44">
        <v>6</v>
      </c>
      <c r="K95" s="44">
        <v>1</v>
      </c>
      <c r="L95" s="44">
        <v>1</v>
      </c>
      <c r="M95" s="44">
        <v>0</v>
      </c>
      <c r="N95" s="16">
        <f t="shared" si="18"/>
        <v>12.5</v>
      </c>
      <c r="O95" s="5">
        <v>200.97</v>
      </c>
      <c r="P95" s="5">
        <f t="shared" si="25"/>
        <v>200.97</v>
      </c>
      <c r="Q95" s="16">
        <f t="shared" si="26"/>
        <v>100</v>
      </c>
      <c r="R95" s="5">
        <v>0</v>
      </c>
      <c r="S95" s="16">
        <f t="shared" si="27"/>
        <v>0</v>
      </c>
      <c r="T95" s="5">
        <f t="shared" si="28"/>
        <v>200.97</v>
      </c>
      <c r="U95" s="16">
        <f t="shared" si="29"/>
        <v>100</v>
      </c>
    </row>
    <row r="96" spans="1:21" ht="27.95" customHeight="1" x14ac:dyDescent="0.25">
      <c r="A96" s="1">
        <f t="shared" si="23"/>
        <v>91</v>
      </c>
      <c r="B96" s="1" t="s">
        <v>22</v>
      </c>
      <c r="C96" s="1"/>
      <c r="D96" s="25" t="s">
        <v>247</v>
      </c>
      <c r="E96" s="84" t="s">
        <v>53</v>
      </c>
      <c r="F96" s="103" t="s">
        <v>354</v>
      </c>
      <c r="G96" s="93">
        <f t="shared" si="24"/>
        <v>0</v>
      </c>
      <c r="H96" s="44">
        <v>6</v>
      </c>
      <c r="I96" s="44">
        <v>1</v>
      </c>
      <c r="J96" s="44">
        <v>5</v>
      </c>
      <c r="K96" s="44">
        <v>0</v>
      </c>
      <c r="L96" s="44">
        <v>0</v>
      </c>
      <c r="M96" s="44">
        <v>0</v>
      </c>
      <c r="N96" s="16">
        <f t="shared" si="18"/>
        <v>0</v>
      </c>
      <c r="O96" s="5">
        <v>0</v>
      </c>
      <c r="P96" s="5">
        <f t="shared" si="25"/>
        <v>0</v>
      </c>
      <c r="Q96" s="16">
        <f t="shared" si="26"/>
        <v>0</v>
      </c>
      <c r="R96" s="5">
        <v>0</v>
      </c>
      <c r="S96" s="16">
        <f t="shared" si="27"/>
        <v>0</v>
      </c>
      <c r="T96" s="5">
        <f t="shared" si="28"/>
        <v>0</v>
      </c>
      <c r="U96" s="16">
        <f t="shared" si="29"/>
        <v>0</v>
      </c>
    </row>
    <row r="97" spans="1:32" ht="27.95" customHeight="1" x14ac:dyDescent="0.25">
      <c r="A97" s="1">
        <f t="shared" si="23"/>
        <v>92</v>
      </c>
      <c r="B97" s="1" t="s">
        <v>22</v>
      </c>
      <c r="C97" s="1"/>
      <c r="D97" s="25" t="s">
        <v>249</v>
      </c>
      <c r="E97" s="84" t="s">
        <v>250</v>
      </c>
      <c r="F97" s="96" t="s">
        <v>366</v>
      </c>
      <c r="G97" s="93">
        <f t="shared" si="24"/>
        <v>0</v>
      </c>
      <c r="H97" s="44">
        <v>14</v>
      </c>
      <c r="I97" s="44">
        <v>0</v>
      </c>
      <c r="J97" s="44">
        <v>13</v>
      </c>
      <c r="K97" s="44">
        <v>0</v>
      </c>
      <c r="L97" s="44">
        <v>0</v>
      </c>
      <c r="M97" s="44">
        <v>0</v>
      </c>
      <c r="N97" s="16">
        <f t="shared" si="18"/>
        <v>0</v>
      </c>
      <c r="O97" s="5">
        <v>0</v>
      </c>
      <c r="P97" s="5">
        <f t="shared" si="25"/>
        <v>0</v>
      </c>
      <c r="Q97" s="16">
        <f t="shared" si="26"/>
        <v>0</v>
      </c>
      <c r="R97" s="5">
        <v>0</v>
      </c>
      <c r="S97" s="16">
        <f t="shared" si="27"/>
        <v>0</v>
      </c>
      <c r="T97" s="5">
        <f t="shared" si="28"/>
        <v>0</v>
      </c>
      <c r="U97" s="16">
        <f t="shared" si="29"/>
        <v>0</v>
      </c>
    </row>
    <row r="98" spans="1:32" ht="27.95" customHeight="1" x14ac:dyDescent="0.25">
      <c r="A98" s="1">
        <f t="shared" si="23"/>
        <v>93</v>
      </c>
      <c r="B98" s="25" t="s">
        <v>23</v>
      </c>
      <c r="C98" s="82" t="s">
        <v>34</v>
      </c>
      <c r="D98" s="25" t="s">
        <v>252</v>
      </c>
      <c r="E98" s="84" t="s">
        <v>53</v>
      </c>
      <c r="F98" s="89" t="s">
        <v>367</v>
      </c>
      <c r="G98" s="93">
        <f t="shared" si="24"/>
        <v>0</v>
      </c>
      <c r="H98" s="44">
        <v>6</v>
      </c>
      <c r="I98" s="44">
        <v>1</v>
      </c>
      <c r="J98" s="44">
        <v>5</v>
      </c>
      <c r="K98" s="44">
        <v>0</v>
      </c>
      <c r="L98" s="44">
        <v>0</v>
      </c>
      <c r="M98" s="44">
        <v>0</v>
      </c>
      <c r="N98" s="16">
        <f t="shared" si="18"/>
        <v>0</v>
      </c>
      <c r="O98" s="5">
        <v>0</v>
      </c>
      <c r="P98" s="5">
        <f t="shared" si="25"/>
        <v>0</v>
      </c>
      <c r="Q98" s="16">
        <f t="shared" si="26"/>
        <v>0</v>
      </c>
      <c r="R98" s="5">
        <v>0</v>
      </c>
      <c r="S98" s="16">
        <f t="shared" si="27"/>
        <v>0</v>
      </c>
      <c r="T98" s="5">
        <f t="shared" si="28"/>
        <v>0</v>
      </c>
      <c r="U98" s="16">
        <f t="shared" si="29"/>
        <v>0</v>
      </c>
    </row>
    <row r="99" spans="1:32" ht="40.5" customHeight="1" x14ac:dyDescent="0.25">
      <c r="A99" s="1">
        <f t="shared" si="23"/>
        <v>94</v>
      </c>
      <c r="B99" s="25" t="s">
        <v>23</v>
      </c>
      <c r="C99" s="82" t="s">
        <v>28</v>
      </c>
      <c r="D99" s="25" t="s">
        <v>254</v>
      </c>
      <c r="E99" s="84" t="s">
        <v>41</v>
      </c>
      <c r="F99" s="98" t="s">
        <v>377</v>
      </c>
      <c r="G99" s="93">
        <f t="shared" si="24"/>
        <v>913.51</v>
      </c>
      <c r="H99" s="44">
        <v>13</v>
      </c>
      <c r="I99" s="44">
        <v>2</v>
      </c>
      <c r="J99" s="44">
        <v>10</v>
      </c>
      <c r="K99" s="44">
        <v>1</v>
      </c>
      <c r="L99" s="44">
        <v>2</v>
      </c>
      <c r="M99" s="44">
        <v>0</v>
      </c>
      <c r="N99" s="16">
        <f t="shared" si="18"/>
        <v>7.6923076923076925</v>
      </c>
      <c r="O99" s="5">
        <v>913.51</v>
      </c>
      <c r="P99" s="5">
        <f t="shared" si="25"/>
        <v>913.51</v>
      </c>
      <c r="Q99" s="16">
        <f t="shared" si="26"/>
        <v>100</v>
      </c>
      <c r="R99" s="5">
        <v>913.51</v>
      </c>
      <c r="S99" s="16">
        <f t="shared" si="27"/>
        <v>100</v>
      </c>
      <c r="T99" s="5">
        <f t="shared" si="28"/>
        <v>0</v>
      </c>
      <c r="U99" s="16">
        <f t="shared" si="29"/>
        <v>0</v>
      </c>
    </row>
    <row r="100" spans="1:32" ht="38.25" customHeight="1" x14ac:dyDescent="0.25">
      <c r="A100" s="1">
        <f t="shared" si="23"/>
        <v>95</v>
      </c>
      <c r="B100" s="25" t="s">
        <v>23</v>
      </c>
      <c r="C100" s="82" t="s">
        <v>28</v>
      </c>
      <c r="D100" s="25" t="s">
        <v>256</v>
      </c>
      <c r="E100" s="84" t="s">
        <v>41</v>
      </c>
      <c r="F100" s="103" t="s">
        <v>355</v>
      </c>
      <c r="G100" s="93">
        <f t="shared" si="24"/>
        <v>1534.24</v>
      </c>
      <c r="H100" s="44">
        <v>7</v>
      </c>
      <c r="I100" s="44">
        <v>2</v>
      </c>
      <c r="J100" s="44">
        <v>4</v>
      </c>
      <c r="K100" s="44">
        <v>4</v>
      </c>
      <c r="L100" s="44">
        <v>6</v>
      </c>
      <c r="M100" s="44">
        <v>0</v>
      </c>
      <c r="N100" s="16">
        <f t="shared" si="18"/>
        <v>57.142857142857139</v>
      </c>
      <c r="O100" s="5">
        <v>1534.24</v>
      </c>
      <c r="P100" s="5">
        <f t="shared" si="25"/>
        <v>1534.24</v>
      </c>
      <c r="Q100" s="16">
        <f t="shared" si="26"/>
        <v>100</v>
      </c>
      <c r="R100" s="5">
        <v>0</v>
      </c>
      <c r="S100" s="16">
        <f t="shared" si="27"/>
        <v>0</v>
      </c>
      <c r="T100" s="5">
        <f t="shared" si="28"/>
        <v>1534.24</v>
      </c>
      <c r="U100" s="16">
        <f t="shared" si="29"/>
        <v>100</v>
      </c>
    </row>
    <row r="101" spans="1:32" x14ac:dyDescent="0.25">
      <c r="A101" s="22" t="s">
        <v>19</v>
      </c>
      <c r="B101" s="23"/>
      <c r="C101" s="23"/>
      <c r="D101" s="23"/>
      <c r="E101" s="23"/>
      <c r="F101" s="103"/>
      <c r="G101" s="94">
        <f t="shared" ref="G101:M101" si="30">SUM(G6:G100)</f>
        <v>90724.92</v>
      </c>
      <c r="H101" s="18">
        <f t="shared" si="30"/>
        <v>815</v>
      </c>
      <c r="I101" s="18">
        <f t="shared" si="30"/>
        <v>156</v>
      </c>
      <c r="J101" s="18">
        <f t="shared" si="30"/>
        <v>550</v>
      </c>
      <c r="K101" s="18">
        <f t="shared" si="30"/>
        <v>193</v>
      </c>
      <c r="L101" s="18">
        <f t="shared" si="30"/>
        <v>212</v>
      </c>
      <c r="M101" s="18">
        <f t="shared" si="30"/>
        <v>0</v>
      </c>
      <c r="N101" s="16">
        <f t="shared" si="18"/>
        <v>23.680981595092025</v>
      </c>
      <c r="O101" s="19">
        <f>SUM(O6:O100)</f>
        <v>90724.92</v>
      </c>
      <c r="P101" s="19">
        <f>SUM(P6:P100)</f>
        <v>90724.92</v>
      </c>
      <c r="Q101" s="16">
        <f t="shared" si="26"/>
        <v>100</v>
      </c>
      <c r="R101" s="19">
        <f>SUM(R6:R100)</f>
        <v>70288.129999999976</v>
      </c>
      <c r="S101" s="16">
        <f t="shared" si="27"/>
        <v>77.473895816055801</v>
      </c>
      <c r="T101" s="19">
        <f>SUM(T6:T100)</f>
        <v>20436.790000000005</v>
      </c>
      <c r="U101" s="16">
        <f t="shared" si="29"/>
        <v>22.526104183944174</v>
      </c>
      <c r="V101" s="10"/>
      <c r="W101" s="10"/>
      <c r="X101" s="10"/>
      <c r="Y101" s="9"/>
      <c r="Z101" s="11"/>
      <c r="AA101" s="11"/>
      <c r="AB101" s="9"/>
      <c r="AC101" s="11"/>
      <c r="AD101" s="9"/>
      <c r="AE101" s="11"/>
      <c r="AF101" s="9"/>
    </row>
  </sheetData>
  <sheetProtection algorithmName="SHA-512" hashValue="H6Gcgmn4S95hjcAXFjvoo6kBiFy8kJypEHafqwN9vEGSygNNAZUuiyavo4JyVRRsQg2ctn4eMzeWKHkfSIMUyg==" saltValue="rbc3DxyCBS2+PTkW7korXA==" spinCount="100000" sheet="1" objects="1" scenarios="1"/>
  <customSheetViews>
    <customSheetView guid="{2F2CED36-E625-4693-8C75-0460C802BA46}" scale="77">
      <selection activeCell="I3" sqref="I3:I4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7">
      <selection activeCell="I3" sqref="I3:I4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7">
      <selection activeCell="I3" sqref="I3:I4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77" zoomScaleNormal="77" zoomScaleSheetLayoutView="130" workbookViewId="0">
      <selection activeCell="J3" sqref="J3:J4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1.140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379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1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107" t="s">
        <v>6</v>
      </c>
      <c r="Q4" s="10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07" t="s">
        <v>6</v>
      </c>
      <c r="S4" s="10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07" t="s">
        <v>6</v>
      </c>
      <c r="U4" s="10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06">
        <v>1</v>
      </c>
      <c r="B5" s="106">
        <v>2</v>
      </c>
      <c r="C5" s="106">
        <v>3</v>
      </c>
      <c r="D5" s="106">
        <v>4</v>
      </c>
      <c r="E5" s="91">
        <v>5</v>
      </c>
      <c r="F5" s="95">
        <v>6</v>
      </c>
      <c r="G5" s="92">
        <v>7</v>
      </c>
      <c r="H5" s="106">
        <v>8</v>
      </c>
      <c r="I5" s="106">
        <v>9</v>
      </c>
      <c r="J5" s="106">
        <v>10</v>
      </c>
      <c r="K5" s="106">
        <v>11</v>
      </c>
      <c r="L5" s="106">
        <v>12</v>
      </c>
      <c r="M5" s="106">
        <v>13</v>
      </c>
      <c r="N5" s="106">
        <v>14</v>
      </c>
      <c r="O5" s="106">
        <v>15</v>
      </c>
      <c r="P5" s="106">
        <v>16</v>
      </c>
      <c r="Q5" s="106">
        <v>17</v>
      </c>
      <c r="R5" s="106">
        <v>18</v>
      </c>
      <c r="S5" s="106">
        <v>19</v>
      </c>
      <c r="T5" s="106">
        <v>20</v>
      </c>
      <c r="U5" s="106">
        <v>21</v>
      </c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69" si="0">O6</f>
        <v>4642.08</v>
      </c>
      <c r="H6" s="44">
        <v>19</v>
      </c>
      <c r="I6" s="44">
        <v>4</v>
      </c>
      <c r="J6" s="44">
        <v>15</v>
      </c>
      <c r="K6" s="44">
        <v>9</v>
      </c>
      <c r="L6" s="44">
        <v>10</v>
      </c>
      <c r="M6" s="44">
        <v>0</v>
      </c>
      <c r="N6" s="16">
        <f t="shared" ref="N6:U37" si="1">IF(H6=0,0,K6/H6)*100</f>
        <v>47.368421052631575</v>
      </c>
      <c r="O6" s="5">
        <v>4642.08</v>
      </c>
      <c r="P6" s="5">
        <f t="shared" ref="P6:P18" si="2">O6</f>
        <v>4642.08</v>
      </c>
      <c r="Q6" s="16">
        <f t="shared" ref="Q6:Q18" si="3">IF(O6=0,0,P6/O6)*100</f>
        <v>100</v>
      </c>
      <c r="R6" s="5">
        <v>4642.08</v>
      </c>
      <c r="S6" s="16">
        <f t="shared" ref="S6:S18" si="4">IF(P6=0,0,R6/P6)*100</f>
        <v>100</v>
      </c>
      <c r="T6" s="5">
        <f t="shared" ref="T6:T18" si="5">SUM(P6, -R6)</f>
        <v>0</v>
      </c>
      <c r="U6" s="16">
        <f t="shared" ref="U6:U18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0</v>
      </c>
      <c r="H7" s="44">
        <v>8</v>
      </c>
      <c r="I7" s="44">
        <v>4</v>
      </c>
      <c r="J7" s="44">
        <v>4</v>
      </c>
      <c r="K7" s="44">
        <v>0</v>
      </c>
      <c r="L7" s="44">
        <v>0</v>
      </c>
      <c r="M7" s="44">
        <v>0</v>
      </c>
      <c r="N7" s="16">
        <f t="shared" si="1"/>
        <v>0</v>
      </c>
      <c r="O7" s="5">
        <v>0</v>
      </c>
      <c r="P7" s="5">
        <f t="shared" si="2"/>
        <v>0</v>
      </c>
      <c r="Q7" s="16">
        <f t="shared" si="3"/>
        <v>0</v>
      </c>
      <c r="R7" s="5">
        <v>0</v>
      </c>
      <c r="S7" s="16">
        <f t="shared" si="4"/>
        <v>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12835.41</v>
      </c>
      <c r="H8" s="44">
        <v>21</v>
      </c>
      <c r="I8" s="44">
        <v>4</v>
      </c>
      <c r="J8" s="44">
        <v>15</v>
      </c>
      <c r="K8" s="44">
        <v>13</v>
      </c>
      <c r="L8" s="44">
        <v>13</v>
      </c>
      <c r="M8" s="44">
        <v>0</v>
      </c>
      <c r="N8" s="16">
        <f t="shared" si="1"/>
        <v>61.904761904761905</v>
      </c>
      <c r="O8" s="5">
        <v>12835.41</v>
      </c>
      <c r="P8" s="5">
        <f t="shared" si="2"/>
        <v>12835.41</v>
      </c>
      <c r="Q8" s="16">
        <f t="shared" si="3"/>
        <v>100</v>
      </c>
      <c r="R8" s="5">
        <v>2990.99</v>
      </c>
      <c r="S8" s="16">
        <f t="shared" si="4"/>
        <v>23.302644792803655</v>
      </c>
      <c r="T8" s="5">
        <f t="shared" si="5"/>
        <v>9844.42</v>
      </c>
      <c r="U8" s="16">
        <f t="shared" si="6"/>
        <v>76.697355207196338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0</v>
      </c>
      <c r="H9" s="44">
        <v>3</v>
      </c>
      <c r="I9" s="44">
        <v>0</v>
      </c>
      <c r="J9" s="44">
        <v>2</v>
      </c>
      <c r="K9" s="44">
        <v>0</v>
      </c>
      <c r="L9" s="44">
        <v>0</v>
      </c>
      <c r="M9" s="44">
        <v>0</v>
      </c>
      <c r="N9" s="16">
        <f t="shared" si="1"/>
        <v>0</v>
      </c>
      <c r="O9" s="5">
        <v>0</v>
      </c>
      <c r="P9" s="5">
        <f t="shared" si="2"/>
        <v>0</v>
      </c>
      <c r="Q9" s="16">
        <f t="shared" si="3"/>
        <v>0</v>
      </c>
      <c r="R9" s="5">
        <v>0</v>
      </c>
      <c r="S9" s="16">
        <f t="shared" si="4"/>
        <v>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0</v>
      </c>
      <c r="H10" s="44">
        <v>3</v>
      </c>
      <c r="I10" s="44">
        <v>1</v>
      </c>
      <c r="J10" s="44">
        <v>2</v>
      </c>
      <c r="K10" s="44">
        <v>0</v>
      </c>
      <c r="L10" s="44">
        <v>0</v>
      </c>
      <c r="M10" s="44">
        <v>0</v>
      </c>
      <c r="N10" s="16">
        <f t="shared" si="1"/>
        <v>0</v>
      </c>
      <c r="O10" s="5">
        <v>0</v>
      </c>
      <c r="P10" s="5">
        <f t="shared" si="2"/>
        <v>0</v>
      </c>
      <c r="Q10" s="16">
        <f t="shared" si="3"/>
        <v>0</v>
      </c>
      <c r="R10" s="5">
        <v>0</v>
      </c>
      <c r="S10" s="16">
        <f t="shared" si="4"/>
        <v>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210.97</v>
      </c>
      <c r="H12" s="44">
        <v>5</v>
      </c>
      <c r="I12" s="44">
        <v>0</v>
      </c>
      <c r="J12" s="44">
        <v>3</v>
      </c>
      <c r="K12" s="44">
        <v>1</v>
      </c>
      <c r="L12" s="44">
        <v>1</v>
      </c>
      <c r="M12" s="44">
        <v>0</v>
      </c>
      <c r="N12" s="16">
        <f t="shared" si="1"/>
        <v>20</v>
      </c>
      <c r="O12" s="5">
        <v>210.97</v>
      </c>
      <c r="P12" s="5">
        <f t="shared" si="2"/>
        <v>210.97</v>
      </c>
      <c r="Q12" s="16">
        <f t="shared" si="3"/>
        <v>100</v>
      </c>
      <c r="R12" s="5">
        <v>210.97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1108.56</v>
      </c>
      <c r="H13" s="44">
        <v>24</v>
      </c>
      <c r="I13" s="44">
        <v>5</v>
      </c>
      <c r="J13" s="44">
        <v>16</v>
      </c>
      <c r="K13" s="44">
        <v>3</v>
      </c>
      <c r="L13" s="44">
        <v>3</v>
      </c>
      <c r="M13" s="44">
        <v>0</v>
      </c>
      <c r="N13" s="16">
        <f t="shared" si="1"/>
        <v>12.5</v>
      </c>
      <c r="O13" s="5">
        <v>1108.56</v>
      </c>
      <c r="P13" s="5">
        <f t="shared" si="2"/>
        <v>1108.56</v>
      </c>
      <c r="Q13" s="16">
        <f t="shared" si="3"/>
        <v>100</v>
      </c>
      <c r="R13" s="5">
        <v>1108.56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2348.46</v>
      </c>
      <c r="H14" s="44">
        <v>16</v>
      </c>
      <c r="I14" s="44">
        <v>4</v>
      </c>
      <c r="J14" s="44">
        <v>12</v>
      </c>
      <c r="K14" s="44">
        <v>5</v>
      </c>
      <c r="L14" s="44">
        <v>6</v>
      </c>
      <c r="M14" s="44">
        <v>0</v>
      </c>
      <c r="N14" s="16">
        <f t="shared" si="1"/>
        <v>31.25</v>
      </c>
      <c r="O14" s="5">
        <v>2348.46</v>
      </c>
      <c r="P14" s="5">
        <f t="shared" si="2"/>
        <v>2348.46</v>
      </c>
      <c r="Q14" s="16">
        <f t="shared" si="3"/>
        <v>100</v>
      </c>
      <c r="R14" s="5">
        <v>2348.46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1382.7</v>
      </c>
      <c r="H15" s="44">
        <v>6</v>
      </c>
      <c r="I15" s="44">
        <v>2</v>
      </c>
      <c r="J15" s="44">
        <v>3</v>
      </c>
      <c r="K15" s="44">
        <v>3</v>
      </c>
      <c r="L15" s="44">
        <v>3</v>
      </c>
      <c r="M15" s="44">
        <v>0</v>
      </c>
      <c r="N15" s="16">
        <f t="shared" si="1"/>
        <v>50</v>
      </c>
      <c r="O15" s="5">
        <v>1382.7</v>
      </c>
      <c r="P15" s="5">
        <f t="shared" si="2"/>
        <v>1382.7</v>
      </c>
      <c r="Q15" s="16">
        <f t="shared" si="3"/>
        <v>100</v>
      </c>
      <c r="R15" s="5">
        <v>1382.7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694.26</v>
      </c>
      <c r="H16" s="44">
        <v>8</v>
      </c>
      <c r="I16" s="44">
        <v>0</v>
      </c>
      <c r="J16" s="44">
        <v>5</v>
      </c>
      <c r="K16" s="44">
        <v>4</v>
      </c>
      <c r="L16" s="44">
        <v>4</v>
      </c>
      <c r="M16" s="44">
        <v>0</v>
      </c>
      <c r="N16" s="16">
        <f t="shared" si="1"/>
        <v>50</v>
      </c>
      <c r="O16" s="5">
        <v>694.26</v>
      </c>
      <c r="P16" s="5">
        <f t="shared" si="2"/>
        <v>694.26</v>
      </c>
      <c r="Q16" s="16">
        <f t="shared" si="3"/>
        <v>100</v>
      </c>
      <c r="R16" s="5">
        <v>694.26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1763.05</v>
      </c>
      <c r="H17" s="44">
        <v>5</v>
      </c>
      <c r="I17" s="44">
        <v>0</v>
      </c>
      <c r="J17" s="44">
        <v>5</v>
      </c>
      <c r="K17" s="44">
        <v>4</v>
      </c>
      <c r="L17" s="44">
        <v>5</v>
      </c>
      <c r="M17" s="44">
        <v>0</v>
      </c>
      <c r="N17" s="16">
        <f t="shared" si="1"/>
        <v>80</v>
      </c>
      <c r="O17" s="5">
        <v>1763.05</v>
      </c>
      <c r="P17" s="5">
        <f t="shared" si="2"/>
        <v>1763.05</v>
      </c>
      <c r="Q17" s="16">
        <f t="shared" si="3"/>
        <v>100</v>
      </c>
      <c r="R17" s="5">
        <v>1763.05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0</v>
      </c>
      <c r="H18" s="44">
        <v>24</v>
      </c>
      <c r="I18" s="44">
        <v>4</v>
      </c>
      <c r="J18" s="44">
        <v>19</v>
      </c>
      <c r="K18" s="44">
        <v>0</v>
      </c>
      <c r="L18" s="44">
        <v>0</v>
      </c>
      <c r="M18" s="44">
        <v>0</v>
      </c>
      <c r="N18" s="16">
        <f t="shared" si="1"/>
        <v>0</v>
      </c>
      <c r="O18" s="5">
        <v>0</v>
      </c>
      <c r="P18" s="5">
        <f t="shared" si="2"/>
        <v>0</v>
      </c>
      <c r="Q18" s="16">
        <f t="shared" si="3"/>
        <v>0</v>
      </c>
      <c r="R18" s="5">
        <v>0</v>
      </c>
      <c r="S18" s="16">
        <f t="shared" si="4"/>
        <v>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06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0</v>
      </c>
      <c r="H19" s="44">
        <v>1</v>
      </c>
      <c r="I19" s="44">
        <v>1</v>
      </c>
      <c r="J19" s="44">
        <v>0</v>
      </c>
      <c r="K19" s="44">
        <v>0</v>
      </c>
      <c r="L19" s="44">
        <v>0</v>
      </c>
      <c r="M19" s="44">
        <v>0</v>
      </c>
      <c r="N19" s="16">
        <f t="shared" si="1"/>
        <v>0</v>
      </c>
      <c r="O19" s="16">
        <f t="shared" si="1"/>
        <v>0</v>
      </c>
      <c r="P19" s="16">
        <f t="shared" si="1"/>
        <v>0</v>
      </c>
      <c r="Q19" s="16">
        <f t="shared" si="1"/>
        <v>0</v>
      </c>
      <c r="R19" s="16">
        <f t="shared" si="1"/>
        <v>0</v>
      </c>
      <c r="S19" s="16">
        <f t="shared" si="1"/>
        <v>0</v>
      </c>
      <c r="T19" s="16">
        <f t="shared" si="1"/>
        <v>0</v>
      </c>
      <c r="U19" s="16">
        <f t="shared" si="1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06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0</v>
      </c>
      <c r="H20" s="44">
        <v>8</v>
      </c>
      <c r="I20" s="44">
        <v>2</v>
      </c>
      <c r="J20" s="44">
        <v>6</v>
      </c>
      <c r="K20" s="44">
        <v>0</v>
      </c>
      <c r="L20" s="44">
        <v>0</v>
      </c>
      <c r="M20" s="44">
        <v>0</v>
      </c>
      <c r="N20" s="16">
        <f t="shared" si="1"/>
        <v>0</v>
      </c>
      <c r="O20" s="5">
        <v>0</v>
      </c>
      <c r="P20" s="5">
        <f t="shared" ref="P20:P83" si="8">O20</f>
        <v>0</v>
      </c>
      <c r="Q20" s="16">
        <f t="shared" ref="Q20:Q38" si="9">IF(O20=0,0,P20/O20)*100</f>
        <v>0</v>
      </c>
      <c r="R20" s="5">
        <v>0</v>
      </c>
      <c r="S20" s="16">
        <f t="shared" ref="S20:S38" si="10">IF(P20=0,0,R20/P20)*100</f>
        <v>0</v>
      </c>
      <c r="T20" s="5">
        <f t="shared" ref="T20:T83" si="11">SUM(P20, -R20)</f>
        <v>0</v>
      </c>
      <c r="U20" s="16">
        <f t="shared" ref="U20:U38" si="12">IF(P20=0,0,T20/P20)*100</f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2194.85</v>
      </c>
      <c r="H21" s="44">
        <v>11</v>
      </c>
      <c r="I21" s="44">
        <v>4</v>
      </c>
      <c r="J21" s="44">
        <v>7</v>
      </c>
      <c r="K21" s="44">
        <v>3</v>
      </c>
      <c r="L21" s="44">
        <v>4</v>
      </c>
      <c r="M21" s="44">
        <v>0</v>
      </c>
      <c r="N21" s="16">
        <f t="shared" si="1"/>
        <v>27.27272727272727</v>
      </c>
      <c r="O21" s="5">
        <v>2194.85</v>
      </c>
      <c r="P21" s="5">
        <f t="shared" si="8"/>
        <v>2194.85</v>
      </c>
      <c r="Q21" s="16">
        <f t="shared" si="9"/>
        <v>100</v>
      </c>
      <c r="R21" s="5">
        <v>2194.85</v>
      </c>
      <c r="S21" s="16">
        <f t="shared" si="10"/>
        <v>100</v>
      </c>
      <c r="T21" s="5">
        <f t="shared" si="11"/>
        <v>0</v>
      </c>
      <c r="U21" s="16">
        <f t="shared" si="12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2315.31</v>
      </c>
      <c r="H22" s="44">
        <v>12</v>
      </c>
      <c r="I22" s="44">
        <v>3</v>
      </c>
      <c r="J22" s="44">
        <v>7</v>
      </c>
      <c r="K22" s="44">
        <v>6</v>
      </c>
      <c r="L22" s="44">
        <v>6</v>
      </c>
      <c r="M22" s="44">
        <v>0</v>
      </c>
      <c r="N22" s="16">
        <f t="shared" si="1"/>
        <v>50</v>
      </c>
      <c r="O22" s="5">
        <v>2315.31</v>
      </c>
      <c r="P22" s="5">
        <f t="shared" si="8"/>
        <v>2315.31</v>
      </c>
      <c r="Q22" s="16">
        <f t="shared" si="9"/>
        <v>100</v>
      </c>
      <c r="R22" s="5">
        <v>681.11</v>
      </c>
      <c r="S22" s="16">
        <f t="shared" si="10"/>
        <v>29.417658974392197</v>
      </c>
      <c r="T22" s="5">
        <f t="shared" si="11"/>
        <v>1634.1999999999998</v>
      </c>
      <c r="U22" s="16">
        <f t="shared" si="12"/>
        <v>70.582341025607803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0</v>
      </c>
      <c r="H23" s="44">
        <v>12</v>
      </c>
      <c r="I23" s="44">
        <v>3</v>
      </c>
      <c r="J23" s="44">
        <v>9</v>
      </c>
      <c r="K23" s="44">
        <v>0</v>
      </c>
      <c r="L23" s="44">
        <v>0</v>
      </c>
      <c r="M23" s="44">
        <v>0</v>
      </c>
      <c r="N23" s="16">
        <f t="shared" si="1"/>
        <v>0</v>
      </c>
      <c r="O23" s="5">
        <v>0</v>
      </c>
      <c r="P23" s="5">
        <f t="shared" si="8"/>
        <v>0</v>
      </c>
      <c r="Q23" s="16">
        <f t="shared" si="9"/>
        <v>0</v>
      </c>
      <c r="R23" s="5">
        <v>0</v>
      </c>
      <c r="S23" s="16">
        <f t="shared" si="10"/>
        <v>0</v>
      </c>
      <c r="T23" s="5">
        <f t="shared" si="11"/>
        <v>0</v>
      </c>
      <c r="U23" s="16">
        <f t="shared" si="12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2084.29</v>
      </c>
      <c r="H24" s="44">
        <v>6</v>
      </c>
      <c r="I24" s="44">
        <v>1</v>
      </c>
      <c r="J24" s="44">
        <v>5</v>
      </c>
      <c r="K24" s="44">
        <v>6</v>
      </c>
      <c r="L24" s="44">
        <v>6</v>
      </c>
      <c r="M24" s="44">
        <v>0</v>
      </c>
      <c r="N24" s="16">
        <f t="shared" si="1"/>
        <v>100</v>
      </c>
      <c r="O24" s="5">
        <v>2084.29</v>
      </c>
      <c r="P24" s="5">
        <f t="shared" si="8"/>
        <v>2084.29</v>
      </c>
      <c r="Q24" s="16">
        <f t="shared" si="9"/>
        <v>100</v>
      </c>
      <c r="R24" s="5">
        <v>2084.29</v>
      </c>
      <c r="S24" s="16">
        <f t="shared" si="10"/>
        <v>100</v>
      </c>
      <c r="T24" s="5">
        <f t="shared" si="11"/>
        <v>0</v>
      </c>
      <c r="U24" s="16">
        <f t="shared" si="12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1239.32</v>
      </c>
      <c r="H25" s="44">
        <v>5</v>
      </c>
      <c r="I25" s="44">
        <v>0</v>
      </c>
      <c r="J25" s="44">
        <v>5</v>
      </c>
      <c r="K25" s="44">
        <v>2</v>
      </c>
      <c r="L25" s="44">
        <v>2</v>
      </c>
      <c r="M25" s="44">
        <v>0</v>
      </c>
      <c r="N25" s="16">
        <f t="shared" si="1"/>
        <v>40</v>
      </c>
      <c r="O25" s="5">
        <v>1239.32</v>
      </c>
      <c r="P25" s="5">
        <f t="shared" si="8"/>
        <v>1239.32</v>
      </c>
      <c r="Q25" s="16">
        <f t="shared" si="9"/>
        <v>100</v>
      </c>
      <c r="R25" s="5">
        <v>1239.32</v>
      </c>
      <c r="S25" s="16">
        <f t="shared" si="10"/>
        <v>100</v>
      </c>
      <c r="T25" s="5">
        <f t="shared" si="11"/>
        <v>0</v>
      </c>
      <c r="U25" s="16">
        <f t="shared" si="12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3390.28</v>
      </c>
      <c r="H26" s="44">
        <v>11</v>
      </c>
      <c r="I26" s="44">
        <v>3</v>
      </c>
      <c r="J26" s="44">
        <v>8</v>
      </c>
      <c r="K26" s="44">
        <v>6</v>
      </c>
      <c r="L26" s="44">
        <v>7</v>
      </c>
      <c r="M26" s="44">
        <v>0</v>
      </c>
      <c r="N26" s="16">
        <f t="shared" si="1"/>
        <v>54.54545454545454</v>
      </c>
      <c r="O26" s="5">
        <v>3390.28</v>
      </c>
      <c r="P26" s="5">
        <f t="shared" si="8"/>
        <v>3390.28</v>
      </c>
      <c r="Q26" s="16">
        <f t="shared" si="9"/>
        <v>100</v>
      </c>
      <c r="R26" s="5">
        <v>3390.28</v>
      </c>
      <c r="S26" s="16">
        <f t="shared" si="10"/>
        <v>100</v>
      </c>
      <c r="T26" s="5">
        <f t="shared" si="11"/>
        <v>0</v>
      </c>
      <c r="U26" s="16">
        <f t="shared" si="12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06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6</v>
      </c>
      <c r="I27" s="44">
        <v>0</v>
      </c>
      <c r="J27" s="44">
        <v>6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8"/>
        <v>0</v>
      </c>
      <c r="Q27" s="16">
        <f t="shared" si="9"/>
        <v>0</v>
      </c>
      <c r="R27" s="5">
        <v>0</v>
      </c>
      <c r="S27" s="16">
        <f t="shared" si="10"/>
        <v>0</v>
      </c>
      <c r="T27" s="5">
        <f t="shared" si="11"/>
        <v>0</v>
      </c>
      <c r="U27" s="16">
        <f t="shared" si="12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344.09</v>
      </c>
      <c r="H28" s="44">
        <v>7</v>
      </c>
      <c r="I28" s="44">
        <v>2</v>
      </c>
      <c r="J28" s="44">
        <v>3</v>
      </c>
      <c r="K28" s="44">
        <v>2</v>
      </c>
      <c r="L28" s="44">
        <v>2</v>
      </c>
      <c r="M28" s="44">
        <v>0</v>
      </c>
      <c r="N28" s="16">
        <f t="shared" si="1"/>
        <v>28.571428571428569</v>
      </c>
      <c r="O28" s="5">
        <v>344.09</v>
      </c>
      <c r="P28" s="5">
        <f t="shared" si="8"/>
        <v>344.09</v>
      </c>
      <c r="Q28" s="16">
        <f t="shared" si="9"/>
        <v>100</v>
      </c>
      <c r="R28" s="5">
        <v>0</v>
      </c>
      <c r="S28" s="16">
        <f t="shared" si="10"/>
        <v>0</v>
      </c>
      <c r="T28" s="5">
        <f t="shared" si="11"/>
        <v>344.09</v>
      </c>
      <c r="U28" s="16">
        <f t="shared" si="12"/>
        <v>100</v>
      </c>
    </row>
    <row r="29" spans="1:21" ht="27.95" customHeight="1" x14ac:dyDescent="0.25">
      <c r="A29" s="1">
        <f t="shared" si="7"/>
        <v>24</v>
      </c>
      <c r="B29" s="1" t="s">
        <v>22</v>
      </c>
      <c r="C29" s="1"/>
      <c r="D29" s="37" t="s">
        <v>99</v>
      </c>
      <c r="E29" s="85" t="s">
        <v>100</v>
      </c>
      <c r="F29" s="96" t="s">
        <v>300</v>
      </c>
      <c r="G29" s="93">
        <f t="shared" si="0"/>
        <v>1558.87</v>
      </c>
      <c r="H29" s="44">
        <v>12</v>
      </c>
      <c r="I29" s="44">
        <v>1</v>
      </c>
      <c r="J29" s="44">
        <v>10</v>
      </c>
      <c r="K29" s="44">
        <v>4</v>
      </c>
      <c r="L29" s="44">
        <v>4</v>
      </c>
      <c r="M29" s="44">
        <v>0</v>
      </c>
      <c r="N29" s="16">
        <f t="shared" si="1"/>
        <v>33.333333333333329</v>
      </c>
      <c r="O29" s="5">
        <v>1558.87</v>
      </c>
      <c r="P29" s="5">
        <f t="shared" si="8"/>
        <v>1558.87</v>
      </c>
      <c r="Q29" s="16">
        <f t="shared" si="9"/>
        <v>100</v>
      </c>
      <c r="R29" s="5">
        <v>1558.87</v>
      </c>
      <c r="S29" s="16">
        <f t="shared" si="10"/>
        <v>100</v>
      </c>
      <c r="T29" s="5">
        <f t="shared" si="11"/>
        <v>0</v>
      </c>
      <c r="U29" s="16">
        <f t="shared" si="12"/>
        <v>0</v>
      </c>
    </row>
    <row r="30" spans="1:21" ht="27.95" customHeight="1" x14ac:dyDescent="0.25">
      <c r="A30" s="1">
        <f t="shared" si="7"/>
        <v>25</v>
      </c>
      <c r="B30" s="1" t="s">
        <v>22</v>
      </c>
      <c r="C30" s="1"/>
      <c r="D30" s="25" t="s">
        <v>102</v>
      </c>
      <c r="E30" s="84" t="s">
        <v>41</v>
      </c>
      <c r="F30" s="96" t="s">
        <v>301</v>
      </c>
      <c r="G30" s="93">
        <f t="shared" si="0"/>
        <v>675.97</v>
      </c>
      <c r="H30" s="44">
        <v>19</v>
      </c>
      <c r="I30" s="44">
        <v>6</v>
      </c>
      <c r="J30" s="44">
        <v>11</v>
      </c>
      <c r="K30" s="44">
        <v>3</v>
      </c>
      <c r="L30" s="44">
        <v>3</v>
      </c>
      <c r="M30" s="44">
        <v>0</v>
      </c>
      <c r="N30" s="16">
        <f t="shared" si="1"/>
        <v>15.789473684210526</v>
      </c>
      <c r="O30" s="5">
        <v>675.97</v>
      </c>
      <c r="P30" s="5">
        <f t="shared" si="8"/>
        <v>675.97</v>
      </c>
      <c r="Q30" s="16">
        <f t="shared" si="9"/>
        <v>100</v>
      </c>
      <c r="R30" s="5">
        <v>675.97</v>
      </c>
      <c r="S30" s="16">
        <f t="shared" si="10"/>
        <v>100</v>
      </c>
      <c r="T30" s="5">
        <f t="shared" si="11"/>
        <v>0</v>
      </c>
      <c r="U30" s="16">
        <f t="shared" si="12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104</v>
      </c>
      <c r="E31" s="84" t="s">
        <v>41</v>
      </c>
      <c r="F31" s="96" t="s">
        <v>302</v>
      </c>
      <c r="G31" s="93">
        <f t="shared" si="0"/>
        <v>0</v>
      </c>
      <c r="H31" s="44">
        <v>11</v>
      </c>
      <c r="I31" s="44">
        <v>5</v>
      </c>
      <c r="J31" s="44">
        <v>5</v>
      </c>
      <c r="K31" s="44">
        <v>0</v>
      </c>
      <c r="L31" s="44">
        <v>0</v>
      </c>
      <c r="M31" s="44">
        <v>0</v>
      </c>
      <c r="N31" s="16">
        <f t="shared" si="1"/>
        <v>0</v>
      </c>
      <c r="O31" s="5">
        <v>0</v>
      </c>
      <c r="P31" s="5">
        <f t="shared" si="8"/>
        <v>0</v>
      </c>
      <c r="Q31" s="16">
        <f t="shared" si="9"/>
        <v>0</v>
      </c>
      <c r="R31" s="5">
        <v>0</v>
      </c>
      <c r="S31" s="16">
        <f t="shared" si="10"/>
        <v>0</v>
      </c>
      <c r="T31" s="5">
        <f t="shared" si="11"/>
        <v>0</v>
      </c>
      <c r="U31" s="16">
        <f t="shared" si="12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106</v>
      </c>
      <c r="E32" s="84" t="s">
        <v>53</v>
      </c>
      <c r="F32" s="96" t="s">
        <v>303</v>
      </c>
      <c r="G32" s="93">
        <f t="shared" si="0"/>
        <v>0</v>
      </c>
      <c r="H32" s="44">
        <v>9</v>
      </c>
      <c r="I32" s="44">
        <v>5</v>
      </c>
      <c r="J32" s="44">
        <v>3</v>
      </c>
      <c r="K32" s="44">
        <v>0</v>
      </c>
      <c r="L32" s="44">
        <v>0</v>
      </c>
      <c r="M32" s="44">
        <v>0</v>
      </c>
      <c r="N32" s="16">
        <f t="shared" si="1"/>
        <v>0</v>
      </c>
      <c r="O32" s="5">
        <v>0</v>
      </c>
      <c r="P32" s="5">
        <f t="shared" si="8"/>
        <v>0</v>
      </c>
      <c r="Q32" s="16">
        <f t="shared" si="9"/>
        <v>0</v>
      </c>
      <c r="R32" s="5">
        <v>0</v>
      </c>
      <c r="S32" s="16">
        <f t="shared" si="10"/>
        <v>0</v>
      </c>
      <c r="T32" s="5">
        <f t="shared" si="11"/>
        <v>0</v>
      </c>
      <c r="U32" s="16">
        <f t="shared" si="12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108</v>
      </c>
      <c r="E33" s="84" t="s">
        <v>41</v>
      </c>
      <c r="F33" s="98" t="s">
        <v>304</v>
      </c>
      <c r="G33" s="93">
        <f t="shared" si="0"/>
        <v>2150.4499999999998</v>
      </c>
      <c r="H33" s="44">
        <v>20</v>
      </c>
      <c r="I33" s="44">
        <v>8</v>
      </c>
      <c r="J33" s="44">
        <v>10</v>
      </c>
      <c r="K33" s="44">
        <v>7</v>
      </c>
      <c r="L33" s="44">
        <v>7</v>
      </c>
      <c r="M33" s="44">
        <v>0</v>
      </c>
      <c r="N33" s="16">
        <f t="shared" si="1"/>
        <v>35</v>
      </c>
      <c r="O33" s="5">
        <v>2150.4499999999998</v>
      </c>
      <c r="P33" s="5">
        <f t="shared" si="8"/>
        <v>2150.4499999999998</v>
      </c>
      <c r="Q33" s="16">
        <f t="shared" si="9"/>
        <v>100</v>
      </c>
      <c r="R33" s="5">
        <v>2150.4499999999998</v>
      </c>
      <c r="S33" s="16">
        <f t="shared" si="10"/>
        <v>100</v>
      </c>
      <c r="T33" s="5">
        <f t="shared" si="11"/>
        <v>0</v>
      </c>
      <c r="U33" s="16">
        <f t="shared" si="12"/>
        <v>0</v>
      </c>
    </row>
    <row r="34" spans="1:21" ht="27.95" customHeight="1" x14ac:dyDescent="0.25">
      <c r="A34" s="1">
        <f t="shared" si="7"/>
        <v>29</v>
      </c>
      <c r="B34" s="25" t="s">
        <v>264</v>
      </c>
      <c r="C34" s="106" t="s">
        <v>273</v>
      </c>
      <c r="D34" s="25" t="s">
        <v>115</v>
      </c>
      <c r="E34" s="86" t="s">
        <v>116</v>
      </c>
      <c r="F34" s="97" t="s">
        <v>375</v>
      </c>
      <c r="G34" s="93">
        <f t="shared" si="0"/>
        <v>3441.83</v>
      </c>
      <c r="H34" s="44">
        <v>14</v>
      </c>
      <c r="I34" s="44">
        <v>2</v>
      </c>
      <c r="J34" s="44">
        <v>7</v>
      </c>
      <c r="K34" s="44">
        <v>7</v>
      </c>
      <c r="L34" s="44">
        <v>7</v>
      </c>
      <c r="M34" s="44">
        <v>0</v>
      </c>
      <c r="N34" s="16">
        <f t="shared" si="1"/>
        <v>50</v>
      </c>
      <c r="O34" s="5">
        <v>3441.83</v>
      </c>
      <c r="P34" s="5">
        <f t="shared" si="8"/>
        <v>3441.83</v>
      </c>
      <c r="Q34" s="16">
        <f t="shared" si="9"/>
        <v>100</v>
      </c>
      <c r="R34" s="5">
        <v>0</v>
      </c>
      <c r="S34" s="16">
        <f t="shared" si="10"/>
        <v>0</v>
      </c>
      <c r="T34" s="5">
        <f t="shared" si="11"/>
        <v>3441.83</v>
      </c>
      <c r="U34" s="16">
        <f t="shared" si="12"/>
        <v>100</v>
      </c>
    </row>
    <row r="35" spans="1:21" ht="32.25" customHeight="1" x14ac:dyDescent="0.25">
      <c r="A35" s="1">
        <f t="shared" si="7"/>
        <v>30</v>
      </c>
      <c r="B35" s="1" t="s">
        <v>22</v>
      </c>
      <c r="C35" s="1"/>
      <c r="D35" s="25" t="s">
        <v>113</v>
      </c>
      <c r="E35" s="84" t="s">
        <v>53</v>
      </c>
      <c r="F35" s="96" t="s">
        <v>305</v>
      </c>
      <c r="G35" s="93">
        <f t="shared" si="0"/>
        <v>502.43</v>
      </c>
      <c r="H35" s="44">
        <v>10</v>
      </c>
      <c r="I35" s="44">
        <v>2</v>
      </c>
      <c r="J35" s="44">
        <v>7</v>
      </c>
      <c r="K35" s="44">
        <v>2</v>
      </c>
      <c r="L35" s="44">
        <v>2</v>
      </c>
      <c r="M35" s="44">
        <v>0</v>
      </c>
      <c r="N35" s="16">
        <f t="shared" si="1"/>
        <v>20</v>
      </c>
      <c r="O35" s="5">
        <v>502.43</v>
      </c>
      <c r="P35" s="5">
        <f t="shared" si="8"/>
        <v>502.43</v>
      </c>
      <c r="Q35" s="16">
        <f t="shared" si="9"/>
        <v>100</v>
      </c>
      <c r="R35" s="5">
        <v>502.43</v>
      </c>
      <c r="S35" s="16">
        <f t="shared" si="10"/>
        <v>100</v>
      </c>
      <c r="T35" s="5">
        <f t="shared" si="11"/>
        <v>0</v>
      </c>
      <c r="U35" s="16">
        <f t="shared" si="12"/>
        <v>0</v>
      </c>
    </row>
    <row r="36" spans="1:21" ht="27.95" customHeight="1" x14ac:dyDescent="0.25">
      <c r="A36" s="1">
        <f t="shared" si="7"/>
        <v>31</v>
      </c>
      <c r="B36" s="1" t="s">
        <v>22</v>
      </c>
      <c r="C36" s="1"/>
      <c r="D36" s="25" t="s">
        <v>118</v>
      </c>
      <c r="E36" s="84" t="s">
        <v>116</v>
      </c>
      <c r="F36" s="96" t="s">
        <v>306</v>
      </c>
      <c r="G36" s="93">
        <f t="shared" si="0"/>
        <v>681.6</v>
      </c>
      <c r="H36" s="44">
        <v>4</v>
      </c>
      <c r="I36" s="44">
        <v>2</v>
      </c>
      <c r="J36" s="44">
        <v>2</v>
      </c>
      <c r="K36" s="44">
        <v>2</v>
      </c>
      <c r="L36" s="44">
        <v>2</v>
      </c>
      <c r="M36" s="44">
        <v>0</v>
      </c>
      <c r="N36" s="16">
        <f t="shared" si="1"/>
        <v>50</v>
      </c>
      <c r="O36" s="5">
        <v>681.6</v>
      </c>
      <c r="P36" s="5">
        <f t="shared" si="8"/>
        <v>681.6</v>
      </c>
      <c r="Q36" s="16">
        <f t="shared" si="9"/>
        <v>100</v>
      </c>
      <c r="R36" s="5">
        <v>681.6</v>
      </c>
      <c r="S36" s="16">
        <f t="shared" si="10"/>
        <v>100</v>
      </c>
      <c r="T36" s="5">
        <f t="shared" si="11"/>
        <v>0</v>
      </c>
      <c r="U36" s="16">
        <f t="shared" si="12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120</v>
      </c>
      <c r="E37" s="84" t="s">
        <v>58</v>
      </c>
      <c r="F37" s="96" t="s">
        <v>307</v>
      </c>
      <c r="G37" s="93">
        <f t="shared" si="0"/>
        <v>0</v>
      </c>
      <c r="H37" s="44">
        <v>6</v>
      </c>
      <c r="I37" s="44">
        <v>2</v>
      </c>
      <c r="J37" s="44">
        <v>4</v>
      </c>
      <c r="K37" s="44">
        <v>0</v>
      </c>
      <c r="L37" s="44">
        <v>0</v>
      </c>
      <c r="M37" s="44">
        <v>0</v>
      </c>
      <c r="N37" s="16">
        <f t="shared" si="1"/>
        <v>0</v>
      </c>
      <c r="O37" s="5">
        <v>0</v>
      </c>
      <c r="P37" s="5">
        <f t="shared" si="8"/>
        <v>0</v>
      </c>
      <c r="Q37" s="16">
        <f t="shared" si="9"/>
        <v>0</v>
      </c>
      <c r="R37" s="5">
        <v>0</v>
      </c>
      <c r="S37" s="16">
        <f t="shared" si="10"/>
        <v>0</v>
      </c>
      <c r="T37" s="5">
        <f t="shared" si="11"/>
        <v>0</v>
      </c>
      <c r="U37" s="16">
        <f t="shared" si="12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122</v>
      </c>
      <c r="E38" s="84" t="s">
        <v>123</v>
      </c>
      <c r="F38" s="96" t="s">
        <v>308</v>
      </c>
      <c r="G38" s="93">
        <f t="shared" si="0"/>
        <v>1047.78</v>
      </c>
      <c r="H38" s="44">
        <v>17</v>
      </c>
      <c r="I38" s="44">
        <v>0</v>
      </c>
      <c r="J38" s="44">
        <v>17</v>
      </c>
      <c r="K38" s="44">
        <v>3</v>
      </c>
      <c r="L38" s="44">
        <v>3</v>
      </c>
      <c r="M38" s="44">
        <v>0</v>
      </c>
      <c r="N38" s="16">
        <f t="shared" ref="N38:N65" si="13">IF(H38=0,0,K38/H38)*100</f>
        <v>17.647058823529413</v>
      </c>
      <c r="O38" s="5">
        <v>1047.78</v>
      </c>
      <c r="P38" s="5">
        <f t="shared" si="8"/>
        <v>1047.78</v>
      </c>
      <c r="Q38" s="16">
        <f t="shared" si="9"/>
        <v>100</v>
      </c>
      <c r="R38" s="5">
        <v>1047.78</v>
      </c>
      <c r="S38" s="16">
        <f t="shared" si="10"/>
        <v>100</v>
      </c>
      <c r="T38" s="5">
        <f t="shared" si="11"/>
        <v>0</v>
      </c>
      <c r="U38" s="16">
        <f t="shared" si="12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266</v>
      </c>
      <c r="E39" s="84" t="s">
        <v>41</v>
      </c>
      <c r="F39" s="96" t="s">
        <v>309</v>
      </c>
      <c r="G39" s="93">
        <f t="shared" si="0"/>
        <v>0</v>
      </c>
      <c r="H39" s="44">
        <v>4</v>
      </c>
      <c r="I39" s="44">
        <v>0</v>
      </c>
      <c r="J39" s="44">
        <v>4</v>
      </c>
      <c r="K39" s="44">
        <v>0</v>
      </c>
      <c r="L39" s="44">
        <v>0</v>
      </c>
      <c r="M39" s="44">
        <v>0</v>
      </c>
      <c r="N39" s="16">
        <f t="shared" si="13"/>
        <v>0</v>
      </c>
      <c r="O39" s="16">
        <f>IF(I39=0,0,L39/I39)*100</f>
        <v>0</v>
      </c>
      <c r="P39" s="5">
        <f t="shared" si="8"/>
        <v>0</v>
      </c>
      <c r="Q39" s="16">
        <f t="shared" ref="Q39:S40" si="14">IF(K39=0,0,N39/K39)*100</f>
        <v>0</v>
      </c>
      <c r="R39" s="16">
        <f t="shared" si="14"/>
        <v>0</v>
      </c>
      <c r="S39" s="16">
        <f t="shared" si="14"/>
        <v>0</v>
      </c>
      <c r="T39" s="5">
        <f t="shared" si="11"/>
        <v>0</v>
      </c>
      <c r="U39" s="16">
        <f>IF(O39=0,0,R39/O39)*100</f>
        <v>0</v>
      </c>
    </row>
    <row r="40" spans="1:21" ht="38.25" customHeight="1" x14ac:dyDescent="0.25">
      <c r="A40" s="1">
        <f t="shared" si="7"/>
        <v>35</v>
      </c>
      <c r="B40" s="106" t="s">
        <v>23</v>
      </c>
      <c r="C40" s="106" t="s">
        <v>273</v>
      </c>
      <c r="D40" s="25" t="s">
        <v>274</v>
      </c>
      <c r="E40" s="84" t="s">
        <v>41</v>
      </c>
      <c r="F40" s="96" t="s">
        <v>310</v>
      </c>
      <c r="G40" s="93">
        <f t="shared" si="0"/>
        <v>0</v>
      </c>
      <c r="H40" s="44">
        <v>4</v>
      </c>
      <c r="I40" s="44">
        <v>1</v>
      </c>
      <c r="J40" s="44">
        <v>2</v>
      </c>
      <c r="K40" s="44">
        <v>0</v>
      </c>
      <c r="L40" s="44">
        <v>0</v>
      </c>
      <c r="M40" s="44">
        <v>0</v>
      </c>
      <c r="N40" s="16">
        <f t="shared" si="13"/>
        <v>0</v>
      </c>
      <c r="O40" s="16">
        <f>IF(I40=0,0,L40/I40)*100</f>
        <v>0</v>
      </c>
      <c r="P40" s="5">
        <f t="shared" si="8"/>
        <v>0</v>
      </c>
      <c r="Q40" s="16">
        <f t="shared" si="14"/>
        <v>0</v>
      </c>
      <c r="R40" s="16">
        <f t="shared" si="14"/>
        <v>0</v>
      </c>
      <c r="S40" s="16">
        <f t="shared" si="14"/>
        <v>0</v>
      </c>
      <c r="T40" s="5">
        <f t="shared" si="11"/>
        <v>0</v>
      </c>
      <c r="U40" s="16">
        <f>IF(O40=0,0,R40/O40)*100</f>
        <v>0</v>
      </c>
    </row>
    <row r="41" spans="1:21" ht="27.95" customHeight="1" x14ac:dyDescent="0.25">
      <c r="A41" s="1">
        <f t="shared" si="7"/>
        <v>36</v>
      </c>
      <c r="B41" s="1" t="s">
        <v>22</v>
      </c>
      <c r="C41" s="1"/>
      <c r="D41" s="25" t="s">
        <v>125</v>
      </c>
      <c r="E41" s="84" t="s">
        <v>72</v>
      </c>
      <c r="F41" s="96" t="s">
        <v>311</v>
      </c>
      <c r="G41" s="93">
        <f t="shared" si="0"/>
        <v>1232.6300000000001</v>
      </c>
      <c r="H41" s="44">
        <v>9</v>
      </c>
      <c r="I41" s="44">
        <v>2</v>
      </c>
      <c r="J41" s="44">
        <v>7</v>
      </c>
      <c r="K41" s="44">
        <v>4</v>
      </c>
      <c r="L41" s="44">
        <v>4</v>
      </c>
      <c r="M41" s="44">
        <v>0</v>
      </c>
      <c r="N41" s="16">
        <f t="shared" si="13"/>
        <v>44.444444444444443</v>
      </c>
      <c r="O41" s="5">
        <v>1232.6300000000001</v>
      </c>
      <c r="P41" s="5">
        <f t="shared" si="8"/>
        <v>1232.6300000000001</v>
      </c>
      <c r="Q41" s="16">
        <f>IF(O41=0,0,P41/O41)*100</f>
        <v>100</v>
      </c>
      <c r="R41" s="5">
        <v>1232.6300000000001</v>
      </c>
      <c r="S41" s="16">
        <f>IF(P41=0,0,R41/P41)*100</f>
        <v>100</v>
      </c>
      <c r="T41" s="5">
        <f t="shared" si="11"/>
        <v>0</v>
      </c>
      <c r="U41" s="16">
        <f>IF(P41=0,0,T41/P41)*100</f>
        <v>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37" t="s">
        <v>127</v>
      </c>
      <c r="E42" s="85" t="s">
        <v>128</v>
      </c>
      <c r="F42" s="98" t="s">
        <v>312</v>
      </c>
      <c r="G42" s="93">
        <f t="shared" si="0"/>
        <v>3257.43</v>
      </c>
      <c r="H42" s="44">
        <v>15</v>
      </c>
      <c r="I42" s="44">
        <v>4</v>
      </c>
      <c r="J42" s="44">
        <v>9</v>
      </c>
      <c r="K42" s="44">
        <v>4</v>
      </c>
      <c r="L42" s="44">
        <v>5</v>
      </c>
      <c r="M42" s="44">
        <v>0</v>
      </c>
      <c r="N42" s="16">
        <f t="shared" si="13"/>
        <v>26.666666666666668</v>
      </c>
      <c r="O42" s="5">
        <v>3257.43</v>
      </c>
      <c r="P42" s="5">
        <f t="shared" si="8"/>
        <v>3257.43</v>
      </c>
      <c r="Q42" s="16">
        <f>IF(O42=0,0,P42/O42)*100</f>
        <v>100</v>
      </c>
      <c r="R42" s="5">
        <v>3257.43</v>
      </c>
      <c r="S42" s="16">
        <f>IF(P42=0,0,R42/P42)*100</f>
        <v>100</v>
      </c>
      <c r="T42" s="5">
        <f t="shared" si="11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275</v>
      </c>
      <c r="E43" s="85" t="s">
        <v>276</v>
      </c>
      <c r="F43" s="88"/>
      <c r="G43" s="93">
        <f t="shared" si="0"/>
        <v>0</v>
      </c>
      <c r="H43" s="44">
        <v>3</v>
      </c>
      <c r="I43" s="44">
        <v>0</v>
      </c>
      <c r="J43" s="44">
        <v>2</v>
      </c>
      <c r="K43" s="44">
        <v>0</v>
      </c>
      <c r="L43" s="44">
        <v>0</v>
      </c>
      <c r="M43" s="44">
        <v>0</v>
      </c>
      <c r="N43" s="16">
        <f t="shared" si="13"/>
        <v>0</v>
      </c>
      <c r="O43" s="16">
        <f>IF(I43=0,0,L43/I43)*100</f>
        <v>0</v>
      </c>
      <c r="P43" s="5">
        <f t="shared" si="8"/>
        <v>0</v>
      </c>
      <c r="Q43" s="16">
        <f>IF(K43=0,0,N43/K43)*100</f>
        <v>0</v>
      </c>
      <c r="R43" s="16">
        <f>IF(L43=0,0,O43/L43)*100</f>
        <v>0</v>
      </c>
      <c r="S43" s="16">
        <f>IF(M43=0,0,P43/M43)*100</f>
        <v>0</v>
      </c>
      <c r="T43" s="5">
        <f t="shared" si="11"/>
        <v>0</v>
      </c>
      <c r="U43" s="16">
        <f>IF(O43=0,0,R43/O43)*100</f>
        <v>0</v>
      </c>
    </row>
    <row r="44" spans="1:21" ht="27.95" customHeight="1" x14ac:dyDescent="0.25">
      <c r="A44" s="1">
        <f t="shared" si="7"/>
        <v>39</v>
      </c>
      <c r="B44" s="25" t="s">
        <v>23</v>
      </c>
      <c r="C44" s="106" t="s">
        <v>29</v>
      </c>
      <c r="D44" s="25" t="s">
        <v>132</v>
      </c>
      <c r="E44" s="84" t="s">
        <v>78</v>
      </c>
      <c r="F44" s="96" t="s">
        <v>313</v>
      </c>
      <c r="G44" s="93">
        <f t="shared" si="0"/>
        <v>0</v>
      </c>
      <c r="H44" s="44">
        <v>7</v>
      </c>
      <c r="I44" s="44">
        <v>0</v>
      </c>
      <c r="J44" s="44">
        <v>6</v>
      </c>
      <c r="K44" s="44">
        <v>0</v>
      </c>
      <c r="L44" s="44">
        <v>0</v>
      </c>
      <c r="M44" s="44">
        <v>0</v>
      </c>
      <c r="N44" s="16">
        <f t="shared" si="13"/>
        <v>0</v>
      </c>
      <c r="O44" s="5">
        <v>0</v>
      </c>
      <c r="P44" s="5">
        <f t="shared" si="8"/>
        <v>0</v>
      </c>
      <c r="Q44" s="16">
        <f>IF(O44=0,0,P44/O44)*100</f>
        <v>0</v>
      </c>
      <c r="R44" s="5">
        <v>0</v>
      </c>
      <c r="S44" s="16">
        <f>IF(P44=0,0,R44/P44)*100</f>
        <v>0</v>
      </c>
      <c r="T44" s="5">
        <f t="shared" si="11"/>
        <v>0</v>
      </c>
      <c r="U44" s="16">
        <f>IF(P44=0,0,T44/P44)*100</f>
        <v>0</v>
      </c>
    </row>
    <row r="45" spans="1:21" ht="29.25" customHeight="1" x14ac:dyDescent="0.25">
      <c r="A45" s="1">
        <f t="shared" si="7"/>
        <v>40</v>
      </c>
      <c r="B45" s="1" t="s">
        <v>22</v>
      </c>
      <c r="C45" s="1"/>
      <c r="D45" s="37" t="s">
        <v>130</v>
      </c>
      <c r="E45" s="85" t="s">
        <v>41</v>
      </c>
      <c r="F45" s="96" t="s">
        <v>314</v>
      </c>
      <c r="G45" s="93">
        <f t="shared" si="0"/>
        <v>2655.74</v>
      </c>
      <c r="H45" s="44">
        <v>11</v>
      </c>
      <c r="I45" s="44">
        <v>3</v>
      </c>
      <c r="J45" s="44">
        <v>7</v>
      </c>
      <c r="K45" s="44">
        <v>4</v>
      </c>
      <c r="L45" s="44">
        <v>4</v>
      </c>
      <c r="M45" s="44">
        <v>0</v>
      </c>
      <c r="N45" s="16">
        <f t="shared" si="13"/>
        <v>36.363636363636367</v>
      </c>
      <c r="O45" s="5">
        <v>2655.74</v>
      </c>
      <c r="P45" s="5">
        <f t="shared" si="8"/>
        <v>2655.74</v>
      </c>
      <c r="Q45" s="16">
        <f>IF(O45=0,0,P45/O45)*100</f>
        <v>100</v>
      </c>
      <c r="R45" s="5">
        <v>2655.74</v>
      </c>
      <c r="S45" s="16">
        <f>IF(P45=0,0,R45/P45)*100</f>
        <v>100</v>
      </c>
      <c r="T45" s="5">
        <f t="shared" si="11"/>
        <v>0</v>
      </c>
      <c r="U45" s="16">
        <f>IF(P45=0,0,T45/P45)*100</f>
        <v>0</v>
      </c>
    </row>
    <row r="46" spans="1:21" ht="28.5" customHeight="1" x14ac:dyDescent="0.25">
      <c r="A46" s="1">
        <f t="shared" si="7"/>
        <v>41</v>
      </c>
      <c r="B46" s="60" t="s">
        <v>22</v>
      </c>
      <c r="C46" s="106"/>
      <c r="D46" s="37" t="s">
        <v>277</v>
      </c>
      <c r="E46" s="84" t="s">
        <v>41</v>
      </c>
      <c r="F46" s="98" t="s">
        <v>315</v>
      </c>
      <c r="G46" s="93">
        <f t="shared" si="0"/>
        <v>0</v>
      </c>
      <c r="H46" s="44">
        <v>9</v>
      </c>
      <c r="I46" s="44">
        <v>0</v>
      </c>
      <c r="J46" s="44">
        <v>7</v>
      </c>
      <c r="K46" s="44">
        <v>0</v>
      </c>
      <c r="L46" s="44">
        <v>0</v>
      </c>
      <c r="M46" s="44">
        <v>0</v>
      </c>
      <c r="N46" s="16">
        <f t="shared" si="13"/>
        <v>0</v>
      </c>
      <c r="O46" s="5">
        <v>0</v>
      </c>
      <c r="P46" s="5">
        <f t="shared" si="8"/>
        <v>0</v>
      </c>
      <c r="Q46" s="5">
        <v>0</v>
      </c>
      <c r="R46" s="5">
        <v>0</v>
      </c>
      <c r="S46" s="5">
        <v>0</v>
      </c>
      <c r="T46" s="5">
        <f t="shared" si="11"/>
        <v>0</v>
      </c>
      <c r="U46" s="5">
        <v>0</v>
      </c>
    </row>
    <row r="47" spans="1:21" ht="27.95" customHeight="1" x14ac:dyDescent="0.25">
      <c r="A47" s="1">
        <f t="shared" si="7"/>
        <v>42</v>
      </c>
      <c r="B47" s="1" t="s">
        <v>22</v>
      </c>
      <c r="C47" s="1"/>
      <c r="D47" s="25" t="s">
        <v>134</v>
      </c>
      <c r="E47" s="84" t="s">
        <v>135</v>
      </c>
      <c r="F47" s="96" t="s">
        <v>316</v>
      </c>
      <c r="G47" s="93">
        <f t="shared" si="0"/>
        <v>1355.09</v>
      </c>
      <c r="H47" s="44">
        <v>7</v>
      </c>
      <c r="I47" s="44">
        <v>1</v>
      </c>
      <c r="J47" s="44">
        <v>4</v>
      </c>
      <c r="K47" s="44">
        <v>6</v>
      </c>
      <c r="L47" s="44">
        <v>6</v>
      </c>
      <c r="M47" s="44">
        <v>0</v>
      </c>
      <c r="N47" s="16">
        <f t="shared" si="13"/>
        <v>85.714285714285708</v>
      </c>
      <c r="O47" s="5">
        <v>1355.09</v>
      </c>
      <c r="P47" s="5">
        <f t="shared" si="8"/>
        <v>1355.09</v>
      </c>
      <c r="Q47" s="16">
        <f>IF(O47=0,0,P47/O47)*100</f>
        <v>100</v>
      </c>
      <c r="R47" s="5">
        <v>140.49</v>
      </c>
      <c r="S47" s="16">
        <f>IF(P47=0,0,R47/P47)*100</f>
        <v>10.367577061302203</v>
      </c>
      <c r="T47" s="5">
        <f t="shared" si="11"/>
        <v>1214.5999999999999</v>
      </c>
      <c r="U47" s="16">
        <f>IF(P47=0,0,T47/P47)*100</f>
        <v>89.6324229386978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141</v>
      </c>
      <c r="E48" s="84" t="s">
        <v>53</v>
      </c>
      <c r="F48" s="96" t="s">
        <v>317</v>
      </c>
      <c r="G48" s="93">
        <f t="shared" si="0"/>
        <v>437.95</v>
      </c>
      <c r="H48" s="44">
        <v>14</v>
      </c>
      <c r="I48" s="44">
        <v>3</v>
      </c>
      <c r="J48" s="44">
        <v>9</v>
      </c>
      <c r="K48" s="44">
        <v>2</v>
      </c>
      <c r="L48" s="44">
        <v>2</v>
      </c>
      <c r="M48" s="44">
        <v>0</v>
      </c>
      <c r="N48" s="16">
        <f t="shared" si="13"/>
        <v>14.285714285714285</v>
      </c>
      <c r="O48" s="5">
        <v>437.95</v>
      </c>
      <c r="P48" s="5">
        <f t="shared" si="8"/>
        <v>437.95</v>
      </c>
      <c r="Q48" s="16">
        <f>IF(O48=0,0,P48/O48)*100</f>
        <v>100</v>
      </c>
      <c r="R48" s="5">
        <v>437.95</v>
      </c>
      <c r="S48" s="16">
        <f>IF(P48=0,0,R48/P48)*100</f>
        <v>100</v>
      </c>
      <c r="T48" s="5">
        <f t="shared" si="11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143</v>
      </c>
      <c r="E49" s="84" t="s">
        <v>53</v>
      </c>
      <c r="F49" s="96" t="s">
        <v>318</v>
      </c>
      <c r="G49" s="93">
        <f t="shared" si="0"/>
        <v>1776.97</v>
      </c>
      <c r="H49" s="44">
        <v>10</v>
      </c>
      <c r="I49" s="44">
        <v>0</v>
      </c>
      <c r="J49" s="44">
        <v>9</v>
      </c>
      <c r="K49" s="44">
        <v>5</v>
      </c>
      <c r="L49" s="44">
        <v>5</v>
      </c>
      <c r="M49" s="44">
        <v>0</v>
      </c>
      <c r="N49" s="16">
        <f t="shared" si="13"/>
        <v>50</v>
      </c>
      <c r="O49" s="5">
        <v>1776.97</v>
      </c>
      <c r="P49" s="5">
        <f t="shared" si="8"/>
        <v>1776.97</v>
      </c>
      <c r="Q49" s="16">
        <f>IF(O49=0,0,P49/O49)*100</f>
        <v>100</v>
      </c>
      <c r="R49" s="5">
        <v>0</v>
      </c>
      <c r="S49" s="16">
        <f>IF(P49=0,0,R49/P49)*100</f>
        <v>0</v>
      </c>
      <c r="T49" s="5">
        <f t="shared" si="11"/>
        <v>1776.97</v>
      </c>
      <c r="U49" s="16">
        <f>IF(P49=0,0,T49/P49)*100</f>
        <v>100</v>
      </c>
    </row>
    <row r="50" spans="1:21" ht="49.5" customHeight="1" x14ac:dyDescent="0.25">
      <c r="A50" s="1">
        <f t="shared" si="7"/>
        <v>45</v>
      </c>
      <c r="B50" s="25" t="s">
        <v>23</v>
      </c>
      <c r="C50" s="106" t="s">
        <v>268</v>
      </c>
      <c r="D50" s="25" t="s">
        <v>267</v>
      </c>
      <c r="E50" s="84" t="s">
        <v>41</v>
      </c>
      <c r="F50" s="96" t="s">
        <v>319</v>
      </c>
      <c r="G50" s="93">
        <f t="shared" si="0"/>
        <v>0</v>
      </c>
      <c r="H50" s="44">
        <v>2</v>
      </c>
      <c r="I50" s="44">
        <v>0</v>
      </c>
      <c r="J50" s="44">
        <v>2</v>
      </c>
      <c r="K50" s="44">
        <v>0</v>
      </c>
      <c r="L50" s="44">
        <v>0</v>
      </c>
      <c r="M50" s="44">
        <v>0</v>
      </c>
      <c r="N50" s="16">
        <f t="shared" si="13"/>
        <v>0</v>
      </c>
      <c r="O50" s="16">
        <f>IF(I50=0,0,L50/I50)*100</f>
        <v>0</v>
      </c>
      <c r="P50" s="5">
        <f t="shared" si="8"/>
        <v>0</v>
      </c>
      <c r="Q50" s="16">
        <f>IF(K50=0,0,N50/K50)*100</f>
        <v>0</v>
      </c>
      <c r="R50" s="16">
        <f>IF(L50=0,0,O50/L50)*100</f>
        <v>0</v>
      </c>
      <c r="S50" s="16">
        <f>IF(M50=0,0,P50/M50)*100</f>
        <v>0</v>
      </c>
      <c r="T50" s="5">
        <f t="shared" si="11"/>
        <v>0</v>
      </c>
      <c r="U50" s="16">
        <f>IF(O50=0,0,R50/O50)*100</f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25" t="s">
        <v>145</v>
      </c>
      <c r="E51" s="84" t="s">
        <v>111</v>
      </c>
      <c r="F51" s="96" t="s">
        <v>320</v>
      </c>
      <c r="G51" s="93">
        <f t="shared" si="0"/>
        <v>2988.36</v>
      </c>
      <c r="H51" s="44">
        <v>17</v>
      </c>
      <c r="I51" s="44">
        <v>0</v>
      </c>
      <c r="J51" s="44">
        <v>11</v>
      </c>
      <c r="K51" s="44">
        <v>9</v>
      </c>
      <c r="L51" s="44">
        <v>9</v>
      </c>
      <c r="M51" s="44">
        <v>0</v>
      </c>
      <c r="N51" s="16">
        <f t="shared" si="13"/>
        <v>52.941176470588239</v>
      </c>
      <c r="O51" s="5">
        <v>2988.36</v>
      </c>
      <c r="P51" s="5">
        <f t="shared" si="8"/>
        <v>2988.36</v>
      </c>
      <c r="Q51" s="16">
        <f t="shared" ref="Q51:Q65" si="15">IF(O51=0,0,P51/O51)*100</f>
        <v>100</v>
      </c>
      <c r="R51" s="5">
        <v>0</v>
      </c>
      <c r="S51" s="16">
        <f t="shared" ref="S51:S65" si="16">IF(P51=0,0,R51/P51)*100</f>
        <v>0</v>
      </c>
      <c r="T51" s="5">
        <f t="shared" si="11"/>
        <v>2988.36</v>
      </c>
      <c r="U51" s="16">
        <f t="shared" ref="U51:U65" si="17">IF(P51=0,0,T51/P51)*100</f>
        <v>100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149</v>
      </c>
      <c r="E52" s="84" t="s">
        <v>150</v>
      </c>
      <c r="F52" s="96" t="s">
        <v>321</v>
      </c>
      <c r="G52" s="93">
        <f t="shared" si="0"/>
        <v>121.8</v>
      </c>
      <c r="H52" s="44">
        <v>5</v>
      </c>
      <c r="I52" s="44">
        <v>0</v>
      </c>
      <c r="J52" s="44">
        <v>4</v>
      </c>
      <c r="K52" s="44">
        <v>1</v>
      </c>
      <c r="L52" s="44">
        <v>1</v>
      </c>
      <c r="M52" s="44">
        <v>0</v>
      </c>
      <c r="N52" s="16">
        <f t="shared" si="13"/>
        <v>20</v>
      </c>
      <c r="O52" s="5">
        <v>121.8</v>
      </c>
      <c r="P52" s="5">
        <f t="shared" si="8"/>
        <v>121.8</v>
      </c>
      <c r="Q52" s="16">
        <f t="shared" si="15"/>
        <v>100</v>
      </c>
      <c r="R52" s="5">
        <v>121.8</v>
      </c>
      <c r="S52" s="16">
        <f t="shared" si="16"/>
        <v>100</v>
      </c>
      <c r="T52" s="5">
        <f t="shared" si="11"/>
        <v>0</v>
      </c>
      <c r="U52" s="16">
        <f t="shared" si="17"/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152</v>
      </c>
      <c r="E53" s="86" t="s">
        <v>53</v>
      </c>
      <c r="F53" s="96" t="s">
        <v>322</v>
      </c>
      <c r="G53" s="93">
        <f t="shared" si="0"/>
        <v>3686.88</v>
      </c>
      <c r="H53" s="44">
        <v>12</v>
      </c>
      <c r="I53" s="44">
        <v>3</v>
      </c>
      <c r="J53" s="44">
        <v>7</v>
      </c>
      <c r="K53" s="44">
        <v>5</v>
      </c>
      <c r="L53" s="44">
        <v>6</v>
      </c>
      <c r="M53" s="44">
        <v>0</v>
      </c>
      <c r="N53" s="16">
        <f t="shared" si="13"/>
        <v>41.666666666666671</v>
      </c>
      <c r="O53" s="5">
        <v>3686.88</v>
      </c>
      <c r="P53" s="5">
        <f t="shared" si="8"/>
        <v>3686.88</v>
      </c>
      <c r="Q53" s="16">
        <f t="shared" si="15"/>
        <v>100</v>
      </c>
      <c r="R53" s="5">
        <v>3686.88</v>
      </c>
      <c r="S53" s="16">
        <f t="shared" si="16"/>
        <v>100</v>
      </c>
      <c r="T53" s="5">
        <f t="shared" si="11"/>
        <v>0</v>
      </c>
      <c r="U53" s="16">
        <f t="shared" si="17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154</v>
      </c>
      <c r="E54" s="84" t="s">
        <v>155</v>
      </c>
      <c r="F54" s="99" t="s">
        <v>323</v>
      </c>
      <c r="G54" s="93">
        <f t="shared" si="0"/>
        <v>0</v>
      </c>
      <c r="H54" s="44">
        <v>11</v>
      </c>
      <c r="I54" s="44">
        <v>1</v>
      </c>
      <c r="J54" s="44">
        <v>10</v>
      </c>
      <c r="K54" s="44">
        <v>0</v>
      </c>
      <c r="L54" s="44">
        <v>0</v>
      </c>
      <c r="M54" s="44">
        <v>0</v>
      </c>
      <c r="N54" s="16">
        <f t="shared" si="13"/>
        <v>0</v>
      </c>
      <c r="O54" s="5">
        <v>0</v>
      </c>
      <c r="P54" s="5">
        <f t="shared" si="8"/>
        <v>0</v>
      </c>
      <c r="Q54" s="16">
        <f t="shared" si="15"/>
        <v>0</v>
      </c>
      <c r="R54" s="5">
        <v>0</v>
      </c>
      <c r="S54" s="16">
        <f t="shared" si="16"/>
        <v>0</v>
      </c>
      <c r="T54" s="5">
        <f t="shared" si="11"/>
        <v>0</v>
      </c>
      <c r="U54" s="16">
        <f t="shared" si="17"/>
        <v>0</v>
      </c>
    </row>
    <row r="55" spans="1:21" ht="39" customHeight="1" x14ac:dyDescent="0.25">
      <c r="A55" s="1">
        <f t="shared" si="7"/>
        <v>50</v>
      </c>
      <c r="B55" s="25" t="s">
        <v>23</v>
      </c>
      <c r="C55" s="106" t="s">
        <v>30</v>
      </c>
      <c r="D55" s="25" t="s">
        <v>157</v>
      </c>
      <c r="E55" s="87" t="s">
        <v>158</v>
      </c>
      <c r="F55" s="97" t="s">
        <v>324</v>
      </c>
      <c r="G55" s="93">
        <f t="shared" si="0"/>
        <v>3148.3</v>
      </c>
      <c r="H55" s="44">
        <v>10</v>
      </c>
      <c r="I55" s="44">
        <v>1</v>
      </c>
      <c r="J55" s="44">
        <v>5</v>
      </c>
      <c r="K55" s="44">
        <v>8</v>
      </c>
      <c r="L55" s="44">
        <v>9</v>
      </c>
      <c r="M55" s="44">
        <v>0</v>
      </c>
      <c r="N55" s="16">
        <f t="shared" si="13"/>
        <v>80</v>
      </c>
      <c r="O55" s="5">
        <v>3148.3</v>
      </c>
      <c r="P55" s="5">
        <f t="shared" si="8"/>
        <v>3148.3</v>
      </c>
      <c r="Q55" s="16">
        <f t="shared" si="15"/>
        <v>100</v>
      </c>
      <c r="R55" s="5">
        <v>3148.3</v>
      </c>
      <c r="S55" s="16">
        <f t="shared" si="16"/>
        <v>100</v>
      </c>
      <c r="T55" s="5">
        <f t="shared" si="11"/>
        <v>0</v>
      </c>
      <c r="U55" s="16">
        <f t="shared" si="17"/>
        <v>0</v>
      </c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25" t="s">
        <v>160</v>
      </c>
      <c r="E56" s="84" t="s">
        <v>161</v>
      </c>
      <c r="F56" s="96" t="s">
        <v>325</v>
      </c>
      <c r="G56" s="93">
        <f t="shared" si="0"/>
        <v>251.6</v>
      </c>
      <c r="H56" s="44">
        <v>15</v>
      </c>
      <c r="I56" s="44">
        <v>0</v>
      </c>
      <c r="J56" s="44">
        <v>6</v>
      </c>
      <c r="K56" s="44">
        <v>2</v>
      </c>
      <c r="L56" s="44">
        <v>2</v>
      </c>
      <c r="M56" s="44">
        <v>0</v>
      </c>
      <c r="N56" s="16">
        <f t="shared" si="13"/>
        <v>13.333333333333334</v>
      </c>
      <c r="O56" s="5">
        <v>251.6</v>
      </c>
      <c r="P56" s="5">
        <f t="shared" si="8"/>
        <v>251.6</v>
      </c>
      <c r="Q56" s="16">
        <f t="shared" si="15"/>
        <v>100</v>
      </c>
      <c r="R56" s="5">
        <v>251.6</v>
      </c>
      <c r="S56" s="16">
        <f t="shared" si="16"/>
        <v>100</v>
      </c>
      <c r="T56" s="5">
        <f t="shared" si="11"/>
        <v>0</v>
      </c>
      <c r="U56" s="16">
        <f t="shared" si="17"/>
        <v>0</v>
      </c>
    </row>
    <row r="57" spans="1:21" ht="27.95" customHeight="1" x14ac:dyDescent="0.25">
      <c r="A57" s="1">
        <f t="shared" si="7"/>
        <v>52</v>
      </c>
      <c r="B57" s="25" t="s">
        <v>24</v>
      </c>
      <c r="C57" s="106" t="s">
        <v>31</v>
      </c>
      <c r="D57" s="25" t="s">
        <v>163</v>
      </c>
      <c r="E57" s="84" t="s">
        <v>164</v>
      </c>
      <c r="F57" s="100" t="s">
        <v>165</v>
      </c>
      <c r="G57" s="93">
        <f t="shared" si="0"/>
        <v>1060.3599999999999</v>
      </c>
      <c r="H57" s="44">
        <v>7</v>
      </c>
      <c r="I57" s="44">
        <v>2</v>
      </c>
      <c r="J57" s="44">
        <v>2</v>
      </c>
      <c r="K57" s="44">
        <v>4</v>
      </c>
      <c r="L57" s="44">
        <v>4</v>
      </c>
      <c r="M57" s="44">
        <v>0</v>
      </c>
      <c r="N57" s="16">
        <f t="shared" si="13"/>
        <v>57.142857142857139</v>
      </c>
      <c r="O57" s="5">
        <v>1060.3599999999999</v>
      </c>
      <c r="P57" s="5">
        <f t="shared" si="8"/>
        <v>1060.3599999999999</v>
      </c>
      <c r="Q57" s="16">
        <f t="shared" si="15"/>
        <v>100</v>
      </c>
      <c r="R57" s="5">
        <v>1060.3599999999999</v>
      </c>
      <c r="S57" s="16">
        <f t="shared" si="16"/>
        <v>100</v>
      </c>
      <c r="T57" s="5">
        <f t="shared" si="11"/>
        <v>0</v>
      </c>
      <c r="U57" s="16">
        <f t="shared" si="17"/>
        <v>0</v>
      </c>
    </row>
    <row r="58" spans="1:21" ht="27.95" customHeight="1" x14ac:dyDescent="0.25">
      <c r="A58" s="1">
        <f t="shared" si="7"/>
        <v>53</v>
      </c>
      <c r="B58" s="1" t="s">
        <v>22</v>
      </c>
      <c r="C58" s="1"/>
      <c r="D58" s="25" t="s">
        <v>168</v>
      </c>
      <c r="E58" s="84" t="s">
        <v>41</v>
      </c>
      <c r="F58" s="98" t="s">
        <v>326</v>
      </c>
      <c r="G58" s="93">
        <f t="shared" si="0"/>
        <v>0</v>
      </c>
      <c r="H58" s="44">
        <v>15</v>
      </c>
      <c r="I58" s="44">
        <v>4</v>
      </c>
      <c r="J58" s="44">
        <v>6</v>
      </c>
      <c r="K58" s="44">
        <v>0</v>
      </c>
      <c r="L58" s="44">
        <v>0</v>
      </c>
      <c r="M58" s="44">
        <v>0</v>
      </c>
      <c r="N58" s="16">
        <f t="shared" si="13"/>
        <v>0</v>
      </c>
      <c r="O58" s="5">
        <v>0</v>
      </c>
      <c r="P58" s="5">
        <f t="shared" si="8"/>
        <v>0</v>
      </c>
      <c r="Q58" s="16">
        <f t="shared" si="15"/>
        <v>0</v>
      </c>
      <c r="R58" s="5">
        <v>0</v>
      </c>
      <c r="S58" s="16">
        <f t="shared" si="16"/>
        <v>0</v>
      </c>
      <c r="T58" s="5">
        <f t="shared" si="11"/>
        <v>0</v>
      </c>
      <c r="U58" s="16">
        <f t="shared" si="17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170</v>
      </c>
      <c r="E59" s="84" t="s">
        <v>41</v>
      </c>
      <c r="F59" s="98" t="s">
        <v>327</v>
      </c>
      <c r="G59" s="93">
        <f t="shared" si="0"/>
        <v>1283.99</v>
      </c>
      <c r="H59" s="44">
        <v>9</v>
      </c>
      <c r="I59" s="44">
        <v>2</v>
      </c>
      <c r="J59" s="44">
        <v>6</v>
      </c>
      <c r="K59" s="44">
        <v>4</v>
      </c>
      <c r="L59" s="44">
        <v>5</v>
      </c>
      <c r="M59" s="44">
        <v>0</v>
      </c>
      <c r="N59" s="16">
        <f t="shared" si="13"/>
        <v>44.444444444444443</v>
      </c>
      <c r="O59" s="5">
        <v>1283.99</v>
      </c>
      <c r="P59" s="5">
        <f t="shared" si="8"/>
        <v>1283.99</v>
      </c>
      <c r="Q59" s="16">
        <f t="shared" si="15"/>
        <v>100</v>
      </c>
      <c r="R59" s="5">
        <v>1283.99</v>
      </c>
      <c r="S59" s="16">
        <f t="shared" si="16"/>
        <v>100</v>
      </c>
      <c r="T59" s="5">
        <f t="shared" si="11"/>
        <v>0</v>
      </c>
      <c r="U59" s="16">
        <f t="shared" si="17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166</v>
      </c>
      <c r="E60" s="84" t="s">
        <v>53</v>
      </c>
      <c r="F60" s="98" t="s">
        <v>328</v>
      </c>
      <c r="G60" s="93">
        <f t="shared" si="0"/>
        <v>0</v>
      </c>
      <c r="H60" s="44">
        <v>11</v>
      </c>
      <c r="I60" s="44">
        <v>1</v>
      </c>
      <c r="J60" s="44">
        <v>9</v>
      </c>
      <c r="K60" s="44">
        <v>0</v>
      </c>
      <c r="L60" s="44">
        <v>0</v>
      </c>
      <c r="M60" s="44">
        <v>0</v>
      </c>
      <c r="N60" s="16">
        <f t="shared" si="13"/>
        <v>0</v>
      </c>
      <c r="O60" s="5">
        <v>0</v>
      </c>
      <c r="P60" s="5">
        <f t="shared" si="8"/>
        <v>0</v>
      </c>
      <c r="Q60" s="16">
        <f t="shared" si="15"/>
        <v>0</v>
      </c>
      <c r="R60" s="5">
        <v>0</v>
      </c>
      <c r="S60" s="16">
        <f t="shared" si="16"/>
        <v>0</v>
      </c>
      <c r="T60" s="5">
        <f t="shared" si="11"/>
        <v>0</v>
      </c>
      <c r="U60" s="16">
        <f t="shared" si="17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172</v>
      </c>
      <c r="E61" s="86" t="s">
        <v>173</v>
      </c>
      <c r="F61" s="96" t="s">
        <v>329</v>
      </c>
      <c r="G61" s="93">
        <f t="shared" si="0"/>
        <v>297.68</v>
      </c>
      <c r="H61" s="44">
        <v>9</v>
      </c>
      <c r="I61" s="44">
        <v>1</v>
      </c>
      <c r="J61" s="44">
        <v>7</v>
      </c>
      <c r="K61" s="44">
        <v>1</v>
      </c>
      <c r="L61" s="44">
        <v>1</v>
      </c>
      <c r="M61" s="44">
        <v>0</v>
      </c>
      <c r="N61" s="16">
        <f t="shared" si="13"/>
        <v>11.111111111111111</v>
      </c>
      <c r="O61" s="5">
        <v>297.68</v>
      </c>
      <c r="P61" s="5">
        <f t="shared" si="8"/>
        <v>297.68</v>
      </c>
      <c r="Q61" s="16">
        <f t="shared" si="15"/>
        <v>100</v>
      </c>
      <c r="R61" s="5">
        <v>297.68</v>
      </c>
      <c r="S61" s="16">
        <f t="shared" si="16"/>
        <v>100</v>
      </c>
      <c r="T61" s="5">
        <f t="shared" si="11"/>
        <v>0</v>
      </c>
      <c r="U61" s="16">
        <f t="shared" si="17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175</v>
      </c>
      <c r="E62" s="84" t="s">
        <v>176</v>
      </c>
      <c r="F62" s="96" t="s">
        <v>370</v>
      </c>
      <c r="G62" s="93">
        <f t="shared" si="0"/>
        <v>0</v>
      </c>
      <c r="H62" s="44">
        <v>5</v>
      </c>
      <c r="I62" s="44">
        <v>1</v>
      </c>
      <c r="J62" s="44">
        <v>1</v>
      </c>
      <c r="K62" s="44">
        <v>0</v>
      </c>
      <c r="L62" s="44">
        <v>0</v>
      </c>
      <c r="M62" s="44">
        <v>0</v>
      </c>
      <c r="N62" s="16">
        <f t="shared" si="13"/>
        <v>0</v>
      </c>
      <c r="O62" s="5">
        <v>0</v>
      </c>
      <c r="P62" s="5">
        <f t="shared" si="8"/>
        <v>0</v>
      </c>
      <c r="Q62" s="16">
        <f t="shared" si="15"/>
        <v>0</v>
      </c>
      <c r="R62" s="5">
        <v>0</v>
      </c>
      <c r="S62" s="16">
        <f t="shared" si="16"/>
        <v>0</v>
      </c>
      <c r="T62" s="5">
        <f t="shared" si="11"/>
        <v>0</v>
      </c>
      <c r="U62" s="16">
        <f t="shared" si="17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37" t="s">
        <v>178</v>
      </c>
      <c r="E63" s="85" t="s">
        <v>53</v>
      </c>
      <c r="F63" s="96" t="s">
        <v>330</v>
      </c>
      <c r="G63" s="93">
        <f t="shared" si="0"/>
        <v>0</v>
      </c>
      <c r="H63" s="44">
        <v>1</v>
      </c>
      <c r="I63" s="44">
        <v>0</v>
      </c>
      <c r="J63" s="44">
        <v>1</v>
      </c>
      <c r="K63" s="44">
        <v>0</v>
      </c>
      <c r="L63" s="44">
        <v>0</v>
      </c>
      <c r="M63" s="44">
        <v>0</v>
      </c>
      <c r="N63" s="16">
        <f t="shared" si="13"/>
        <v>0</v>
      </c>
      <c r="O63" s="5">
        <v>0</v>
      </c>
      <c r="P63" s="5">
        <f t="shared" si="8"/>
        <v>0</v>
      </c>
      <c r="Q63" s="16">
        <f t="shared" si="15"/>
        <v>0</v>
      </c>
      <c r="R63" s="5">
        <v>0</v>
      </c>
      <c r="S63" s="16">
        <f t="shared" si="16"/>
        <v>0</v>
      </c>
      <c r="T63" s="5">
        <f t="shared" si="11"/>
        <v>0</v>
      </c>
      <c r="U63" s="16">
        <f t="shared" si="17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180</v>
      </c>
      <c r="E64" s="84" t="s">
        <v>41</v>
      </c>
      <c r="F64" s="97" t="s">
        <v>359</v>
      </c>
      <c r="G64" s="93">
        <f t="shared" si="0"/>
        <v>0</v>
      </c>
      <c r="H64" s="44">
        <v>4</v>
      </c>
      <c r="I64" s="44">
        <v>2</v>
      </c>
      <c r="J64" s="44">
        <v>2</v>
      </c>
      <c r="K64" s="44">
        <v>0</v>
      </c>
      <c r="L64" s="44">
        <v>0</v>
      </c>
      <c r="M64" s="44">
        <v>0</v>
      </c>
      <c r="N64" s="16">
        <f t="shared" si="13"/>
        <v>0</v>
      </c>
      <c r="O64" s="5">
        <v>0</v>
      </c>
      <c r="P64" s="5">
        <f t="shared" si="8"/>
        <v>0</v>
      </c>
      <c r="Q64" s="16">
        <f t="shared" si="15"/>
        <v>0</v>
      </c>
      <c r="R64" s="5">
        <v>0</v>
      </c>
      <c r="S64" s="16">
        <f t="shared" si="16"/>
        <v>0</v>
      </c>
      <c r="T64" s="5">
        <f t="shared" si="11"/>
        <v>0</v>
      </c>
      <c r="U64" s="16">
        <f t="shared" si="17"/>
        <v>0</v>
      </c>
    </row>
    <row r="65" spans="1:21" ht="27.95" customHeight="1" x14ac:dyDescent="0.25">
      <c r="A65" s="1">
        <f t="shared" si="7"/>
        <v>60</v>
      </c>
      <c r="B65" s="25" t="s">
        <v>25</v>
      </c>
      <c r="C65" s="106" t="s">
        <v>32</v>
      </c>
      <c r="D65" s="25" t="s">
        <v>182</v>
      </c>
      <c r="E65" s="84" t="s">
        <v>41</v>
      </c>
      <c r="F65" s="96" t="s">
        <v>331</v>
      </c>
      <c r="G65" s="93">
        <f t="shared" si="0"/>
        <v>0</v>
      </c>
      <c r="H65" s="44">
        <v>16</v>
      </c>
      <c r="I65" s="44">
        <v>5</v>
      </c>
      <c r="J65" s="44">
        <v>8</v>
      </c>
      <c r="K65" s="44">
        <v>0</v>
      </c>
      <c r="L65" s="44">
        <v>0</v>
      </c>
      <c r="M65" s="44">
        <v>0</v>
      </c>
      <c r="N65" s="16">
        <f t="shared" si="13"/>
        <v>0</v>
      </c>
      <c r="O65" s="5">
        <v>0</v>
      </c>
      <c r="P65" s="5">
        <f t="shared" si="8"/>
        <v>0</v>
      </c>
      <c r="Q65" s="16">
        <f t="shared" si="15"/>
        <v>0</v>
      </c>
      <c r="R65" s="5">
        <v>0</v>
      </c>
      <c r="S65" s="16">
        <f t="shared" si="16"/>
        <v>0</v>
      </c>
      <c r="T65" s="5">
        <f t="shared" si="11"/>
        <v>0</v>
      </c>
      <c r="U65" s="16">
        <f t="shared" si="17"/>
        <v>0</v>
      </c>
    </row>
    <row r="66" spans="1:21" ht="27.95" customHeight="1" x14ac:dyDescent="0.25">
      <c r="A66" s="1">
        <f t="shared" si="7"/>
        <v>61</v>
      </c>
      <c r="B66" s="106" t="s">
        <v>24</v>
      </c>
      <c r="C66" s="106" t="s">
        <v>259</v>
      </c>
      <c r="D66" s="25" t="s">
        <v>260</v>
      </c>
      <c r="E66" s="84" t="s">
        <v>41</v>
      </c>
      <c r="F66" s="96" t="s">
        <v>332</v>
      </c>
      <c r="G66" s="93">
        <f t="shared" si="0"/>
        <v>0</v>
      </c>
      <c r="H66" s="44">
        <v>4</v>
      </c>
      <c r="I66" s="44">
        <v>1</v>
      </c>
      <c r="J66" s="44">
        <v>2</v>
      </c>
      <c r="K66" s="44">
        <v>0</v>
      </c>
      <c r="L66" s="44">
        <v>0</v>
      </c>
      <c r="M66" s="44">
        <v>0</v>
      </c>
      <c r="N66" s="16">
        <v>0</v>
      </c>
      <c r="O66" s="16">
        <f>IF(I66=0,0,L66/I66)*100</f>
        <v>0</v>
      </c>
      <c r="P66" s="5">
        <f t="shared" si="8"/>
        <v>0</v>
      </c>
      <c r="Q66" s="16">
        <f>IF(K66=0,0,N66/K66)*100</f>
        <v>0</v>
      </c>
      <c r="R66" s="16">
        <f>IF(L66=0,0,O66/L66)*100</f>
        <v>0</v>
      </c>
      <c r="S66" s="16">
        <f>IF(M66=0,0,P66/M66)*100</f>
        <v>0</v>
      </c>
      <c r="T66" s="5">
        <f t="shared" si="11"/>
        <v>0</v>
      </c>
      <c r="U66" s="16">
        <f>IF(O66=0,0,R66/O66)*100</f>
        <v>0</v>
      </c>
    </row>
    <row r="67" spans="1:21" ht="27.95" customHeight="1" x14ac:dyDescent="0.25">
      <c r="A67" s="1">
        <f t="shared" si="7"/>
        <v>62</v>
      </c>
      <c r="B67" s="1" t="s">
        <v>22</v>
      </c>
      <c r="C67" s="1"/>
      <c r="D67" s="25" t="s">
        <v>184</v>
      </c>
      <c r="E67" s="84" t="s">
        <v>185</v>
      </c>
      <c r="F67" s="98" t="s">
        <v>333</v>
      </c>
      <c r="G67" s="93">
        <f t="shared" si="0"/>
        <v>91.35</v>
      </c>
      <c r="H67" s="44">
        <v>4</v>
      </c>
      <c r="I67" s="44">
        <v>1</v>
      </c>
      <c r="J67" s="44">
        <v>1</v>
      </c>
      <c r="K67" s="44">
        <v>1</v>
      </c>
      <c r="L67" s="44">
        <v>1</v>
      </c>
      <c r="M67" s="44">
        <v>0</v>
      </c>
      <c r="N67" s="16">
        <f t="shared" ref="N67:U101" si="18">IF(H67=0,0,K67/H67)*100</f>
        <v>25</v>
      </c>
      <c r="O67" s="5">
        <v>91.35</v>
      </c>
      <c r="P67" s="5">
        <f t="shared" si="8"/>
        <v>91.35</v>
      </c>
      <c r="Q67" s="16">
        <f t="shared" ref="Q67:Q81" si="19">IF(O67=0,0,P67/O67)*100</f>
        <v>100</v>
      </c>
      <c r="R67" s="5">
        <v>91.35</v>
      </c>
      <c r="S67" s="16">
        <f t="shared" ref="S67:S83" si="20">IF(P67=0,0,R67/P67)*100</f>
        <v>100</v>
      </c>
      <c r="T67" s="5">
        <f t="shared" si="11"/>
        <v>0</v>
      </c>
      <c r="U67" s="16">
        <f t="shared" ref="U67:U81" si="21">IF(P67=0,0,T67/P67)*100</f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187</v>
      </c>
      <c r="E68" s="84" t="s">
        <v>188</v>
      </c>
      <c r="F68" s="96" t="s">
        <v>362</v>
      </c>
      <c r="G68" s="93">
        <f t="shared" si="0"/>
        <v>1135.49</v>
      </c>
      <c r="H68" s="44">
        <v>13</v>
      </c>
      <c r="I68" s="44">
        <v>2</v>
      </c>
      <c r="J68" s="44">
        <v>10</v>
      </c>
      <c r="K68" s="44">
        <v>3</v>
      </c>
      <c r="L68" s="44">
        <v>4</v>
      </c>
      <c r="M68" s="44">
        <v>0</v>
      </c>
      <c r="N68" s="16">
        <f t="shared" si="18"/>
        <v>23.076923076923077</v>
      </c>
      <c r="O68" s="5">
        <v>1135.49</v>
      </c>
      <c r="P68" s="5">
        <f t="shared" si="8"/>
        <v>1135.49</v>
      </c>
      <c r="Q68" s="16">
        <f t="shared" si="19"/>
        <v>100</v>
      </c>
      <c r="R68" s="5">
        <v>1135.49</v>
      </c>
      <c r="S68" s="16">
        <f t="shared" si="20"/>
        <v>100</v>
      </c>
      <c r="T68" s="5">
        <f t="shared" si="11"/>
        <v>0</v>
      </c>
      <c r="U68" s="16">
        <f t="shared" si="21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190</v>
      </c>
      <c r="E69" s="84" t="s">
        <v>44</v>
      </c>
      <c r="F69" s="96" t="s">
        <v>361</v>
      </c>
      <c r="G69" s="93">
        <f t="shared" si="0"/>
        <v>906.81</v>
      </c>
      <c r="H69" s="44">
        <v>18</v>
      </c>
      <c r="I69" s="44">
        <v>2</v>
      </c>
      <c r="J69" s="44">
        <v>12</v>
      </c>
      <c r="K69" s="44">
        <v>0</v>
      </c>
      <c r="L69" s="44">
        <v>1</v>
      </c>
      <c r="M69" s="44">
        <v>0</v>
      </c>
      <c r="N69" s="16">
        <f t="shared" si="18"/>
        <v>0</v>
      </c>
      <c r="O69" s="5">
        <v>906.81</v>
      </c>
      <c r="P69" s="5">
        <f t="shared" si="8"/>
        <v>906.81</v>
      </c>
      <c r="Q69" s="16">
        <f t="shared" si="19"/>
        <v>100</v>
      </c>
      <c r="R69" s="5">
        <v>906.81</v>
      </c>
      <c r="S69" s="16">
        <f t="shared" si="20"/>
        <v>100</v>
      </c>
      <c r="T69" s="5">
        <f t="shared" si="11"/>
        <v>0</v>
      </c>
      <c r="U69" s="16">
        <f t="shared" si="21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192</v>
      </c>
      <c r="E70" s="84" t="s">
        <v>123</v>
      </c>
      <c r="F70" s="98" t="s">
        <v>334</v>
      </c>
      <c r="G70" s="93">
        <f t="shared" ref="G70:G83" si="22">O70</f>
        <v>0</v>
      </c>
      <c r="H70" s="44">
        <v>2</v>
      </c>
      <c r="I70" s="44">
        <v>0</v>
      </c>
      <c r="J70" s="44">
        <v>2</v>
      </c>
      <c r="K70" s="44">
        <v>0</v>
      </c>
      <c r="L70" s="44">
        <v>0</v>
      </c>
      <c r="M70" s="44">
        <v>0</v>
      </c>
      <c r="N70" s="16">
        <f t="shared" si="18"/>
        <v>0</v>
      </c>
      <c r="O70" s="5">
        <v>0</v>
      </c>
      <c r="P70" s="5">
        <f t="shared" si="8"/>
        <v>0</v>
      </c>
      <c r="Q70" s="16">
        <f t="shared" si="19"/>
        <v>0</v>
      </c>
      <c r="R70" s="5">
        <v>0</v>
      </c>
      <c r="S70" s="16">
        <f t="shared" si="20"/>
        <v>0</v>
      </c>
      <c r="T70" s="5">
        <f t="shared" si="11"/>
        <v>0</v>
      </c>
      <c r="U70" s="16">
        <f t="shared" si="21"/>
        <v>0</v>
      </c>
    </row>
    <row r="71" spans="1:21" ht="27.95" customHeight="1" x14ac:dyDescent="0.25">
      <c r="A71" s="1">
        <f t="shared" ref="A71:A100" si="23">ROW(A66:A66)</f>
        <v>66</v>
      </c>
      <c r="B71" s="1" t="s">
        <v>22</v>
      </c>
      <c r="C71" s="1"/>
      <c r="D71" s="25" t="s">
        <v>193</v>
      </c>
      <c r="E71" s="84" t="s">
        <v>41</v>
      </c>
      <c r="F71" s="100" t="s">
        <v>376</v>
      </c>
      <c r="G71" s="93">
        <f t="shared" si="22"/>
        <v>0</v>
      </c>
      <c r="H71" s="44">
        <v>8</v>
      </c>
      <c r="I71" s="44">
        <v>1</v>
      </c>
      <c r="J71" s="44">
        <v>7</v>
      </c>
      <c r="K71" s="44">
        <v>0</v>
      </c>
      <c r="L71" s="44">
        <v>0</v>
      </c>
      <c r="M71" s="44">
        <v>0</v>
      </c>
      <c r="N71" s="16">
        <f t="shared" si="18"/>
        <v>0</v>
      </c>
      <c r="O71" s="5">
        <v>0</v>
      </c>
      <c r="P71" s="5">
        <f t="shared" si="8"/>
        <v>0</v>
      </c>
      <c r="Q71" s="16">
        <f t="shared" si="19"/>
        <v>0</v>
      </c>
      <c r="R71" s="5">
        <v>0</v>
      </c>
      <c r="S71" s="16">
        <f t="shared" si="20"/>
        <v>0</v>
      </c>
      <c r="T71" s="5">
        <f t="shared" si="11"/>
        <v>0</v>
      </c>
      <c r="U71" s="16">
        <f t="shared" si="21"/>
        <v>0</v>
      </c>
    </row>
    <row r="72" spans="1:21" ht="27.95" customHeight="1" x14ac:dyDescent="0.25">
      <c r="A72" s="1">
        <f t="shared" si="23"/>
        <v>67</v>
      </c>
      <c r="B72" s="1" t="s">
        <v>22</v>
      </c>
      <c r="C72" s="1"/>
      <c r="D72" s="25" t="s">
        <v>195</v>
      </c>
      <c r="E72" s="84" t="s">
        <v>196</v>
      </c>
      <c r="F72" s="96" t="s">
        <v>335</v>
      </c>
      <c r="G72" s="93">
        <f t="shared" si="22"/>
        <v>301.45999999999998</v>
      </c>
      <c r="H72" s="44">
        <v>9</v>
      </c>
      <c r="I72" s="44">
        <v>2</v>
      </c>
      <c r="J72" s="44">
        <v>7</v>
      </c>
      <c r="K72" s="44">
        <v>1</v>
      </c>
      <c r="L72" s="44">
        <v>1</v>
      </c>
      <c r="M72" s="44">
        <v>0</v>
      </c>
      <c r="N72" s="16">
        <f t="shared" si="18"/>
        <v>11.111111111111111</v>
      </c>
      <c r="O72" s="5">
        <v>301.45999999999998</v>
      </c>
      <c r="P72" s="5">
        <f t="shared" si="8"/>
        <v>301.45999999999998</v>
      </c>
      <c r="Q72" s="16">
        <f t="shared" si="19"/>
        <v>100</v>
      </c>
      <c r="R72" s="5">
        <v>301.45999999999998</v>
      </c>
      <c r="S72" s="16">
        <f t="shared" si="20"/>
        <v>100</v>
      </c>
      <c r="T72" s="5">
        <f t="shared" si="11"/>
        <v>0</v>
      </c>
      <c r="U72" s="16">
        <f t="shared" si="21"/>
        <v>0</v>
      </c>
    </row>
    <row r="73" spans="1:21" ht="27.95" customHeight="1" x14ac:dyDescent="0.25">
      <c r="A73" s="1">
        <f t="shared" si="23"/>
        <v>68</v>
      </c>
      <c r="B73" s="1" t="s">
        <v>22</v>
      </c>
      <c r="C73" s="1"/>
      <c r="D73" s="25" t="s">
        <v>198</v>
      </c>
      <c r="E73" s="84" t="s">
        <v>196</v>
      </c>
      <c r="F73" s="96" t="s">
        <v>336</v>
      </c>
      <c r="G73" s="93">
        <f t="shared" si="22"/>
        <v>0</v>
      </c>
      <c r="H73" s="44">
        <v>3</v>
      </c>
      <c r="I73" s="44">
        <v>0</v>
      </c>
      <c r="J73" s="44">
        <v>3</v>
      </c>
      <c r="K73" s="44">
        <v>0</v>
      </c>
      <c r="L73" s="44">
        <v>0</v>
      </c>
      <c r="M73" s="44">
        <v>0</v>
      </c>
      <c r="N73" s="16">
        <f t="shared" si="18"/>
        <v>0</v>
      </c>
      <c r="O73" s="5">
        <v>0</v>
      </c>
      <c r="P73" s="5">
        <f t="shared" si="8"/>
        <v>0</v>
      </c>
      <c r="Q73" s="16">
        <f t="shared" si="19"/>
        <v>0</v>
      </c>
      <c r="R73" s="5">
        <v>0</v>
      </c>
      <c r="S73" s="16">
        <f t="shared" si="20"/>
        <v>0</v>
      </c>
      <c r="T73" s="5">
        <f t="shared" si="11"/>
        <v>0</v>
      </c>
      <c r="U73" s="16">
        <f t="shared" si="21"/>
        <v>0</v>
      </c>
    </row>
    <row r="74" spans="1:21" ht="27.95" customHeight="1" x14ac:dyDescent="0.25">
      <c r="A74" s="1">
        <f t="shared" si="23"/>
        <v>69</v>
      </c>
      <c r="B74" s="1" t="s">
        <v>22</v>
      </c>
      <c r="C74" s="1"/>
      <c r="D74" s="25" t="s">
        <v>200</v>
      </c>
      <c r="E74" s="84" t="s">
        <v>41</v>
      </c>
      <c r="F74" s="96" t="s">
        <v>337</v>
      </c>
      <c r="G74" s="93">
        <f t="shared" si="22"/>
        <v>2612.89</v>
      </c>
      <c r="H74" s="44">
        <v>10</v>
      </c>
      <c r="I74" s="44">
        <v>2</v>
      </c>
      <c r="J74" s="44">
        <v>8</v>
      </c>
      <c r="K74" s="44">
        <v>3</v>
      </c>
      <c r="L74" s="44">
        <v>4</v>
      </c>
      <c r="M74" s="44">
        <v>0</v>
      </c>
      <c r="N74" s="16">
        <f t="shared" si="18"/>
        <v>30</v>
      </c>
      <c r="O74" s="5">
        <v>2612.89</v>
      </c>
      <c r="P74" s="5">
        <f t="shared" si="8"/>
        <v>2612.89</v>
      </c>
      <c r="Q74" s="16">
        <f t="shared" si="19"/>
        <v>100</v>
      </c>
      <c r="R74" s="5">
        <v>2612.89</v>
      </c>
      <c r="S74" s="16">
        <f t="shared" si="20"/>
        <v>100</v>
      </c>
      <c r="T74" s="5">
        <f t="shared" si="11"/>
        <v>0</v>
      </c>
      <c r="U74" s="16">
        <f t="shared" si="21"/>
        <v>0</v>
      </c>
    </row>
    <row r="75" spans="1:21" ht="27.95" customHeight="1" x14ac:dyDescent="0.25">
      <c r="A75" s="1">
        <f t="shared" si="23"/>
        <v>70</v>
      </c>
      <c r="B75" s="1" t="s">
        <v>22</v>
      </c>
      <c r="C75" s="1"/>
      <c r="D75" s="25" t="s">
        <v>204</v>
      </c>
      <c r="E75" s="84" t="s">
        <v>53</v>
      </c>
      <c r="F75" s="96" t="s">
        <v>338</v>
      </c>
      <c r="G75" s="93">
        <f t="shared" si="22"/>
        <v>904.08</v>
      </c>
      <c r="H75" s="44">
        <v>13</v>
      </c>
      <c r="I75" s="44">
        <v>0</v>
      </c>
      <c r="J75" s="44">
        <v>11</v>
      </c>
      <c r="K75" s="44">
        <v>2</v>
      </c>
      <c r="L75" s="44">
        <v>2</v>
      </c>
      <c r="M75" s="44">
        <v>0</v>
      </c>
      <c r="N75" s="16">
        <f t="shared" si="18"/>
        <v>15.384615384615385</v>
      </c>
      <c r="O75" s="5">
        <v>904.08</v>
      </c>
      <c r="P75" s="5">
        <f t="shared" si="8"/>
        <v>904.08</v>
      </c>
      <c r="Q75" s="16">
        <f t="shared" si="19"/>
        <v>100</v>
      </c>
      <c r="R75" s="5">
        <v>904.08</v>
      </c>
      <c r="S75" s="16">
        <f t="shared" si="20"/>
        <v>100</v>
      </c>
      <c r="T75" s="5">
        <f t="shared" si="11"/>
        <v>0</v>
      </c>
      <c r="U75" s="16">
        <f t="shared" si="21"/>
        <v>0</v>
      </c>
    </row>
    <row r="76" spans="1:21" ht="27.95" customHeight="1" x14ac:dyDescent="0.25">
      <c r="A76" s="1">
        <f t="shared" si="23"/>
        <v>71</v>
      </c>
      <c r="B76" s="1" t="s">
        <v>22</v>
      </c>
      <c r="C76" s="1"/>
      <c r="D76" s="25" t="s">
        <v>206</v>
      </c>
      <c r="E76" s="86" t="s">
        <v>41</v>
      </c>
      <c r="F76" s="96" t="s">
        <v>339</v>
      </c>
      <c r="G76" s="93">
        <f t="shared" si="22"/>
        <v>2438.7199999999998</v>
      </c>
      <c r="H76" s="44">
        <v>17</v>
      </c>
      <c r="I76" s="44">
        <v>5</v>
      </c>
      <c r="J76" s="44">
        <v>11</v>
      </c>
      <c r="K76" s="44">
        <v>5</v>
      </c>
      <c r="L76" s="44">
        <v>5</v>
      </c>
      <c r="M76" s="44">
        <v>0</v>
      </c>
      <c r="N76" s="16">
        <f t="shared" si="18"/>
        <v>29.411764705882355</v>
      </c>
      <c r="O76" s="5">
        <v>2438.7199999999998</v>
      </c>
      <c r="P76" s="5">
        <f t="shared" si="8"/>
        <v>2438.7199999999998</v>
      </c>
      <c r="Q76" s="16">
        <f t="shared" si="19"/>
        <v>100</v>
      </c>
      <c r="R76" s="5">
        <v>2438.7199999999998</v>
      </c>
      <c r="S76" s="16">
        <f t="shared" si="20"/>
        <v>100</v>
      </c>
      <c r="T76" s="5">
        <f t="shared" si="11"/>
        <v>0</v>
      </c>
      <c r="U76" s="16">
        <f t="shared" si="21"/>
        <v>0</v>
      </c>
    </row>
    <row r="77" spans="1:21" ht="27.95" customHeight="1" x14ac:dyDescent="0.25">
      <c r="A77" s="1">
        <f t="shared" si="23"/>
        <v>72</v>
      </c>
      <c r="B77" s="1" t="s">
        <v>22</v>
      </c>
      <c r="C77" s="1"/>
      <c r="D77" s="25" t="s">
        <v>208</v>
      </c>
      <c r="E77" s="84" t="s">
        <v>135</v>
      </c>
      <c r="F77" s="96" t="s">
        <v>340</v>
      </c>
      <c r="G77" s="93">
        <f t="shared" si="22"/>
        <v>1352.46</v>
      </c>
      <c r="H77" s="44">
        <v>3</v>
      </c>
      <c r="I77" s="44">
        <v>1</v>
      </c>
      <c r="J77" s="44">
        <v>0</v>
      </c>
      <c r="K77" s="44">
        <v>3</v>
      </c>
      <c r="L77" s="44">
        <v>3</v>
      </c>
      <c r="M77" s="44">
        <v>0</v>
      </c>
      <c r="N77" s="16">
        <f t="shared" si="18"/>
        <v>100</v>
      </c>
      <c r="O77" s="5">
        <v>1352.46</v>
      </c>
      <c r="P77" s="5">
        <f t="shared" si="8"/>
        <v>1352.46</v>
      </c>
      <c r="Q77" s="16">
        <f t="shared" si="19"/>
        <v>100</v>
      </c>
      <c r="R77" s="5">
        <v>1352.46</v>
      </c>
      <c r="S77" s="16">
        <f t="shared" si="20"/>
        <v>100</v>
      </c>
      <c r="T77" s="5">
        <f t="shared" si="11"/>
        <v>0</v>
      </c>
      <c r="U77" s="16">
        <f t="shared" si="21"/>
        <v>0</v>
      </c>
    </row>
    <row r="78" spans="1:21" ht="27.95" customHeight="1" x14ac:dyDescent="0.25">
      <c r="A78" s="1">
        <f t="shared" si="23"/>
        <v>73</v>
      </c>
      <c r="B78" s="1" t="s">
        <v>22</v>
      </c>
      <c r="C78" s="1"/>
      <c r="D78" s="25" t="s">
        <v>210</v>
      </c>
      <c r="E78" s="84" t="s">
        <v>211</v>
      </c>
      <c r="F78" s="100" t="s">
        <v>341</v>
      </c>
      <c r="G78" s="93">
        <f t="shared" si="22"/>
        <v>989.26</v>
      </c>
      <c r="H78" s="44">
        <v>6</v>
      </c>
      <c r="I78" s="44">
        <v>1</v>
      </c>
      <c r="J78" s="44">
        <v>5</v>
      </c>
      <c r="K78" s="44">
        <v>2</v>
      </c>
      <c r="L78" s="44">
        <v>3</v>
      </c>
      <c r="M78" s="44">
        <v>0</v>
      </c>
      <c r="N78" s="16">
        <f t="shared" si="18"/>
        <v>33.333333333333329</v>
      </c>
      <c r="O78" s="5">
        <v>989.26</v>
      </c>
      <c r="P78" s="5">
        <f t="shared" si="8"/>
        <v>989.26</v>
      </c>
      <c r="Q78" s="16">
        <f t="shared" si="19"/>
        <v>100</v>
      </c>
      <c r="R78" s="5">
        <v>0</v>
      </c>
      <c r="S78" s="16">
        <f t="shared" si="20"/>
        <v>0</v>
      </c>
      <c r="T78" s="5">
        <f t="shared" si="11"/>
        <v>989.26</v>
      </c>
      <c r="U78" s="16">
        <f t="shared" si="21"/>
        <v>100</v>
      </c>
    </row>
    <row r="79" spans="1:21" ht="27.95" customHeight="1" x14ac:dyDescent="0.25">
      <c r="A79" s="1">
        <f t="shared" si="23"/>
        <v>74</v>
      </c>
      <c r="B79" s="1" t="s">
        <v>22</v>
      </c>
      <c r="C79" s="1"/>
      <c r="D79" s="25" t="s">
        <v>218</v>
      </c>
      <c r="E79" s="84" t="s">
        <v>53</v>
      </c>
      <c r="F79" s="96" t="s">
        <v>342</v>
      </c>
      <c r="G79" s="93">
        <f t="shared" si="22"/>
        <v>1177.97</v>
      </c>
      <c r="H79" s="44">
        <v>11</v>
      </c>
      <c r="I79" s="44">
        <v>3</v>
      </c>
      <c r="J79" s="44">
        <v>8</v>
      </c>
      <c r="K79" s="44">
        <v>6</v>
      </c>
      <c r="L79" s="44">
        <v>6</v>
      </c>
      <c r="M79" s="44">
        <v>0</v>
      </c>
      <c r="N79" s="16">
        <f t="shared" si="18"/>
        <v>54.54545454545454</v>
      </c>
      <c r="O79" s="5">
        <v>1177.97</v>
      </c>
      <c r="P79" s="5">
        <f t="shared" si="8"/>
        <v>1177.97</v>
      </c>
      <c r="Q79" s="16">
        <f t="shared" si="19"/>
        <v>100</v>
      </c>
      <c r="R79" s="5">
        <v>0</v>
      </c>
      <c r="S79" s="16">
        <f t="shared" si="20"/>
        <v>0</v>
      </c>
      <c r="T79" s="5">
        <f t="shared" si="11"/>
        <v>1177.97</v>
      </c>
      <c r="U79" s="16">
        <f t="shared" si="21"/>
        <v>100</v>
      </c>
    </row>
    <row r="80" spans="1:21" ht="27.95" customHeight="1" x14ac:dyDescent="0.25">
      <c r="A80" s="1">
        <f t="shared" si="23"/>
        <v>75</v>
      </c>
      <c r="B80" s="1" t="s">
        <v>22</v>
      </c>
      <c r="C80" s="1"/>
      <c r="D80" s="25" t="s">
        <v>216</v>
      </c>
      <c r="E80" s="84" t="s">
        <v>53</v>
      </c>
      <c r="F80" s="98" t="s">
        <v>343</v>
      </c>
      <c r="G80" s="93">
        <f t="shared" si="22"/>
        <v>9530.93</v>
      </c>
      <c r="H80" s="44">
        <v>14</v>
      </c>
      <c r="I80" s="44">
        <v>3</v>
      </c>
      <c r="J80" s="44">
        <v>9</v>
      </c>
      <c r="K80" s="44">
        <v>10</v>
      </c>
      <c r="L80" s="44">
        <v>13</v>
      </c>
      <c r="M80" s="44">
        <v>0</v>
      </c>
      <c r="N80" s="16">
        <f t="shared" si="18"/>
        <v>71.428571428571431</v>
      </c>
      <c r="O80" s="5">
        <v>9530.93</v>
      </c>
      <c r="P80" s="5">
        <f t="shared" si="8"/>
        <v>9530.93</v>
      </c>
      <c r="Q80" s="16">
        <f t="shared" si="19"/>
        <v>100</v>
      </c>
      <c r="R80" s="5">
        <v>206.97</v>
      </c>
      <c r="S80" s="16">
        <f t="shared" si="20"/>
        <v>2.1715614320952938</v>
      </c>
      <c r="T80" s="5">
        <f t="shared" si="11"/>
        <v>9323.9600000000009</v>
      </c>
      <c r="U80" s="16">
        <f t="shared" si="21"/>
        <v>97.828438567904712</v>
      </c>
    </row>
    <row r="81" spans="1:21" ht="27.95" customHeight="1" x14ac:dyDescent="0.25">
      <c r="A81" s="1">
        <f t="shared" si="23"/>
        <v>76</v>
      </c>
      <c r="B81" s="1" t="s">
        <v>22</v>
      </c>
      <c r="C81" s="1"/>
      <c r="D81" s="25" t="s">
        <v>220</v>
      </c>
      <c r="E81" s="84" t="s">
        <v>221</v>
      </c>
      <c r="F81" s="101" t="s">
        <v>344</v>
      </c>
      <c r="G81" s="93">
        <f t="shared" si="22"/>
        <v>2539.1999999999998</v>
      </c>
      <c r="H81" s="44">
        <v>10</v>
      </c>
      <c r="I81" s="44">
        <v>1</v>
      </c>
      <c r="J81" s="44">
        <v>9</v>
      </c>
      <c r="K81" s="44">
        <v>4</v>
      </c>
      <c r="L81" s="44">
        <v>5</v>
      </c>
      <c r="M81" s="44">
        <v>0</v>
      </c>
      <c r="N81" s="16">
        <f t="shared" si="18"/>
        <v>40</v>
      </c>
      <c r="O81" s="5">
        <v>2539.1999999999998</v>
      </c>
      <c r="P81" s="5">
        <f t="shared" si="8"/>
        <v>2539.1999999999998</v>
      </c>
      <c r="Q81" s="16">
        <f t="shared" si="19"/>
        <v>100</v>
      </c>
      <c r="R81" s="5">
        <v>2539.1999999999998</v>
      </c>
      <c r="S81" s="16">
        <f t="shared" si="20"/>
        <v>100</v>
      </c>
      <c r="T81" s="5">
        <f t="shared" si="11"/>
        <v>0</v>
      </c>
      <c r="U81" s="16">
        <f t="shared" si="21"/>
        <v>0</v>
      </c>
    </row>
    <row r="82" spans="1:21" ht="27.95" customHeight="1" x14ac:dyDescent="0.25">
      <c r="A82" s="1">
        <f t="shared" si="23"/>
        <v>77</v>
      </c>
      <c r="B82" s="1" t="s">
        <v>22</v>
      </c>
      <c r="C82" s="1"/>
      <c r="D82" s="25" t="s">
        <v>269</v>
      </c>
      <c r="E82" s="33" t="s">
        <v>41</v>
      </c>
      <c r="F82" s="102" t="s">
        <v>345</v>
      </c>
      <c r="G82" s="93">
        <f t="shared" si="22"/>
        <v>0</v>
      </c>
      <c r="H82" s="44">
        <v>5</v>
      </c>
      <c r="I82" s="44">
        <v>2</v>
      </c>
      <c r="J82" s="44">
        <v>3</v>
      </c>
      <c r="K82" s="44">
        <v>0</v>
      </c>
      <c r="L82" s="44">
        <v>0</v>
      </c>
      <c r="M82" s="44">
        <v>0</v>
      </c>
      <c r="N82" s="16">
        <f t="shared" si="18"/>
        <v>0</v>
      </c>
      <c r="O82" s="16">
        <f>IF(I82=0,0,L82/I82)*100</f>
        <v>0</v>
      </c>
      <c r="P82" s="5">
        <f t="shared" si="8"/>
        <v>0</v>
      </c>
      <c r="Q82" s="16">
        <f>IF(K82=0,0,N82/K82)*100</f>
        <v>0</v>
      </c>
      <c r="R82" s="16">
        <f>IF(L82=0,0,O82/L82)*100</f>
        <v>0</v>
      </c>
      <c r="S82" s="16">
        <f t="shared" si="20"/>
        <v>0</v>
      </c>
      <c r="T82" s="5">
        <f t="shared" si="11"/>
        <v>0</v>
      </c>
      <c r="U82" s="16">
        <f>IF(O82=0,0,R82/O82)*100</f>
        <v>0</v>
      </c>
    </row>
    <row r="83" spans="1:21" ht="27.95" customHeight="1" x14ac:dyDescent="0.25">
      <c r="A83" s="1">
        <f t="shared" si="23"/>
        <v>78</v>
      </c>
      <c r="B83" s="1" t="s">
        <v>22</v>
      </c>
      <c r="C83" s="1"/>
      <c r="D83" s="25" t="s">
        <v>223</v>
      </c>
      <c r="E83" s="33" t="s">
        <v>224</v>
      </c>
      <c r="F83" s="103" t="s">
        <v>346</v>
      </c>
      <c r="G83" s="93">
        <f t="shared" si="22"/>
        <v>1972.04</v>
      </c>
      <c r="H83" s="44">
        <v>12</v>
      </c>
      <c r="I83" s="44">
        <v>4</v>
      </c>
      <c r="J83" s="44">
        <v>8</v>
      </c>
      <c r="K83" s="44">
        <v>4</v>
      </c>
      <c r="L83" s="44">
        <v>4</v>
      </c>
      <c r="M83" s="44">
        <v>0</v>
      </c>
      <c r="N83" s="16">
        <f t="shared" si="18"/>
        <v>33.333333333333329</v>
      </c>
      <c r="O83" s="5">
        <v>1972.04</v>
      </c>
      <c r="P83" s="5">
        <f t="shared" si="8"/>
        <v>1972.04</v>
      </c>
      <c r="Q83" s="16">
        <f>IF(O83=0,0,P83/O83)*100</f>
        <v>100</v>
      </c>
      <c r="R83" s="5">
        <v>1972.04</v>
      </c>
      <c r="S83" s="16">
        <f t="shared" si="20"/>
        <v>100</v>
      </c>
      <c r="T83" s="5">
        <f t="shared" si="11"/>
        <v>0</v>
      </c>
      <c r="U83" s="16">
        <f>IF(P83=0,0,T83/P83)*100</f>
        <v>0</v>
      </c>
    </row>
    <row r="84" spans="1:21" ht="27.95" customHeight="1" x14ac:dyDescent="0.25">
      <c r="A84" s="1">
        <f t="shared" si="23"/>
        <v>79</v>
      </c>
      <c r="B84" s="1" t="s">
        <v>22</v>
      </c>
      <c r="C84" s="1"/>
      <c r="D84" s="90" t="s">
        <v>371</v>
      </c>
      <c r="E84" s="33" t="s">
        <v>41</v>
      </c>
      <c r="F84" s="98"/>
      <c r="G84" s="93"/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16">
        <f t="shared" si="18"/>
        <v>0</v>
      </c>
      <c r="O84" s="16">
        <f t="shared" si="18"/>
        <v>0</v>
      </c>
      <c r="P84" s="16">
        <f t="shared" si="18"/>
        <v>0</v>
      </c>
      <c r="Q84" s="16">
        <f t="shared" si="18"/>
        <v>0</v>
      </c>
      <c r="R84" s="16">
        <f t="shared" si="18"/>
        <v>0</v>
      </c>
      <c r="S84" s="16">
        <f t="shared" si="18"/>
        <v>0</v>
      </c>
      <c r="T84" s="16">
        <f t="shared" si="18"/>
        <v>0</v>
      </c>
      <c r="U84" s="16">
        <f t="shared" si="18"/>
        <v>0</v>
      </c>
    </row>
    <row r="85" spans="1:21" ht="27.95" customHeight="1" x14ac:dyDescent="0.25">
      <c r="A85" s="1">
        <f t="shared" si="23"/>
        <v>80</v>
      </c>
      <c r="B85" s="1" t="s">
        <v>22</v>
      </c>
      <c r="C85" s="1"/>
      <c r="D85" s="25" t="s">
        <v>226</v>
      </c>
      <c r="E85" s="84" t="s">
        <v>41</v>
      </c>
      <c r="F85" s="96" t="s">
        <v>347</v>
      </c>
      <c r="G85" s="93">
        <f t="shared" ref="G85:G100" si="24">O85</f>
        <v>1061</v>
      </c>
      <c r="H85" s="44">
        <v>8</v>
      </c>
      <c r="I85" s="44">
        <v>2</v>
      </c>
      <c r="J85" s="44">
        <v>6</v>
      </c>
      <c r="K85" s="44">
        <v>2</v>
      </c>
      <c r="L85" s="44">
        <v>2</v>
      </c>
      <c r="M85" s="44">
        <v>0</v>
      </c>
      <c r="N85" s="16">
        <f t="shared" si="18"/>
        <v>25</v>
      </c>
      <c r="O85" s="5">
        <v>1061</v>
      </c>
      <c r="P85" s="5">
        <f t="shared" ref="P85:P100" si="25">O85</f>
        <v>1061</v>
      </c>
      <c r="Q85" s="16">
        <f t="shared" ref="Q85:Q101" si="26">IF(O85=0,0,P85/O85)*100</f>
        <v>100</v>
      </c>
      <c r="R85" s="5">
        <v>1061</v>
      </c>
      <c r="S85" s="16">
        <f t="shared" ref="S85:S101" si="27">IF(P85=0,0,R85/P85)*100</f>
        <v>100</v>
      </c>
      <c r="T85" s="5">
        <f t="shared" ref="T85:T100" si="28"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23"/>
        <v>81</v>
      </c>
      <c r="B86" s="1" t="s">
        <v>22</v>
      </c>
      <c r="C86" s="1"/>
      <c r="D86" s="25" t="s">
        <v>228</v>
      </c>
      <c r="E86" s="84" t="s">
        <v>53</v>
      </c>
      <c r="F86" s="96" t="s">
        <v>348</v>
      </c>
      <c r="G86" s="93">
        <f t="shared" si="24"/>
        <v>307.45999999999998</v>
      </c>
      <c r="H86" s="44">
        <v>6</v>
      </c>
      <c r="I86" s="44">
        <v>1</v>
      </c>
      <c r="J86" s="44">
        <v>4</v>
      </c>
      <c r="K86" s="44">
        <v>1</v>
      </c>
      <c r="L86" s="44">
        <v>1</v>
      </c>
      <c r="M86" s="44">
        <v>0</v>
      </c>
      <c r="N86" s="16">
        <f t="shared" si="18"/>
        <v>16.666666666666664</v>
      </c>
      <c r="O86" s="5">
        <v>307.45999999999998</v>
      </c>
      <c r="P86" s="5">
        <f t="shared" si="25"/>
        <v>307.45999999999998</v>
      </c>
      <c r="Q86" s="16">
        <f t="shared" si="26"/>
        <v>100</v>
      </c>
      <c r="R86" s="5">
        <v>307.45999999999998</v>
      </c>
      <c r="S86" s="16">
        <f t="shared" si="27"/>
        <v>100</v>
      </c>
      <c r="T86" s="5">
        <f t="shared" si="28"/>
        <v>0</v>
      </c>
      <c r="U86" s="16">
        <f>IF(P86=0,0,T86/P86)*100</f>
        <v>0</v>
      </c>
    </row>
    <row r="87" spans="1:21" ht="27.95" customHeight="1" x14ac:dyDescent="0.25">
      <c r="A87" s="1">
        <f t="shared" si="23"/>
        <v>82</v>
      </c>
      <c r="B87" s="1" t="s">
        <v>22</v>
      </c>
      <c r="C87" s="1"/>
      <c r="D87" s="25" t="s">
        <v>232</v>
      </c>
      <c r="E87" s="84" t="s">
        <v>164</v>
      </c>
      <c r="F87" s="100" t="s">
        <v>360</v>
      </c>
      <c r="G87" s="93">
        <f t="shared" si="24"/>
        <v>0</v>
      </c>
      <c r="H87" s="44">
        <v>5</v>
      </c>
      <c r="I87" s="44">
        <v>1</v>
      </c>
      <c r="J87" s="44">
        <v>1</v>
      </c>
      <c r="K87" s="44">
        <v>0</v>
      </c>
      <c r="L87" s="44">
        <v>0</v>
      </c>
      <c r="M87" s="44">
        <v>0</v>
      </c>
      <c r="N87" s="16">
        <f t="shared" si="18"/>
        <v>0</v>
      </c>
      <c r="O87" s="5">
        <v>0</v>
      </c>
      <c r="P87" s="5">
        <f t="shared" si="25"/>
        <v>0</v>
      </c>
      <c r="Q87" s="16">
        <f t="shared" si="26"/>
        <v>0</v>
      </c>
      <c r="R87" s="5">
        <v>0</v>
      </c>
      <c r="S87" s="16">
        <f t="shared" si="27"/>
        <v>0</v>
      </c>
      <c r="T87" s="5">
        <f t="shared" si="28"/>
        <v>0</v>
      </c>
      <c r="U87" s="16">
        <f>IF(P87=0,0,T87/P87)*100</f>
        <v>0</v>
      </c>
    </row>
    <row r="88" spans="1:21" ht="27.95" customHeight="1" x14ac:dyDescent="0.25">
      <c r="A88" s="1">
        <f t="shared" si="23"/>
        <v>83</v>
      </c>
      <c r="B88" s="1" t="s">
        <v>22</v>
      </c>
      <c r="C88" s="1"/>
      <c r="D88" s="25" t="s">
        <v>230</v>
      </c>
      <c r="E88" s="84" t="s">
        <v>64</v>
      </c>
      <c r="F88" s="104"/>
      <c r="G88" s="93">
        <f t="shared" si="24"/>
        <v>0</v>
      </c>
      <c r="H88" s="44">
        <v>1</v>
      </c>
      <c r="I88" s="44">
        <v>0</v>
      </c>
      <c r="J88" s="44">
        <v>1</v>
      </c>
      <c r="K88" s="44">
        <v>0</v>
      </c>
      <c r="L88" s="44">
        <v>0</v>
      </c>
      <c r="M88" s="44">
        <v>0</v>
      </c>
      <c r="N88" s="16">
        <f t="shared" si="18"/>
        <v>0</v>
      </c>
      <c r="O88" s="5">
        <v>0</v>
      </c>
      <c r="P88" s="5">
        <f t="shared" si="25"/>
        <v>0</v>
      </c>
      <c r="Q88" s="16">
        <f t="shared" si="26"/>
        <v>0</v>
      </c>
      <c r="R88" s="5">
        <v>0</v>
      </c>
      <c r="S88" s="16">
        <f t="shared" si="27"/>
        <v>0</v>
      </c>
      <c r="T88" s="5">
        <f t="shared" si="28"/>
        <v>0</v>
      </c>
      <c r="U88" s="16">
        <f>IF(P88=0,0,T88/P88)*100</f>
        <v>0</v>
      </c>
    </row>
    <row r="89" spans="1:21" ht="49.5" customHeight="1" x14ac:dyDescent="0.25">
      <c r="A89" s="1">
        <f t="shared" si="23"/>
        <v>84</v>
      </c>
      <c r="B89" s="25" t="s">
        <v>23</v>
      </c>
      <c r="C89" s="106" t="s">
        <v>271</v>
      </c>
      <c r="D89" s="25" t="s">
        <v>270</v>
      </c>
      <c r="E89" s="84" t="s">
        <v>41</v>
      </c>
      <c r="F89" s="97" t="s">
        <v>369</v>
      </c>
      <c r="G89" s="93">
        <f t="shared" si="24"/>
        <v>301.45999999999998</v>
      </c>
      <c r="H89" s="44">
        <v>5</v>
      </c>
      <c r="I89" s="44">
        <v>1</v>
      </c>
      <c r="J89" s="44">
        <v>4</v>
      </c>
      <c r="K89" s="44">
        <v>1</v>
      </c>
      <c r="L89" s="44">
        <v>1</v>
      </c>
      <c r="M89" s="44">
        <v>0</v>
      </c>
      <c r="N89" s="16">
        <f t="shared" si="18"/>
        <v>20</v>
      </c>
      <c r="O89" s="5">
        <v>301.45999999999998</v>
      </c>
      <c r="P89" s="5">
        <f t="shared" si="25"/>
        <v>301.45999999999998</v>
      </c>
      <c r="Q89" s="16">
        <f t="shared" si="26"/>
        <v>100</v>
      </c>
      <c r="R89" s="5">
        <v>301.45999999999998</v>
      </c>
      <c r="S89" s="16">
        <f t="shared" si="27"/>
        <v>100</v>
      </c>
      <c r="T89" s="5">
        <f t="shared" si="28"/>
        <v>0</v>
      </c>
      <c r="U89" s="5">
        <v>0</v>
      </c>
    </row>
    <row r="90" spans="1:21" ht="27.95" customHeight="1" x14ac:dyDescent="0.25">
      <c r="A90" s="1">
        <f t="shared" si="23"/>
        <v>85</v>
      </c>
      <c r="B90" s="1" t="s">
        <v>22</v>
      </c>
      <c r="C90" s="1"/>
      <c r="D90" s="25" t="s">
        <v>234</v>
      </c>
      <c r="E90" s="86" t="s">
        <v>176</v>
      </c>
      <c r="F90" s="96" t="s">
        <v>349</v>
      </c>
      <c r="G90" s="93">
        <f t="shared" si="24"/>
        <v>0</v>
      </c>
      <c r="H90" s="44">
        <v>8</v>
      </c>
      <c r="I90" s="44">
        <v>0</v>
      </c>
      <c r="J90" s="44">
        <v>5</v>
      </c>
      <c r="K90" s="44">
        <v>0</v>
      </c>
      <c r="L90" s="44">
        <v>0</v>
      </c>
      <c r="M90" s="44">
        <v>0</v>
      </c>
      <c r="N90" s="16">
        <f t="shared" si="18"/>
        <v>0</v>
      </c>
      <c r="O90" s="5">
        <v>0</v>
      </c>
      <c r="P90" s="5">
        <f t="shared" si="25"/>
        <v>0</v>
      </c>
      <c r="Q90" s="16">
        <f t="shared" si="26"/>
        <v>0</v>
      </c>
      <c r="R90" s="5">
        <v>0</v>
      </c>
      <c r="S90" s="16">
        <f t="shared" si="27"/>
        <v>0</v>
      </c>
      <c r="T90" s="5">
        <f t="shared" si="28"/>
        <v>0</v>
      </c>
      <c r="U90" s="16">
        <f>IF(P90=0,0,T90/P90)*100</f>
        <v>0</v>
      </c>
    </row>
    <row r="91" spans="1:21" ht="27.95" customHeight="1" x14ac:dyDescent="0.25">
      <c r="A91" s="1">
        <f t="shared" si="23"/>
        <v>86</v>
      </c>
      <c r="B91" s="1" t="s">
        <v>22</v>
      </c>
      <c r="C91" s="1"/>
      <c r="D91" s="25" t="s">
        <v>272</v>
      </c>
      <c r="E91" s="86" t="s">
        <v>263</v>
      </c>
      <c r="F91" s="97" t="s">
        <v>350</v>
      </c>
      <c r="G91" s="93">
        <f t="shared" si="24"/>
        <v>0</v>
      </c>
      <c r="H91" s="44">
        <v>4</v>
      </c>
      <c r="I91" s="44">
        <v>1</v>
      </c>
      <c r="J91" s="44">
        <v>3</v>
      </c>
      <c r="K91" s="44">
        <v>0</v>
      </c>
      <c r="L91" s="44">
        <v>0</v>
      </c>
      <c r="M91" s="44">
        <v>0</v>
      </c>
      <c r="N91" s="16">
        <f t="shared" si="18"/>
        <v>0</v>
      </c>
      <c r="O91" s="16">
        <f>IF(I91=0,0,L91/I91)*100</f>
        <v>0</v>
      </c>
      <c r="P91" s="5">
        <f t="shared" si="25"/>
        <v>0</v>
      </c>
      <c r="Q91" s="16">
        <f t="shared" si="26"/>
        <v>0</v>
      </c>
      <c r="R91" s="16">
        <f>IF(L91=0,0,O91/L91)*100</f>
        <v>0</v>
      </c>
      <c r="S91" s="16">
        <f t="shared" si="27"/>
        <v>0</v>
      </c>
      <c r="T91" s="5">
        <f t="shared" si="28"/>
        <v>0</v>
      </c>
      <c r="U91" s="16">
        <f>IF(O91=0,0,R91/O91)*100</f>
        <v>0</v>
      </c>
    </row>
    <row r="92" spans="1:21" ht="27.95" customHeight="1" x14ac:dyDescent="0.25">
      <c r="A92" s="1">
        <f t="shared" si="23"/>
        <v>87</v>
      </c>
      <c r="B92" s="1" t="s">
        <v>22</v>
      </c>
      <c r="C92" s="1"/>
      <c r="D92" s="25" t="s">
        <v>236</v>
      </c>
      <c r="E92" s="84" t="s">
        <v>53</v>
      </c>
      <c r="F92" s="96" t="s">
        <v>368</v>
      </c>
      <c r="G92" s="93">
        <f t="shared" si="24"/>
        <v>3734.67</v>
      </c>
      <c r="H92" s="44">
        <v>6</v>
      </c>
      <c r="I92" s="44">
        <v>1</v>
      </c>
      <c r="J92" s="44">
        <v>5</v>
      </c>
      <c r="K92" s="44">
        <v>3</v>
      </c>
      <c r="L92" s="44">
        <v>5</v>
      </c>
      <c r="M92" s="44">
        <v>0</v>
      </c>
      <c r="N92" s="16">
        <f t="shared" si="18"/>
        <v>50</v>
      </c>
      <c r="O92" s="5">
        <v>3734.67</v>
      </c>
      <c r="P92" s="5">
        <f t="shared" si="25"/>
        <v>3734.67</v>
      </c>
      <c r="Q92" s="16">
        <f t="shared" si="26"/>
        <v>100</v>
      </c>
      <c r="R92" s="5">
        <v>2881.9</v>
      </c>
      <c r="S92" s="16">
        <f t="shared" si="27"/>
        <v>77.166121772472536</v>
      </c>
      <c r="T92" s="5">
        <f t="shared" si="28"/>
        <v>852.77</v>
      </c>
      <c r="U92" s="16">
        <f t="shared" ref="U92:U101" si="29">IF(P92=0,0,T92/P92)*100</f>
        <v>22.833878227527464</v>
      </c>
    </row>
    <row r="93" spans="1:21" ht="27.95" customHeight="1" x14ac:dyDescent="0.25">
      <c r="A93" s="1">
        <f t="shared" si="23"/>
        <v>88</v>
      </c>
      <c r="B93" s="1" t="s">
        <v>22</v>
      </c>
      <c r="C93" s="1"/>
      <c r="D93" s="25" t="s">
        <v>240</v>
      </c>
      <c r="E93" s="84" t="s">
        <v>241</v>
      </c>
      <c r="F93" s="96" t="s">
        <v>351</v>
      </c>
      <c r="G93" s="93">
        <f t="shared" si="24"/>
        <v>334.95</v>
      </c>
      <c r="H93" s="44">
        <v>3</v>
      </c>
      <c r="I93" s="44">
        <v>1</v>
      </c>
      <c r="J93" s="44">
        <v>0</v>
      </c>
      <c r="K93" s="44">
        <v>3</v>
      </c>
      <c r="L93" s="44">
        <v>3</v>
      </c>
      <c r="M93" s="44">
        <v>0</v>
      </c>
      <c r="N93" s="16">
        <f t="shared" si="18"/>
        <v>100</v>
      </c>
      <c r="O93" s="5">
        <v>334.95</v>
      </c>
      <c r="P93" s="5">
        <f t="shared" si="25"/>
        <v>334.95</v>
      </c>
      <c r="Q93" s="16">
        <f t="shared" si="26"/>
        <v>100</v>
      </c>
      <c r="R93" s="5">
        <v>334.95</v>
      </c>
      <c r="S93" s="16">
        <f t="shared" si="27"/>
        <v>100</v>
      </c>
      <c r="T93" s="5">
        <f t="shared" si="28"/>
        <v>0</v>
      </c>
      <c r="U93" s="16">
        <f t="shared" si="29"/>
        <v>0</v>
      </c>
    </row>
    <row r="94" spans="1:21" ht="27.95" customHeight="1" x14ac:dyDescent="0.25">
      <c r="A94" s="1">
        <f t="shared" si="23"/>
        <v>89</v>
      </c>
      <c r="B94" s="1" t="s">
        <v>22</v>
      </c>
      <c r="C94" s="1"/>
      <c r="D94" s="25" t="s">
        <v>243</v>
      </c>
      <c r="E94" s="33" t="s">
        <v>128</v>
      </c>
      <c r="F94" s="96" t="s">
        <v>352</v>
      </c>
      <c r="G94" s="93">
        <f t="shared" si="24"/>
        <v>0</v>
      </c>
      <c r="H94" s="44">
        <v>6</v>
      </c>
      <c r="I94" s="44">
        <v>1</v>
      </c>
      <c r="J94" s="44">
        <v>1</v>
      </c>
      <c r="K94" s="44">
        <v>0</v>
      </c>
      <c r="L94" s="44">
        <v>0</v>
      </c>
      <c r="M94" s="44">
        <v>0</v>
      </c>
      <c r="N94" s="16">
        <f t="shared" si="18"/>
        <v>0</v>
      </c>
      <c r="O94" s="5">
        <v>0</v>
      </c>
      <c r="P94" s="5">
        <f t="shared" si="25"/>
        <v>0</v>
      </c>
      <c r="Q94" s="16">
        <f t="shared" si="26"/>
        <v>0</v>
      </c>
      <c r="R94" s="5">
        <v>0</v>
      </c>
      <c r="S94" s="16">
        <f t="shared" si="27"/>
        <v>0</v>
      </c>
      <c r="T94" s="5">
        <f t="shared" si="28"/>
        <v>0</v>
      </c>
      <c r="U94" s="16">
        <f t="shared" si="29"/>
        <v>0</v>
      </c>
    </row>
    <row r="95" spans="1:21" ht="27.95" customHeight="1" x14ac:dyDescent="0.25">
      <c r="A95" s="1">
        <f t="shared" si="23"/>
        <v>90</v>
      </c>
      <c r="B95" s="1" t="s">
        <v>22</v>
      </c>
      <c r="C95" s="1"/>
      <c r="D95" s="25" t="s">
        <v>245</v>
      </c>
      <c r="E95" s="84" t="s">
        <v>53</v>
      </c>
      <c r="F95" s="98" t="s">
        <v>353</v>
      </c>
      <c r="G95" s="93">
        <f t="shared" si="24"/>
        <v>200.97</v>
      </c>
      <c r="H95" s="44">
        <v>9</v>
      </c>
      <c r="I95" s="44">
        <v>1</v>
      </c>
      <c r="J95" s="44">
        <v>7</v>
      </c>
      <c r="K95" s="44">
        <v>1</v>
      </c>
      <c r="L95" s="44">
        <v>1</v>
      </c>
      <c r="M95" s="44">
        <v>0</v>
      </c>
      <c r="N95" s="16">
        <f t="shared" si="18"/>
        <v>11.111111111111111</v>
      </c>
      <c r="O95" s="5">
        <v>200.97</v>
      </c>
      <c r="P95" s="5">
        <f t="shared" si="25"/>
        <v>200.97</v>
      </c>
      <c r="Q95" s="16">
        <f t="shared" si="26"/>
        <v>100</v>
      </c>
      <c r="R95" s="5">
        <v>0</v>
      </c>
      <c r="S95" s="16">
        <f t="shared" si="27"/>
        <v>0</v>
      </c>
      <c r="T95" s="5">
        <f t="shared" si="28"/>
        <v>200.97</v>
      </c>
      <c r="U95" s="16">
        <f t="shared" si="29"/>
        <v>100</v>
      </c>
    </row>
    <row r="96" spans="1:21" ht="27.95" customHeight="1" x14ac:dyDescent="0.25">
      <c r="A96" s="1">
        <f t="shared" si="23"/>
        <v>91</v>
      </c>
      <c r="B96" s="1" t="s">
        <v>22</v>
      </c>
      <c r="C96" s="1"/>
      <c r="D96" s="25" t="s">
        <v>247</v>
      </c>
      <c r="E96" s="84" t="s">
        <v>53</v>
      </c>
      <c r="F96" s="103" t="s">
        <v>354</v>
      </c>
      <c r="G96" s="93">
        <f t="shared" si="24"/>
        <v>0</v>
      </c>
      <c r="H96" s="44">
        <v>6</v>
      </c>
      <c r="I96" s="44">
        <v>1</v>
      </c>
      <c r="J96" s="44">
        <v>5</v>
      </c>
      <c r="K96" s="44">
        <v>0</v>
      </c>
      <c r="L96" s="44">
        <v>0</v>
      </c>
      <c r="M96" s="44">
        <v>0</v>
      </c>
      <c r="N96" s="16">
        <f t="shared" si="18"/>
        <v>0</v>
      </c>
      <c r="O96" s="5">
        <v>0</v>
      </c>
      <c r="P96" s="5">
        <f t="shared" si="25"/>
        <v>0</v>
      </c>
      <c r="Q96" s="16">
        <f t="shared" si="26"/>
        <v>0</v>
      </c>
      <c r="R96" s="5">
        <v>0</v>
      </c>
      <c r="S96" s="16">
        <f t="shared" si="27"/>
        <v>0</v>
      </c>
      <c r="T96" s="5">
        <f t="shared" si="28"/>
        <v>0</v>
      </c>
      <c r="U96" s="16">
        <f t="shared" si="29"/>
        <v>0</v>
      </c>
    </row>
    <row r="97" spans="1:32" ht="27.95" customHeight="1" x14ac:dyDescent="0.25">
      <c r="A97" s="1">
        <f t="shared" si="23"/>
        <v>92</v>
      </c>
      <c r="B97" s="1" t="s">
        <v>22</v>
      </c>
      <c r="C97" s="1"/>
      <c r="D97" s="25" t="s">
        <v>249</v>
      </c>
      <c r="E97" s="84" t="s">
        <v>250</v>
      </c>
      <c r="F97" s="96" t="s">
        <v>366</v>
      </c>
      <c r="G97" s="93">
        <f t="shared" si="24"/>
        <v>0</v>
      </c>
      <c r="H97" s="44">
        <v>15</v>
      </c>
      <c r="I97" s="44">
        <v>0</v>
      </c>
      <c r="J97" s="44">
        <v>14</v>
      </c>
      <c r="K97" s="44">
        <v>0</v>
      </c>
      <c r="L97" s="44">
        <v>0</v>
      </c>
      <c r="M97" s="44">
        <v>0</v>
      </c>
      <c r="N97" s="16">
        <f t="shared" si="18"/>
        <v>0</v>
      </c>
      <c r="O97" s="5">
        <v>0</v>
      </c>
      <c r="P97" s="5">
        <f t="shared" si="25"/>
        <v>0</v>
      </c>
      <c r="Q97" s="16">
        <f t="shared" si="26"/>
        <v>0</v>
      </c>
      <c r="R97" s="5">
        <v>0</v>
      </c>
      <c r="S97" s="16">
        <f t="shared" si="27"/>
        <v>0</v>
      </c>
      <c r="T97" s="5">
        <f t="shared" si="28"/>
        <v>0</v>
      </c>
      <c r="U97" s="16">
        <f t="shared" si="29"/>
        <v>0</v>
      </c>
    </row>
    <row r="98" spans="1:32" ht="27.95" customHeight="1" x14ac:dyDescent="0.25">
      <c r="A98" s="1">
        <f t="shared" si="23"/>
        <v>93</v>
      </c>
      <c r="B98" s="25" t="s">
        <v>23</v>
      </c>
      <c r="C98" s="106" t="s">
        <v>34</v>
      </c>
      <c r="D98" s="25" t="s">
        <v>252</v>
      </c>
      <c r="E98" s="84" t="s">
        <v>53</v>
      </c>
      <c r="F98" s="89" t="s">
        <v>367</v>
      </c>
      <c r="G98" s="93">
        <f t="shared" si="24"/>
        <v>0</v>
      </c>
      <c r="H98" s="44">
        <v>6</v>
      </c>
      <c r="I98" s="44">
        <v>1</v>
      </c>
      <c r="J98" s="44">
        <v>5</v>
      </c>
      <c r="K98" s="44">
        <v>0</v>
      </c>
      <c r="L98" s="44">
        <v>0</v>
      </c>
      <c r="M98" s="44">
        <v>0</v>
      </c>
      <c r="N98" s="16">
        <f t="shared" si="18"/>
        <v>0</v>
      </c>
      <c r="O98" s="5">
        <v>0</v>
      </c>
      <c r="P98" s="5">
        <f t="shared" si="25"/>
        <v>0</v>
      </c>
      <c r="Q98" s="16">
        <f t="shared" si="26"/>
        <v>0</v>
      </c>
      <c r="R98" s="5">
        <v>0</v>
      </c>
      <c r="S98" s="16">
        <f t="shared" si="27"/>
        <v>0</v>
      </c>
      <c r="T98" s="5">
        <f t="shared" si="28"/>
        <v>0</v>
      </c>
      <c r="U98" s="16">
        <f t="shared" si="29"/>
        <v>0</v>
      </c>
    </row>
    <row r="99" spans="1:32" ht="40.5" customHeight="1" x14ac:dyDescent="0.25">
      <c r="A99" s="1">
        <f t="shared" si="23"/>
        <v>94</v>
      </c>
      <c r="B99" s="25" t="s">
        <v>23</v>
      </c>
      <c r="C99" s="106" t="s">
        <v>28</v>
      </c>
      <c r="D99" s="25" t="s">
        <v>254</v>
      </c>
      <c r="E99" s="84" t="s">
        <v>41</v>
      </c>
      <c r="F99" s="98" t="s">
        <v>377</v>
      </c>
      <c r="G99" s="93">
        <f t="shared" si="24"/>
        <v>913.51</v>
      </c>
      <c r="H99" s="44">
        <v>13</v>
      </c>
      <c r="I99" s="44">
        <v>2</v>
      </c>
      <c r="J99" s="44">
        <v>10</v>
      </c>
      <c r="K99" s="44">
        <v>1</v>
      </c>
      <c r="L99" s="44">
        <v>2</v>
      </c>
      <c r="M99" s="44">
        <v>0</v>
      </c>
      <c r="N99" s="16">
        <f t="shared" si="18"/>
        <v>7.6923076923076925</v>
      </c>
      <c r="O99" s="5">
        <v>913.51</v>
      </c>
      <c r="P99" s="5">
        <f t="shared" si="25"/>
        <v>913.51</v>
      </c>
      <c r="Q99" s="16">
        <f t="shared" si="26"/>
        <v>100</v>
      </c>
      <c r="R99" s="5">
        <v>913.51</v>
      </c>
      <c r="S99" s="16">
        <f t="shared" si="27"/>
        <v>100</v>
      </c>
      <c r="T99" s="5">
        <f t="shared" si="28"/>
        <v>0</v>
      </c>
      <c r="U99" s="16">
        <f t="shared" si="29"/>
        <v>0</v>
      </c>
    </row>
    <row r="100" spans="1:32" ht="38.25" customHeight="1" x14ac:dyDescent="0.25">
      <c r="A100" s="1">
        <f t="shared" si="23"/>
        <v>95</v>
      </c>
      <c r="B100" s="25" t="s">
        <v>23</v>
      </c>
      <c r="C100" s="106" t="s">
        <v>28</v>
      </c>
      <c r="D100" s="25" t="s">
        <v>256</v>
      </c>
      <c r="E100" s="84" t="s">
        <v>41</v>
      </c>
      <c r="F100" s="103" t="s">
        <v>355</v>
      </c>
      <c r="G100" s="93">
        <f t="shared" si="24"/>
        <v>1534.24</v>
      </c>
      <c r="H100" s="44">
        <v>10</v>
      </c>
      <c r="I100" s="44">
        <v>3</v>
      </c>
      <c r="J100" s="44">
        <v>5</v>
      </c>
      <c r="K100" s="44">
        <v>4</v>
      </c>
      <c r="L100" s="44">
        <v>6</v>
      </c>
      <c r="M100" s="44">
        <v>0</v>
      </c>
      <c r="N100" s="16">
        <f t="shared" si="18"/>
        <v>40</v>
      </c>
      <c r="O100" s="5">
        <v>1534.24</v>
      </c>
      <c r="P100" s="5">
        <f t="shared" si="25"/>
        <v>1534.24</v>
      </c>
      <c r="Q100" s="16">
        <f t="shared" si="26"/>
        <v>100</v>
      </c>
      <c r="R100" s="5">
        <v>0</v>
      </c>
      <c r="S100" s="16">
        <f t="shared" si="27"/>
        <v>0</v>
      </c>
      <c r="T100" s="5">
        <f t="shared" si="28"/>
        <v>1534.24</v>
      </c>
      <c r="U100" s="16">
        <f t="shared" si="29"/>
        <v>100</v>
      </c>
    </row>
    <row r="101" spans="1:32" x14ac:dyDescent="0.25">
      <c r="A101" s="22" t="s">
        <v>19</v>
      </c>
      <c r="B101" s="23"/>
      <c r="C101" s="23"/>
      <c r="D101" s="23"/>
      <c r="E101" s="23"/>
      <c r="F101" s="103"/>
      <c r="G101" s="94">
        <f t="shared" ref="G101:M101" si="30">SUM(G6:G100)</f>
        <v>105611.77000000002</v>
      </c>
      <c r="H101" s="18">
        <f t="shared" si="30"/>
        <v>863</v>
      </c>
      <c r="I101" s="18">
        <f t="shared" si="30"/>
        <v>167</v>
      </c>
      <c r="J101" s="18">
        <f t="shared" si="30"/>
        <v>581</v>
      </c>
      <c r="K101" s="18">
        <f t="shared" si="30"/>
        <v>216</v>
      </c>
      <c r="L101" s="18">
        <f t="shared" si="30"/>
        <v>238</v>
      </c>
      <c r="M101" s="18">
        <f t="shared" si="30"/>
        <v>0</v>
      </c>
      <c r="N101" s="16">
        <f t="shared" si="18"/>
        <v>25.028968713789109</v>
      </c>
      <c r="O101" s="19">
        <f>SUM(O6:O100)</f>
        <v>105611.77000000002</v>
      </c>
      <c r="P101" s="19">
        <f>SUM(P6:P100)</f>
        <v>105611.77000000002</v>
      </c>
      <c r="Q101" s="16">
        <f t="shared" si="26"/>
        <v>100</v>
      </c>
      <c r="R101" s="19">
        <f>SUM(R6:R100)</f>
        <v>70288.129999999976</v>
      </c>
      <c r="S101" s="16">
        <f t="shared" si="27"/>
        <v>66.553311245517392</v>
      </c>
      <c r="T101" s="19">
        <f>SUM(T6:T100)</f>
        <v>35323.64</v>
      </c>
      <c r="U101" s="16">
        <f t="shared" si="29"/>
        <v>33.446688754482565</v>
      </c>
      <c r="V101" s="10"/>
      <c r="W101" s="10"/>
      <c r="X101" s="10"/>
      <c r="Y101" s="9"/>
      <c r="Z101" s="11"/>
      <c r="AA101" s="11"/>
      <c r="AB101" s="9"/>
      <c r="AC101" s="11"/>
      <c r="AD101" s="9"/>
      <c r="AE101" s="11"/>
      <c r="AF101" s="9"/>
    </row>
  </sheetData>
  <sheetProtection algorithmName="SHA-512" hashValue="eRQL/6Vnoq3Fq6owdQ3Dl62/4ASZOuEyYZY3BDwgxoZaRRktXXjqFrfdKddsiFP7BnZCBgIwJA062pz66r4zcQ==" saltValue="C4J667Cp1trEOwtC+XqlVg==" spinCount="100000" sheet="1" objects="1" scenarios="1"/>
  <customSheetViews>
    <customSheetView guid="{2F2CED36-E625-4693-8C75-0460C802BA46}" scale="77">
      <selection activeCell="J3" sqref="J3:J4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7">
      <selection activeCell="J3" sqref="J3:J4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7">
      <selection activeCell="J3" sqref="J3:J4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topLeftCell="A94" zoomScale="78" zoomScaleNormal="78" zoomScaleSheetLayoutView="130" workbookViewId="0">
      <selection activeCell="H116" sqref="H116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1.140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380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1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110" t="s">
        <v>6</v>
      </c>
      <c r="Q4" s="108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10" t="s">
        <v>6</v>
      </c>
      <c r="S4" s="108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10" t="s">
        <v>6</v>
      </c>
      <c r="U4" s="108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08">
        <v>1</v>
      </c>
      <c r="B5" s="108">
        <v>2</v>
      </c>
      <c r="C5" s="108">
        <v>3</v>
      </c>
      <c r="D5" s="108">
        <v>4</v>
      </c>
      <c r="E5" s="91">
        <v>5</v>
      </c>
      <c r="F5" s="95">
        <v>6</v>
      </c>
      <c r="G5" s="92">
        <v>7</v>
      </c>
      <c r="H5" s="108">
        <v>8</v>
      </c>
      <c r="I5" s="108">
        <v>9</v>
      </c>
      <c r="J5" s="108">
        <v>10</v>
      </c>
      <c r="K5" s="108">
        <v>11</v>
      </c>
      <c r="L5" s="108">
        <v>12</v>
      </c>
      <c r="M5" s="108">
        <v>13</v>
      </c>
      <c r="N5" s="108">
        <v>14</v>
      </c>
      <c r="O5" s="108">
        <v>15</v>
      </c>
      <c r="P5" s="108">
        <v>16</v>
      </c>
      <c r="Q5" s="108">
        <v>17</v>
      </c>
      <c r="R5" s="108">
        <v>18</v>
      </c>
      <c r="S5" s="108">
        <v>19</v>
      </c>
      <c r="T5" s="108">
        <v>20</v>
      </c>
      <c r="U5" s="108">
        <v>21</v>
      </c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69" si="0">O6</f>
        <v>4642.08</v>
      </c>
      <c r="H6" s="44">
        <v>21</v>
      </c>
      <c r="I6" s="44">
        <v>4</v>
      </c>
      <c r="J6" s="44">
        <v>17</v>
      </c>
      <c r="K6" s="44">
        <v>9</v>
      </c>
      <c r="L6" s="44">
        <v>10</v>
      </c>
      <c r="M6" s="44">
        <v>0</v>
      </c>
      <c r="N6" s="16">
        <f t="shared" ref="N6:U37" si="1">IF(H6=0,0,K6/H6)*100</f>
        <v>42.857142857142854</v>
      </c>
      <c r="O6" s="5">
        <v>4642.08</v>
      </c>
      <c r="P6" s="5">
        <f t="shared" ref="P6:P18" si="2">O6</f>
        <v>4642.08</v>
      </c>
      <c r="Q6" s="16">
        <f t="shared" ref="Q6:Q18" si="3">IF(O6=0,0,P6/O6)*100</f>
        <v>100</v>
      </c>
      <c r="R6" s="5">
        <v>4642.08</v>
      </c>
      <c r="S6" s="16">
        <f t="shared" ref="S6:S18" si="4">IF(P6=0,0,R6/P6)*100</f>
        <v>100</v>
      </c>
      <c r="T6" s="5">
        <f t="shared" ref="T6:T18" si="5">SUM(P6, -R6)</f>
        <v>0</v>
      </c>
      <c r="U6" s="16">
        <f t="shared" ref="U6:U18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0</v>
      </c>
      <c r="H7" s="44">
        <v>8</v>
      </c>
      <c r="I7" s="44">
        <v>4</v>
      </c>
      <c r="J7" s="44">
        <v>4</v>
      </c>
      <c r="K7" s="44">
        <v>0</v>
      </c>
      <c r="L7" s="44">
        <v>0</v>
      </c>
      <c r="M7" s="44">
        <v>0</v>
      </c>
      <c r="N7" s="16">
        <f t="shared" si="1"/>
        <v>0</v>
      </c>
      <c r="O7" s="5">
        <v>0</v>
      </c>
      <c r="P7" s="5">
        <f t="shared" si="2"/>
        <v>0</v>
      </c>
      <c r="Q7" s="16">
        <f t="shared" si="3"/>
        <v>0</v>
      </c>
      <c r="R7" s="5">
        <v>0</v>
      </c>
      <c r="S7" s="16">
        <f t="shared" si="4"/>
        <v>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12835.41</v>
      </c>
      <c r="H8" s="44">
        <v>22</v>
      </c>
      <c r="I8" s="44">
        <v>4</v>
      </c>
      <c r="J8" s="44">
        <v>16</v>
      </c>
      <c r="K8" s="44">
        <v>13</v>
      </c>
      <c r="L8" s="44">
        <v>13</v>
      </c>
      <c r="M8" s="44">
        <v>0</v>
      </c>
      <c r="N8" s="16">
        <f t="shared" si="1"/>
        <v>59.090909090909093</v>
      </c>
      <c r="O8" s="5">
        <v>12835.41</v>
      </c>
      <c r="P8" s="5">
        <f t="shared" si="2"/>
        <v>12835.41</v>
      </c>
      <c r="Q8" s="16">
        <f t="shared" si="3"/>
        <v>100</v>
      </c>
      <c r="R8" s="5">
        <v>2990.99</v>
      </c>
      <c r="S8" s="16">
        <f t="shared" si="4"/>
        <v>23.302644792803655</v>
      </c>
      <c r="T8" s="5">
        <f t="shared" si="5"/>
        <v>9844.42</v>
      </c>
      <c r="U8" s="16">
        <f t="shared" si="6"/>
        <v>76.697355207196338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0</v>
      </c>
      <c r="H9" s="44">
        <v>4</v>
      </c>
      <c r="I9" s="44">
        <v>0</v>
      </c>
      <c r="J9" s="44">
        <v>2</v>
      </c>
      <c r="K9" s="44">
        <v>0</v>
      </c>
      <c r="L9" s="44">
        <v>0</v>
      </c>
      <c r="M9" s="44">
        <v>0</v>
      </c>
      <c r="N9" s="16">
        <f t="shared" si="1"/>
        <v>0</v>
      </c>
      <c r="O9" s="5">
        <v>0</v>
      </c>
      <c r="P9" s="5">
        <f t="shared" si="2"/>
        <v>0</v>
      </c>
      <c r="Q9" s="16">
        <f t="shared" si="3"/>
        <v>0</v>
      </c>
      <c r="R9" s="5">
        <v>0</v>
      </c>
      <c r="S9" s="16">
        <f t="shared" si="4"/>
        <v>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0</v>
      </c>
      <c r="H10" s="44">
        <v>4</v>
      </c>
      <c r="I10" s="44">
        <v>1</v>
      </c>
      <c r="J10" s="44">
        <v>3</v>
      </c>
      <c r="K10" s="44">
        <v>0</v>
      </c>
      <c r="L10" s="44">
        <v>0</v>
      </c>
      <c r="M10" s="44">
        <v>0</v>
      </c>
      <c r="N10" s="16">
        <f t="shared" si="1"/>
        <v>0</v>
      </c>
      <c r="O10" s="5">
        <v>0</v>
      </c>
      <c r="P10" s="5">
        <f t="shared" si="2"/>
        <v>0</v>
      </c>
      <c r="Q10" s="16">
        <f t="shared" si="3"/>
        <v>0</v>
      </c>
      <c r="R10" s="5">
        <v>0</v>
      </c>
      <c r="S10" s="16">
        <f t="shared" si="4"/>
        <v>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210.97</v>
      </c>
      <c r="H12" s="44">
        <v>6</v>
      </c>
      <c r="I12" s="44">
        <v>0</v>
      </c>
      <c r="J12" s="44">
        <v>4</v>
      </c>
      <c r="K12" s="44">
        <v>1</v>
      </c>
      <c r="L12" s="44">
        <v>1</v>
      </c>
      <c r="M12" s="44">
        <v>0</v>
      </c>
      <c r="N12" s="16">
        <f t="shared" si="1"/>
        <v>16.666666666666664</v>
      </c>
      <c r="O12" s="5">
        <v>210.97</v>
      </c>
      <c r="P12" s="5">
        <f t="shared" si="2"/>
        <v>210.97</v>
      </c>
      <c r="Q12" s="16">
        <f t="shared" si="3"/>
        <v>100</v>
      </c>
      <c r="R12" s="5">
        <v>210.97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1108.56</v>
      </c>
      <c r="H13" s="44">
        <v>25</v>
      </c>
      <c r="I13" s="44">
        <v>5</v>
      </c>
      <c r="J13" s="44">
        <v>17</v>
      </c>
      <c r="K13" s="44">
        <v>3</v>
      </c>
      <c r="L13" s="44">
        <v>3</v>
      </c>
      <c r="M13" s="44">
        <v>0</v>
      </c>
      <c r="N13" s="16">
        <f t="shared" si="1"/>
        <v>12</v>
      </c>
      <c r="O13" s="5">
        <v>1108.56</v>
      </c>
      <c r="P13" s="5">
        <f t="shared" si="2"/>
        <v>1108.56</v>
      </c>
      <c r="Q13" s="16">
        <f t="shared" si="3"/>
        <v>100</v>
      </c>
      <c r="R13" s="5">
        <v>1108.56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2348.46</v>
      </c>
      <c r="H14" s="44">
        <v>17</v>
      </c>
      <c r="I14" s="44">
        <v>5</v>
      </c>
      <c r="J14" s="44">
        <v>12</v>
      </c>
      <c r="K14" s="44">
        <v>5</v>
      </c>
      <c r="L14" s="44">
        <v>6</v>
      </c>
      <c r="M14" s="44">
        <v>0</v>
      </c>
      <c r="N14" s="16">
        <f t="shared" si="1"/>
        <v>29.411764705882355</v>
      </c>
      <c r="O14" s="5">
        <v>2348.46</v>
      </c>
      <c r="P14" s="5">
        <f t="shared" si="2"/>
        <v>2348.46</v>
      </c>
      <c r="Q14" s="16">
        <f t="shared" si="3"/>
        <v>100</v>
      </c>
      <c r="R14" s="5">
        <v>2348.46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1382.7</v>
      </c>
      <c r="H15" s="44">
        <v>6</v>
      </c>
      <c r="I15" s="44">
        <v>2</v>
      </c>
      <c r="J15" s="44">
        <v>3</v>
      </c>
      <c r="K15" s="44">
        <v>3</v>
      </c>
      <c r="L15" s="44">
        <v>3</v>
      </c>
      <c r="M15" s="44">
        <v>0</v>
      </c>
      <c r="N15" s="16">
        <f t="shared" si="1"/>
        <v>50</v>
      </c>
      <c r="O15" s="5">
        <v>1382.7</v>
      </c>
      <c r="P15" s="5">
        <f t="shared" si="2"/>
        <v>1382.7</v>
      </c>
      <c r="Q15" s="16">
        <f t="shared" si="3"/>
        <v>100</v>
      </c>
      <c r="R15" s="5">
        <v>1382.7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694.26</v>
      </c>
      <c r="H16" s="44">
        <v>8</v>
      </c>
      <c r="I16" s="44">
        <v>0</v>
      </c>
      <c r="J16" s="44">
        <v>5</v>
      </c>
      <c r="K16" s="44">
        <v>4</v>
      </c>
      <c r="L16" s="44">
        <v>4</v>
      </c>
      <c r="M16" s="44">
        <v>0</v>
      </c>
      <c r="N16" s="16">
        <f t="shared" si="1"/>
        <v>50</v>
      </c>
      <c r="O16" s="5">
        <v>694.26</v>
      </c>
      <c r="P16" s="5">
        <f t="shared" si="2"/>
        <v>694.26</v>
      </c>
      <c r="Q16" s="16">
        <f t="shared" si="3"/>
        <v>100</v>
      </c>
      <c r="R16" s="5">
        <v>694.26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1763.05</v>
      </c>
      <c r="H17" s="44">
        <v>6</v>
      </c>
      <c r="I17" s="44">
        <v>1</v>
      </c>
      <c r="J17" s="44">
        <v>5</v>
      </c>
      <c r="K17" s="44">
        <v>4</v>
      </c>
      <c r="L17" s="44">
        <v>5</v>
      </c>
      <c r="M17" s="44">
        <v>0</v>
      </c>
      <c r="N17" s="16">
        <f t="shared" si="1"/>
        <v>66.666666666666657</v>
      </c>
      <c r="O17" s="5">
        <v>1763.05</v>
      </c>
      <c r="P17" s="5">
        <f t="shared" si="2"/>
        <v>1763.05</v>
      </c>
      <c r="Q17" s="16">
        <f t="shared" si="3"/>
        <v>100</v>
      </c>
      <c r="R17" s="5">
        <v>1763.05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0</v>
      </c>
      <c r="H18" s="44">
        <v>25</v>
      </c>
      <c r="I18" s="44">
        <v>4</v>
      </c>
      <c r="J18" s="44">
        <v>20</v>
      </c>
      <c r="K18" s="44">
        <v>0</v>
      </c>
      <c r="L18" s="44">
        <v>0</v>
      </c>
      <c r="M18" s="44">
        <v>0</v>
      </c>
      <c r="N18" s="16">
        <f t="shared" si="1"/>
        <v>0</v>
      </c>
      <c r="O18" s="5">
        <v>0</v>
      </c>
      <c r="P18" s="5">
        <f t="shared" si="2"/>
        <v>0</v>
      </c>
      <c r="Q18" s="16">
        <f t="shared" si="3"/>
        <v>0</v>
      </c>
      <c r="R18" s="5">
        <v>0</v>
      </c>
      <c r="S18" s="16">
        <f t="shared" si="4"/>
        <v>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08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0</v>
      </c>
      <c r="H19" s="44">
        <v>1</v>
      </c>
      <c r="I19" s="44">
        <v>1</v>
      </c>
      <c r="J19" s="44">
        <v>0</v>
      </c>
      <c r="K19" s="44">
        <v>0</v>
      </c>
      <c r="L19" s="44">
        <v>0</v>
      </c>
      <c r="M19" s="44">
        <v>0</v>
      </c>
      <c r="N19" s="16">
        <f t="shared" si="1"/>
        <v>0</v>
      </c>
      <c r="O19" s="16">
        <f t="shared" si="1"/>
        <v>0</v>
      </c>
      <c r="P19" s="16">
        <f t="shared" si="1"/>
        <v>0</v>
      </c>
      <c r="Q19" s="16">
        <f t="shared" si="1"/>
        <v>0</v>
      </c>
      <c r="R19" s="16">
        <f t="shared" si="1"/>
        <v>0</v>
      </c>
      <c r="S19" s="16">
        <f t="shared" si="1"/>
        <v>0</v>
      </c>
      <c r="T19" s="16">
        <f t="shared" si="1"/>
        <v>0</v>
      </c>
      <c r="U19" s="16">
        <f t="shared" si="1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08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0</v>
      </c>
      <c r="H20" s="44">
        <v>8</v>
      </c>
      <c r="I20" s="44">
        <v>2</v>
      </c>
      <c r="J20" s="44">
        <v>6</v>
      </c>
      <c r="K20" s="44">
        <v>0</v>
      </c>
      <c r="L20" s="44">
        <v>0</v>
      </c>
      <c r="M20" s="44">
        <v>0</v>
      </c>
      <c r="N20" s="16">
        <f t="shared" si="1"/>
        <v>0</v>
      </c>
      <c r="O20" s="5">
        <v>0</v>
      </c>
      <c r="P20" s="5">
        <f t="shared" ref="P20:P83" si="8">O20</f>
        <v>0</v>
      </c>
      <c r="Q20" s="16">
        <f t="shared" ref="Q20:Q38" si="9">IF(O20=0,0,P20/O20)*100</f>
        <v>0</v>
      </c>
      <c r="R20" s="5">
        <v>0</v>
      </c>
      <c r="S20" s="16">
        <f t="shared" ref="S20:S38" si="10">IF(P20=0,0,R20/P20)*100</f>
        <v>0</v>
      </c>
      <c r="T20" s="5">
        <f t="shared" ref="T20:T83" si="11">SUM(P20, -R20)</f>
        <v>0</v>
      </c>
      <c r="U20" s="16">
        <f t="shared" ref="U20:U38" si="12">IF(P20=0,0,T20/P20)*100</f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2194.85</v>
      </c>
      <c r="H21" s="44">
        <v>11</v>
      </c>
      <c r="I21" s="44">
        <v>4</v>
      </c>
      <c r="J21" s="44">
        <v>7</v>
      </c>
      <c r="K21" s="44">
        <v>3</v>
      </c>
      <c r="L21" s="44">
        <v>4</v>
      </c>
      <c r="M21" s="44">
        <v>0</v>
      </c>
      <c r="N21" s="16">
        <f t="shared" si="1"/>
        <v>27.27272727272727</v>
      </c>
      <c r="O21" s="5">
        <v>2194.85</v>
      </c>
      <c r="P21" s="5">
        <f t="shared" si="8"/>
        <v>2194.85</v>
      </c>
      <c r="Q21" s="16">
        <f t="shared" si="9"/>
        <v>100</v>
      </c>
      <c r="R21" s="5">
        <v>2194.85</v>
      </c>
      <c r="S21" s="16">
        <f t="shared" si="10"/>
        <v>100</v>
      </c>
      <c r="T21" s="5">
        <f t="shared" si="11"/>
        <v>0</v>
      </c>
      <c r="U21" s="16">
        <f t="shared" si="12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2315.31</v>
      </c>
      <c r="H22" s="44">
        <v>13</v>
      </c>
      <c r="I22" s="44">
        <v>3</v>
      </c>
      <c r="J22" s="44">
        <v>8</v>
      </c>
      <c r="K22" s="44">
        <v>6</v>
      </c>
      <c r="L22" s="44">
        <v>6</v>
      </c>
      <c r="M22" s="44">
        <v>0</v>
      </c>
      <c r="N22" s="16">
        <f t="shared" si="1"/>
        <v>46.153846153846153</v>
      </c>
      <c r="O22" s="5">
        <v>2315.31</v>
      </c>
      <c r="P22" s="5">
        <f t="shared" si="8"/>
        <v>2315.31</v>
      </c>
      <c r="Q22" s="16">
        <f t="shared" si="9"/>
        <v>100</v>
      </c>
      <c r="R22" s="5">
        <v>681.11</v>
      </c>
      <c r="S22" s="16">
        <f t="shared" si="10"/>
        <v>29.417658974392197</v>
      </c>
      <c r="T22" s="5">
        <f t="shared" si="11"/>
        <v>1634.1999999999998</v>
      </c>
      <c r="U22" s="16">
        <f t="shared" si="12"/>
        <v>70.582341025607803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0</v>
      </c>
      <c r="H23" s="44">
        <v>12</v>
      </c>
      <c r="I23" s="44">
        <v>3</v>
      </c>
      <c r="J23" s="44">
        <v>9</v>
      </c>
      <c r="K23" s="44">
        <v>0</v>
      </c>
      <c r="L23" s="44">
        <v>0</v>
      </c>
      <c r="M23" s="44">
        <v>0</v>
      </c>
      <c r="N23" s="16">
        <f t="shared" si="1"/>
        <v>0</v>
      </c>
      <c r="O23" s="5">
        <v>0</v>
      </c>
      <c r="P23" s="5">
        <f t="shared" si="8"/>
        <v>0</v>
      </c>
      <c r="Q23" s="16">
        <f t="shared" si="9"/>
        <v>0</v>
      </c>
      <c r="R23" s="5">
        <v>0</v>
      </c>
      <c r="S23" s="16">
        <f t="shared" si="10"/>
        <v>0</v>
      </c>
      <c r="T23" s="5">
        <f t="shared" si="11"/>
        <v>0</v>
      </c>
      <c r="U23" s="16">
        <f t="shared" si="12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2084.29</v>
      </c>
      <c r="H24" s="44">
        <v>6</v>
      </c>
      <c r="I24" s="44">
        <v>1</v>
      </c>
      <c r="J24" s="44">
        <v>5</v>
      </c>
      <c r="K24" s="44">
        <v>6</v>
      </c>
      <c r="L24" s="44">
        <v>6</v>
      </c>
      <c r="M24" s="44">
        <v>0</v>
      </c>
      <c r="N24" s="16">
        <f t="shared" si="1"/>
        <v>100</v>
      </c>
      <c r="O24" s="5">
        <v>2084.29</v>
      </c>
      <c r="P24" s="5">
        <f t="shared" si="8"/>
        <v>2084.29</v>
      </c>
      <c r="Q24" s="16">
        <f t="shared" si="9"/>
        <v>100</v>
      </c>
      <c r="R24" s="5">
        <v>2084.29</v>
      </c>
      <c r="S24" s="16">
        <f t="shared" si="10"/>
        <v>100</v>
      </c>
      <c r="T24" s="5">
        <f t="shared" si="11"/>
        <v>0</v>
      </c>
      <c r="U24" s="16">
        <f t="shared" si="12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1239.32</v>
      </c>
      <c r="H25" s="44">
        <v>7</v>
      </c>
      <c r="I25" s="44">
        <v>1</v>
      </c>
      <c r="J25" s="44">
        <v>5</v>
      </c>
      <c r="K25" s="44">
        <v>2</v>
      </c>
      <c r="L25" s="44">
        <v>2</v>
      </c>
      <c r="M25" s="44">
        <v>0</v>
      </c>
      <c r="N25" s="16">
        <f t="shared" si="1"/>
        <v>28.571428571428569</v>
      </c>
      <c r="O25" s="5">
        <v>1239.32</v>
      </c>
      <c r="P25" s="5">
        <f t="shared" si="8"/>
        <v>1239.32</v>
      </c>
      <c r="Q25" s="16">
        <f t="shared" si="9"/>
        <v>100</v>
      </c>
      <c r="R25" s="5">
        <v>1239.32</v>
      </c>
      <c r="S25" s="16">
        <f t="shared" si="10"/>
        <v>100</v>
      </c>
      <c r="T25" s="5">
        <f t="shared" si="11"/>
        <v>0</v>
      </c>
      <c r="U25" s="16">
        <f t="shared" si="12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3390.28</v>
      </c>
      <c r="H26" s="44">
        <v>11</v>
      </c>
      <c r="I26" s="44">
        <v>3</v>
      </c>
      <c r="J26" s="44">
        <v>8</v>
      </c>
      <c r="K26" s="44">
        <v>6</v>
      </c>
      <c r="L26" s="44">
        <v>7</v>
      </c>
      <c r="M26" s="44">
        <v>0</v>
      </c>
      <c r="N26" s="16">
        <f t="shared" si="1"/>
        <v>54.54545454545454</v>
      </c>
      <c r="O26" s="5">
        <v>3390.28</v>
      </c>
      <c r="P26" s="5">
        <f t="shared" si="8"/>
        <v>3390.28</v>
      </c>
      <c r="Q26" s="16">
        <f t="shared" si="9"/>
        <v>100</v>
      </c>
      <c r="R26" s="5">
        <v>3390.28</v>
      </c>
      <c r="S26" s="16">
        <f t="shared" si="10"/>
        <v>100</v>
      </c>
      <c r="T26" s="5">
        <f t="shared" si="11"/>
        <v>0</v>
      </c>
      <c r="U26" s="16">
        <f t="shared" si="12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08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6</v>
      </c>
      <c r="I27" s="44">
        <v>0</v>
      </c>
      <c r="J27" s="44">
        <v>6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8"/>
        <v>0</v>
      </c>
      <c r="Q27" s="16">
        <f t="shared" si="9"/>
        <v>0</v>
      </c>
      <c r="R27" s="5">
        <v>0</v>
      </c>
      <c r="S27" s="16">
        <f t="shared" si="10"/>
        <v>0</v>
      </c>
      <c r="T27" s="5">
        <f t="shared" si="11"/>
        <v>0</v>
      </c>
      <c r="U27" s="16">
        <f t="shared" si="12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344.09</v>
      </c>
      <c r="H28" s="44">
        <v>7</v>
      </c>
      <c r="I28" s="44">
        <v>2</v>
      </c>
      <c r="J28" s="44">
        <v>3</v>
      </c>
      <c r="K28" s="44">
        <v>2</v>
      </c>
      <c r="L28" s="44">
        <v>2</v>
      </c>
      <c r="M28" s="44">
        <v>0</v>
      </c>
      <c r="N28" s="16">
        <f t="shared" si="1"/>
        <v>28.571428571428569</v>
      </c>
      <c r="O28" s="5">
        <v>344.09</v>
      </c>
      <c r="P28" s="5">
        <f t="shared" si="8"/>
        <v>344.09</v>
      </c>
      <c r="Q28" s="16">
        <f t="shared" si="9"/>
        <v>100</v>
      </c>
      <c r="R28" s="5">
        <v>344.09</v>
      </c>
      <c r="S28" s="16">
        <f t="shared" si="10"/>
        <v>100</v>
      </c>
      <c r="T28" s="5">
        <f t="shared" si="11"/>
        <v>0</v>
      </c>
      <c r="U28" s="16">
        <f t="shared" si="12"/>
        <v>0</v>
      </c>
    </row>
    <row r="29" spans="1:21" ht="27.95" customHeight="1" x14ac:dyDescent="0.25">
      <c r="A29" s="1">
        <f t="shared" si="7"/>
        <v>24</v>
      </c>
      <c r="B29" s="1" t="s">
        <v>22</v>
      </c>
      <c r="C29" s="1"/>
      <c r="D29" s="37" t="s">
        <v>99</v>
      </c>
      <c r="E29" s="85" t="s">
        <v>100</v>
      </c>
      <c r="F29" s="96" t="s">
        <v>300</v>
      </c>
      <c r="G29" s="93">
        <f t="shared" si="0"/>
        <v>1966.9</v>
      </c>
      <c r="H29" s="44">
        <v>12</v>
      </c>
      <c r="I29" s="44">
        <v>1</v>
      </c>
      <c r="J29" s="44">
        <v>10</v>
      </c>
      <c r="K29" s="44">
        <v>4</v>
      </c>
      <c r="L29" s="44">
        <v>5</v>
      </c>
      <c r="M29" s="44">
        <v>0</v>
      </c>
      <c r="N29" s="16">
        <f t="shared" si="1"/>
        <v>33.333333333333329</v>
      </c>
      <c r="O29" s="5">
        <v>1966.9</v>
      </c>
      <c r="P29" s="5">
        <f t="shared" si="8"/>
        <v>1966.9</v>
      </c>
      <c r="Q29" s="16">
        <f t="shared" si="9"/>
        <v>100</v>
      </c>
      <c r="R29" s="5">
        <v>1966.9</v>
      </c>
      <c r="S29" s="16">
        <f t="shared" si="10"/>
        <v>100</v>
      </c>
      <c r="T29" s="5">
        <f t="shared" si="11"/>
        <v>0</v>
      </c>
      <c r="U29" s="16">
        <f t="shared" si="12"/>
        <v>0</v>
      </c>
    </row>
    <row r="30" spans="1:21" ht="27.95" customHeight="1" x14ac:dyDescent="0.25">
      <c r="A30" s="1">
        <f t="shared" si="7"/>
        <v>25</v>
      </c>
      <c r="B30" s="1" t="s">
        <v>22</v>
      </c>
      <c r="C30" s="1"/>
      <c r="D30" s="25" t="s">
        <v>102</v>
      </c>
      <c r="E30" s="84" t="s">
        <v>41</v>
      </c>
      <c r="F30" s="96" t="s">
        <v>301</v>
      </c>
      <c r="G30" s="93">
        <f t="shared" si="0"/>
        <v>675.97</v>
      </c>
      <c r="H30" s="44">
        <v>19</v>
      </c>
      <c r="I30" s="44">
        <v>6</v>
      </c>
      <c r="J30" s="44">
        <v>11</v>
      </c>
      <c r="K30" s="44">
        <v>3</v>
      </c>
      <c r="L30" s="44">
        <v>3</v>
      </c>
      <c r="M30" s="44">
        <v>0</v>
      </c>
      <c r="N30" s="16">
        <f t="shared" si="1"/>
        <v>15.789473684210526</v>
      </c>
      <c r="O30" s="5">
        <v>675.97</v>
      </c>
      <c r="P30" s="5">
        <f t="shared" si="8"/>
        <v>675.97</v>
      </c>
      <c r="Q30" s="16">
        <f t="shared" si="9"/>
        <v>100</v>
      </c>
      <c r="R30" s="5">
        <v>675.97</v>
      </c>
      <c r="S30" s="16">
        <f t="shared" si="10"/>
        <v>100</v>
      </c>
      <c r="T30" s="5">
        <f t="shared" si="11"/>
        <v>0</v>
      </c>
      <c r="U30" s="16">
        <f t="shared" si="12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104</v>
      </c>
      <c r="E31" s="84" t="s">
        <v>41</v>
      </c>
      <c r="F31" s="96" t="s">
        <v>302</v>
      </c>
      <c r="G31" s="93">
        <f t="shared" si="0"/>
        <v>0</v>
      </c>
      <c r="H31" s="44">
        <v>11</v>
      </c>
      <c r="I31" s="44">
        <v>5</v>
      </c>
      <c r="J31" s="44">
        <v>5</v>
      </c>
      <c r="K31" s="44">
        <v>0</v>
      </c>
      <c r="L31" s="44">
        <v>0</v>
      </c>
      <c r="M31" s="44">
        <v>0</v>
      </c>
      <c r="N31" s="16">
        <f t="shared" si="1"/>
        <v>0</v>
      </c>
      <c r="O31" s="5">
        <v>0</v>
      </c>
      <c r="P31" s="5">
        <f t="shared" si="8"/>
        <v>0</v>
      </c>
      <c r="Q31" s="16">
        <f t="shared" si="9"/>
        <v>0</v>
      </c>
      <c r="R31" s="5">
        <v>0</v>
      </c>
      <c r="S31" s="16">
        <f t="shared" si="10"/>
        <v>0</v>
      </c>
      <c r="T31" s="5">
        <f t="shared" si="11"/>
        <v>0</v>
      </c>
      <c r="U31" s="16">
        <f t="shared" si="12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106</v>
      </c>
      <c r="E32" s="84" t="s">
        <v>53</v>
      </c>
      <c r="F32" s="96" t="s">
        <v>303</v>
      </c>
      <c r="G32" s="93">
        <f t="shared" si="0"/>
        <v>0</v>
      </c>
      <c r="H32" s="44">
        <v>9</v>
      </c>
      <c r="I32" s="44">
        <v>5</v>
      </c>
      <c r="J32" s="44">
        <v>3</v>
      </c>
      <c r="K32" s="44">
        <v>0</v>
      </c>
      <c r="L32" s="44">
        <v>0</v>
      </c>
      <c r="M32" s="44">
        <v>0</v>
      </c>
      <c r="N32" s="16">
        <f t="shared" si="1"/>
        <v>0</v>
      </c>
      <c r="O32" s="5">
        <v>0</v>
      </c>
      <c r="P32" s="5">
        <f t="shared" si="8"/>
        <v>0</v>
      </c>
      <c r="Q32" s="16">
        <f t="shared" si="9"/>
        <v>0</v>
      </c>
      <c r="R32" s="5">
        <v>0</v>
      </c>
      <c r="S32" s="16">
        <f t="shared" si="10"/>
        <v>0</v>
      </c>
      <c r="T32" s="5">
        <f t="shared" si="11"/>
        <v>0</v>
      </c>
      <c r="U32" s="16">
        <f t="shared" si="12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108</v>
      </c>
      <c r="E33" s="84" t="s">
        <v>41</v>
      </c>
      <c r="F33" s="98" t="s">
        <v>304</v>
      </c>
      <c r="G33" s="93">
        <f t="shared" si="0"/>
        <v>2150.4499999999998</v>
      </c>
      <c r="H33" s="44">
        <v>22</v>
      </c>
      <c r="I33" s="44">
        <v>8</v>
      </c>
      <c r="J33" s="44">
        <v>12</v>
      </c>
      <c r="K33" s="44">
        <v>7</v>
      </c>
      <c r="L33" s="44">
        <v>7</v>
      </c>
      <c r="M33" s="44">
        <v>0</v>
      </c>
      <c r="N33" s="16">
        <f t="shared" si="1"/>
        <v>31.818181818181817</v>
      </c>
      <c r="O33" s="5">
        <v>2150.4499999999998</v>
      </c>
      <c r="P33" s="5">
        <f t="shared" si="8"/>
        <v>2150.4499999999998</v>
      </c>
      <c r="Q33" s="16">
        <f t="shared" si="9"/>
        <v>100</v>
      </c>
      <c r="R33" s="5">
        <v>2150.4499999999998</v>
      </c>
      <c r="S33" s="16">
        <f t="shared" si="10"/>
        <v>100</v>
      </c>
      <c r="T33" s="5">
        <f t="shared" si="11"/>
        <v>0</v>
      </c>
      <c r="U33" s="16">
        <f t="shared" si="12"/>
        <v>0</v>
      </c>
    </row>
    <row r="34" spans="1:21" ht="27.95" customHeight="1" x14ac:dyDescent="0.25">
      <c r="A34" s="1">
        <f t="shared" si="7"/>
        <v>29</v>
      </c>
      <c r="B34" s="25" t="s">
        <v>264</v>
      </c>
      <c r="C34" s="108" t="s">
        <v>273</v>
      </c>
      <c r="D34" s="25" t="s">
        <v>115</v>
      </c>
      <c r="E34" s="86" t="s">
        <v>116</v>
      </c>
      <c r="F34" s="97" t="s">
        <v>375</v>
      </c>
      <c r="G34" s="93">
        <f t="shared" si="0"/>
        <v>3441.83</v>
      </c>
      <c r="H34" s="44">
        <v>14</v>
      </c>
      <c r="I34" s="44">
        <v>2</v>
      </c>
      <c r="J34" s="44">
        <v>7</v>
      </c>
      <c r="K34" s="44">
        <v>7</v>
      </c>
      <c r="L34" s="44">
        <v>7</v>
      </c>
      <c r="M34" s="44">
        <v>0</v>
      </c>
      <c r="N34" s="16">
        <f t="shared" si="1"/>
        <v>50</v>
      </c>
      <c r="O34" s="5">
        <v>3441.83</v>
      </c>
      <c r="P34" s="5">
        <f t="shared" si="8"/>
        <v>3441.83</v>
      </c>
      <c r="Q34" s="16">
        <f t="shared" si="9"/>
        <v>100</v>
      </c>
      <c r="R34" s="5">
        <v>0</v>
      </c>
      <c r="S34" s="16">
        <f t="shared" si="10"/>
        <v>0</v>
      </c>
      <c r="T34" s="5">
        <f t="shared" si="11"/>
        <v>3441.83</v>
      </c>
      <c r="U34" s="16">
        <f t="shared" si="12"/>
        <v>100</v>
      </c>
    </row>
    <row r="35" spans="1:21" ht="32.25" customHeight="1" x14ac:dyDescent="0.25">
      <c r="A35" s="1">
        <f t="shared" si="7"/>
        <v>30</v>
      </c>
      <c r="B35" s="1" t="s">
        <v>22</v>
      </c>
      <c r="C35" s="1"/>
      <c r="D35" s="25" t="s">
        <v>113</v>
      </c>
      <c r="E35" s="84" t="s">
        <v>53</v>
      </c>
      <c r="F35" s="96" t="s">
        <v>305</v>
      </c>
      <c r="G35" s="93">
        <f t="shared" si="0"/>
        <v>502.43</v>
      </c>
      <c r="H35" s="44">
        <v>11</v>
      </c>
      <c r="I35" s="44">
        <v>2</v>
      </c>
      <c r="J35" s="44">
        <v>8</v>
      </c>
      <c r="K35" s="44">
        <v>2</v>
      </c>
      <c r="L35" s="44">
        <v>2</v>
      </c>
      <c r="M35" s="44">
        <v>0</v>
      </c>
      <c r="N35" s="16">
        <f t="shared" si="1"/>
        <v>18.181818181818183</v>
      </c>
      <c r="O35" s="5">
        <v>502.43</v>
      </c>
      <c r="P35" s="5">
        <f t="shared" si="8"/>
        <v>502.43</v>
      </c>
      <c r="Q35" s="16">
        <f t="shared" si="9"/>
        <v>100</v>
      </c>
      <c r="R35" s="5">
        <v>502.43</v>
      </c>
      <c r="S35" s="16">
        <f t="shared" si="10"/>
        <v>100</v>
      </c>
      <c r="T35" s="5">
        <f t="shared" si="11"/>
        <v>0</v>
      </c>
      <c r="U35" s="16">
        <f t="shared" si="12"/>
        <v>0</v>
      </c>
    </row>
    <row r="36" spans="1:21" ht="27.95" customHeight="1" x14ac:dyDescent="0.25">
      <c r="A36" s="1">
        <f t="shared" si="7"/>
        <v>31</v>
      </c>
      <c r="B36" s="1" t="s">
        <v>22</v>
      </c>
      <c r="C36" s="1"/>
      <c r="D36" s="25" t="s">
        <v>118</v>
      </c>
      <c r="E36" s="84" t="s">
        <v>116</v>
      </c>
      <c r="F36" s="96" t="s">
        <v>306</v>
      </c>
      <c r="G36" s="93">
        <f t="shared" si="0"/>
        <v>681.6</v>
      </c>
      <c r="H36" s="44">
        <v>8</v>
      </c>
      <c r="I36" s="44">
        <v>3</v>
      </c>
      <c r="J36" s="44">
        <v>4</v>
      </c>
      <c r="K36" s="44">
        <v>2</v>
      </c>
      <c r="L36" s="44">
        <v>2</v>
      </c>
      <c r="M36" s="44">
        <v>0</v>
      </c>
      <c r="N36" s="16">
        <f t="shared" si="1"/>
        <v>25</v>
      </c>
      <c r="O36" s="5">
        <v>681.6</v>
      </c>
      <c r="P36" s="5">
        <f t="shared" si="8"/>
        <v>681.6</v>
      </c>
      <c r="Q36" s="16">
        <f t="shared" si="9"/>
        <v>100</v>
      </c>
      <c r="R36" s="5">
        <v>681.6</v>
      </c>
      <c r="S36" s="16">
        <f t="shared" si="10"/>
        <v>100</v>
      </c>
      <c r="T36" s="5">
        <f t="shared" si="11"/>
        <v>0</v>
      </c>
      <c r="U36" s="16">
        <f t="shared" si="12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120</v>
      </c>
      <c r="E37" s="84" t="s">
        <v>58</v>
      </c>
      <c r="F37" s="96" t="s">
        <v>307</v>
      </c>
      <c r="G37" s="93">
        <f t="shared" si="0"/>
        <v>0</v>
      </c>
      <c r="H37" s="44">
        <v>7</v>
      </c>
      <c r="I37" s="44">
        <v>3</v>
      </c>
      <c r="J37" s="44">
        <v>4</v>
      </c>
      <c r="K37" s="44">
        <v>0</v>
      </c>
      <c r="L37" s="44">
        <v>0</v>
      </c>
      <c r="M37" s="44">
        <v>0</v>
      </c>
      <c r="N37" s="16">
        <f t="shared" si="1"/>
        <v>0</v>
      </c>
      <c r="O37" s="5">
        <v>0</v>
      </c>
      <c r="P37" s="5">
        <f t="shared" si="8"/>
        <v>0</v>
      </c>
      <c r="Q37" s="16">
        <f t="shared" si="9"/>
        <v>0</v>
      </c>
      <c r="R37" s="5">
        <v>0</v>
      </c>
      <c r="S37" s="16">
        <f t="shared" si="10"/>
        <v>0</v>
      </c>
      <c r="T37" s="5">
        <f t="shared" si="11"/>
        <v>0</v>
      </c>
      <c r="U37" s="16">
        <f t="shared" si="12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122</v>
      </c>
      <c r="E38" s="84" t="s">
        <v>123</v>
      </c>
      <c r="F38" s="96" t="s">
        <v>308</v>
      </c>
      <c r="G38" s="93">
        <f t="shared" si="0"/>
        <v>1047.78</v>
      </c>
      <c r="H38" s="44">
        <v>19</v>
      </c>
      <c r="I38" s="44">
        <v>0</v>
      </c>
      <c r="J38" s="44">
        <v>19</v>
      </c>
      <c r="K38" s="44">
        <v>3</v>
      </c>
      <c r="L38" s="44">
        <v>3</v>
      </c>
      <c r="M38" s="44">
        <v>0</v>
      </c>
      <c r="N38" s="16">
        <f t="shared" ref="N38:N65" si="13">IF(H38=0,0,K38/H38)*100</f>
        <v>15.789473684210526</v>
      </c>
      <c r="O38" s="5">
        <v>1047.78</v>
      </c>
      <c r="P38" s="5">
        <f t="shared" si="8"/>
        <v>1047.78</v>
      </c>
      <c r="Q38" s="16">
        <f t="shared" si="9"/>
        <v>100</v>
      </c>
      <c r="R38" s="5">
        <v>1047.78</v>
      </c>
      <c r="S38" s="16">
        <f t="shared" si="10"/>
        <v>100</v>
      </c>
      <c r="T38" s="5">
        <f t="shared" si="11"/>
        <v>0</v>
      </c>
      <c r="U38" s="16">
        <f t="shared" si="12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266</v>
      </c>
      <c r="E39" s="84" t="s">
        <v>41</v>
      </c>
      <c r="F39" s="96" t="s">
        <v>309</v>
      </c>
      <c r="G39" s="93">
        <f t="shared" si="0"/>
        <v>0</v>
      </c>
      <c r="H39" s="44">
        <v>6</v>
      </c>
      <c r="I39" s="44">
        <v>0</v>
      </c>
      <c r="J39" s="44">
        <v>6</v>
      </c>
      <c r="K39" s="44">
        <v>0</v>
      </c>
      <c r="L39" s="44">
        <v>0</v>
      </c>
      <c r="M39" s="44">
        <v>0</v>
      </c>
      <c r="N39" s="16">
        <f t="shared" si="13"/>
        <v>0</v>
      </c>
      <c r="O39" s="16">
        <f>IF(I39=0,0,L39/I39)*100</f>
        <v>0</v>
      </c>
      <c r="P39" s="5">
        <f t="shared" si="8"/>
        <v>0</v>
      </c>
      <c r="Q39" s="16">
        <f t="shared" ref="Q39:S40" si="14">IF(K39=0,0,N39/K39)*100</f>
        <v>0</v>
      </c>
      <c r="R39" s="16">
        <f t="shared" si="14"/>
        <v>0</v>
      </c>
      <c r="S39" s="16">
        <f t="shared" si="14"/>
        <v>0</v>
      </c>
      <c r="T39" s="5">
        <f t="shared" si="11"/>
        <v>0</v>
      </c>
      <c r="U39" s="16">
        <f>IF(O39=0,0,R39/O39)*100</f>
        <v>0</v>
      </c>
    </row>
    <row r="40" spans="1:21" ht="38.25" customHeight="1" x14ac:dyDescent="0.25">
      <c r="A40" s="1">
        <f t="shared" si="7"/>
        <v>35</v>
      </c>
      <c r="B40" s="108" t="s">
        <v>23</v>
      </c>
      <c r="C40" s="108" t="s">
        <v>273</v>
      </c>
      <c r="D40" s="25" t="s">
        <v>274</v>
      </c>
      <c r="E40" s="84" t="s">
        <v>41</v>
      </c>
      <c r="F40" s="96" t="s">
        <v>310</v>
      </c>
      <c r="G40" s="93">
        <f t="shared" si="0"/>
        <v>0</v>
      </c>
      <c r="H40" s="44">
        <v>4</v>
      </c>
      <c r="I40" s="44">
        <v>1</v>
      </c>
      <c r="J40" s="44">
        <v>2</v>
      </c>
      <c r="K40" s="44">
        <v>0</v>
      </c>
      <c r="L40" s="44">
        <v>0</v>
      </c>
      <c r="M40" s="44">
        <v>0</v>
      </c>
      <c r="N40" s="16">
        <f t="shared" si="13"/>
        <v>0</v>
      </c>
      <c r="O40" s="16">
        <f>IF(I40=0,0,L40/I40)*100</f>
        <v>0</v>
      </c>
      <c r="P40" s="5">
        <f t="shared" si="8"/>
        <v>0</v>
      </c>
      <c r="Q40" s="16">
        <f t="shared" si="14"/>
        <v>0</v>
      </c>
      <c r="R40" s="16">
        <f t="shared" si="14"/>
        <v>0</v>
      </c>
      <c r="S40" s="16">
        <f t="shared" si="14"/>
        <v>0</v>
      </c>
      <c r="T40" s="5">
        <f t="shared" si="11"/>
        <v>0</v>
      </c>
      <c r="U40" s="16">
        <f>IF(O40=0,0,R40/O40)*100</f>
        <v>0</v>
      </c>
    </row>
    <row r="41" spans="1:21" ht="27.95" customHeight="1" x14ac:dyDescent="0.25">
      <c r="A41" s="1">
        <f t="shared" si="7"/>
        <v>36</v>
      </c>
      <c r="B41" s="1" t="s">
        <v>22</v>
      </c>
      <c r="C41" s="1"/>
      <c r="D41" s="25" t="s">
        <v>125</v>
      </c>
      <c r="E41" s="84" t="s">
        <v>72</v>
      </c>
      <c r="F41" s="96" t="s">
        <v>311</v>
      </c>
      <c r="G41" s="93">
        <f t="shared" si="0"/>
        <v>1232.6300000000001</v>
      </c>
      <c r="H41" s="44">
        <v>10</v>
      </c>
      <c r="I41" s="44">
        <v>3</v>
      </c>
      <c r="J41" s="44">
        <v>7</v>
      </c>
      <c r="K41" s="44">
        <v>4</v>
      </c>
      <c r="L41" s="44">
        <v>4</v>
      </c>
      <c r="M41" s="44">
        <v>0</v>
      </c>
      <c r="N41" s="16">
        <f t="shared" si="13"/>
        <v>40</v>
      </c>
      <c r="O41" s="5">
        <v>1232.6300000000001</v>
      </c>
      <c r="P41" s="5">
        <f t="shared" si="8"/>
        <v>1232.6300000000001</v>
      </c>
      <c r="Q41" s="16">
        <f>IF(O41=0,0,P41/O41)*100</f>
        <v>100</v>
      </c>
      <c r="R41" s="5">
        <v>1232.6300000000001</v>
      </c>
      <c r="S41" s="16">
        <f>IF(P41=0,0,R41/P41)*100</f>
        <v>100</v>
      </c>
      <c r="T41" s="5">
        <f t="shared" si="11"/>
        <v>0</v>
      </c>
      <c r="U41" s="16">
        <f>IF(P41=0,0,T41/P41)*100</f>
        <v>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37" t="s">
        <v>127</v>
      </c>
      <c r="E42" s="85" t="s">
        <v>128</v>
      </c>
      <c r="F42" s="98" t="s">
        <v>312</v>
      </c>
      <c r="G42" s="93">
        <f t="shared" si="0"/>
        <v>3257.43</v>
      </c>
      <c r="H42" s="44">
        <v>15</v>
      </c>
      <c r="I42" s="44">
        <v>4</v>
      </c>
      <c r="J42" s="44">
        <v>9</v>
      </c>
      <c r="K42" s="44">
        <v>4</v>
      </c>
      <c r="L42" s="44">
        <v>5</v>
      </c>
      <c r="M42" s="44">
        <v>0</v>
      </c>
      <c r="N42" s="16">
        <f t="shared" si="13"/>
        <v>26.666666666666668</v>
      </c>
      <c r="O42" s="5">
        <v>3257.43</v>
      </c>
      <c r="P42" s="5">
        <f t="shared" si="8"/>
        <v>3257.43</v>
      </c>
      <c r="Q42" s="16">
        <f>IF(O42=0,0,P42/O42)*100</f>
        <v>100</v>
      </c>
      <c r="R42" s="5">
        <v>3257.43</v>
      </c>
      <c r="S42" s="16">
        <f>IF(P42=0,0,R42/P42)*100</f>
        <v>100</v>
      </c>
      <c r="T42" s="5">
        <f t="shared" si="11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275</v>
      </c>
      <c r="E43" s="85" t="s">
        <v>276</v>
      </c>
      <c r="F43" s="88"/>
      <c r="G43" s="93">
        <f t="shared" si="0"/>
        <v>0</v>
      </c>
      <c r="H43" s="44">
        <v>3</v>
      </c>
      <c r="I43" s="44">
        <v>0</v>
      </c>
      <c r="J43" s="44">
        <v>2</v>
      </c>
      <c r="K43" s="44">
        <v>0</v>
      </c>
      <c r="L43" s="44">
        <v>0</v>
      </c>
      <c r="M43" s="44">
        <v>0</v>
      </c>
      <c r="N43" s="16">
        <f t="shared" si="13"/>
        <v>0</v>
      </c>
      <c r="O43" s="16">
        <f>IF(I43=0,0,L43/I43)*100</f>
        <v>0</v>
      </c>
      <c r="P43" s="5">
        <f t="shared" si="8"/>
        <v>0</v>
      </c>
      <c r="Q43" s="16">
        <f>IF(K43=0,0,N43/K43)*100</f>
        <v>0</v>
      </c>
      <c r="R43" s="16">
        <f>IF(L43=0,0,O43/L43)*100</f>
        <v>0</v>
      </c>
      <c r="S43" s="16">
        <f>IF(M43=0,0,P43/M43)*100</f>
        <v>0</v>
      </c>
      <c r="T43" s="5">
        <f t="shared" si="11"/>
        <v>0</v>
      </c>
      <c r="U43" s="16">
        <f>IF(O43=0,0,R43/O43)*100</f>
        <v>0</v>
      </c>
    </row>
    <row r="44" spans="1:21" ht="27.95" customHeight="1" x14ac:dyDescent="0.25">
      <c r="A44" s="1">
        <f t="shared" si="7"/>
        <v>39</v>
      </c>
      <c r="B44" s="25" t="s">
        <v>23</v>
      </c>
      <c r="C44" s="108" t="s">
        <v>29</v>
      </c>
      <c r="D44" s="25" t="s">
        <v>132</v>
      </c>
      <c r="E44" s="84" t="s">
        <v>78</v>
      </c>
      <c r="F44" s="96" t="s">
        <v>313</v>
      </c>
      <c r="G44" s="93">
        <f t="shared" si="0"/>
        <v>0</v>
      </c>
      <c r="H44" s="44">
        <v>7</v>
      </c>
      <c r="I44" s="44">
        <v>0</v>
      </c>
      <c r="J44" s="44">
        <v>6</v>
      </c>
      <c r="K44" s="44">
        <v>0</v>
      </c>
      <c r="L44" s="44">
        <v>0</v>
      </c>
      <c r="M44" s="44">
        <v>0</v>
      </c>
      <c r="N44" s="16">
        <f t="shared" si="13"/>
        <v>0</v>
      </c>
      <c r="O44" s="5">
        <v>0</v>
      </c>
      <c r="P44" s="5">
        <f t="shared" si="8"/>
        <v>0</v>
      </c>
      <c r="Q44" s="16">
        <f>IF(O44=0,0,P44/O44)*100</f>
        <v>0</v>
      </c>
      <c r="R44" s="5">
        <v>0</v>
      </c>
      <c r="S44" s="16">
        <f>IF(P44=0,0,R44/P44)*100</f>
        <v>0</v>
      </c>
      <c r="T44" s="5">
        <f t="shared" si="11"/>
        <v>0</v>
      </c>
      <c r="U44" s="16">
        <f>IF(P44=0,0,T44/P44)*100</f>
        <v>0</v>
      </c>
    </row>
    <row r="45" spans="1:21" ht="29.25" customHeight="1" x14ac:dyDescent="0.25">
      <c r="A45" s="1">
        <f t="shared" si="7"/>
        <v>40</v>
      </c>
      <c r="B45" s="1" t="s">
        <v>22</v>
      </c>
      <c r="C45" s="1"/>
      <c r="D45" s="37" t="s">
        <v>130</v>
      </c>
      <c r="E45" s="85" t="s">
        <v>41</v>
      </c>
      <c r="F45" s="96" t="s">
        <v>314</v>
      </c>
      <c r="G45" s="93">
        <f t="shared" si="0"/>
        <v>2655.74</v>
      </c>
      <c r="H45" s="44">
        <v>11</v>
      </c>
      <c r="I45" s="44">
        <v>3</v>
      </c>
      <c r="J45" s="44">
        <v>7</v>
      </c>
      <c r="K45" s="44">
        <v>4</v>
      </c>
      <c r="L45" s="44">
        <v>4</v>
      </c>
      <c r="M45" s="44">
        <v>0</v>
      </c>
      <c r="N45" s="16">
        <f t="shared" si="13"/>
        <v>36.363636363636367</v>
      </c>
      <c r="O45" s="5">
        <v>2655.74</v>
      </c>
      <c r="P45" s="5">
        <f t="shared" si="8"/>
        <v>2655.74</v>
      </c>
      <c r="Q45" s="16">
        <f>IF(O45=0,0,P45/O45)*100</f>
        <v>100</v>
      </c>
      <c r="R45" s="5">
        <v>2655.74</v>
      </c>
      <c r="S45" s="16">
        <f>IF(P45=0,0,R45/P45)*100</f>
        <v>100</v>
      </c>
      <c r="T45" s="5">
        <f t="shared" si="11"/>
        <v>0</v>
      </c>
      <c r="U45" s="16">
        <f>IF(P45=0,0,T45/P45)*100</f>
        <v>0</v>
      </c>
    </row>
    <row r="46" spans="1:21" ht="28.5" customHeight="1" x14ac:dyDescent="0.25">
      <c r="A46" s="1">
        <f t="shared" si="7"/>
        <v>41</v>
      </c>
      <c r="B46" s="60" t="s">
        <v>22</v>
      </c>
      <c r="C46" s="108"/>
      <c r="D46" s="37" t="s">
        <v>277</v>
      </c>
      <c r="E46" s="84" t="s">
        <v>41</v>
      </c>
      <c r="F46" s="98" t="s">
        <v>315</v>
      </c>
      <c r="G46" s="93">
        <f t="shared" si="0"/>
        <v>0</v>
      </c>
      <c r="H46" s="44">
        <v>9</v>
      </c>
      <c r="I46" s="44">
        <v>0</v>
      </c>
      <c r="J46" s="44">
        <v>7</v>
      </c>
      <c r="K46" s="44">
        <v>0</v>
      </c>
      <c r="L46" s="44">
        <v>0</v>
      </c>
      <c r="M46" s="44">
        <v>0</v>
      </c>
      <c r="N46" s="16">
        <f t="shared" si="13"/>
        <v>0</v>
      </c>
      <c r="O46" s="5">
        <v>0</v>
      </c>
      <c r="P46" s="5">
        <f t="shared" si="8"/>
        <v>0</v>
      </c>
      <c r="Q46" s="5">
        <v>0</v>
      </c>
      <c r="R46" s="5">
        <v>0</v>
      </c>
      <c r="S46" s="5">
        <v>0</v>
      </c>
      <c r="T46" s="5">
        <f t="shared" si="11"/>
        <v>0</v>
      </c>
      <c r="U46" s="5">
        <v>0</v>
      </c>
    </row>
    <row r="47" spans="1:21" ht="27.95" customHeight="1" x14ac:dyDescent="0.25">
      <c r="A47" s="1">
        <f t="shared" si="7"/>
        <v>42</v>
      </c>
      <c r="B47" s="1" t="s">
        <v>22</v>
      </c>
      <c r="C47" s="1"/>
      <c r="D47" s="25" t="s">
        <v>134</v>
      </c>
      <c r="E47" s="84" t="s">
        <v>135</v>
      </c>
      <c r="F47" s="96" t="s">
        <v>316</v>
      </c>
      <c r="G47" s="93">
        <f t="shared" si="0"/>
        <v>1355.09</v>
      </c>
      <c r="H47" s="44">
        <v>7</v>
      </c>
      <c r="I47" s="44">
        <v>1</v>
      </c>
      <c r="J47" s="44">
        <v>4</v>
      </c>
      <c r="K47" s="44">
        <v>6</v>
      </c>
      <c r="L47" s="44">
        <v>6</v>
      </c>
      <c r="M47" s="44">
        <v>0</v>
      </c>
      <c r="N47" s="16">
        <f t="shared" si="13"/>
        <v>85.714285714285708</v>
      </c>
      <c r="O47" s="5">
        <v>1355.09</v>
      </c>
      <c r="P47" s="5">
        <f t="shared" si="8"/>
        <v>1355.09</v>
      </c>
      <c r="Q47" s="16">
        <f>IF(O47=0,0,P47/O47)*100</f>
        <v>100</v>
      </c>
      <c r="R47" s="5">
        <v>140.49</v>
      </c>
      <c r="S47" s="16">
        <f>IF(P47=0,0,R47/P47)*100</f>
        <v>10.367577061302203</v>
      </c>
      <c r="T47" s="5">
        <f t="shared" si="11"/>
        <v>1214.5999999999999</v>
      </c>
      <c r="U47" s="16">
        <f>IF(P47=0,0,T47/P47)*100</f>
        <v>89.6324229386978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141</v>
      </c>
      <c r="E48" s="84" t="s">
        <v>53</v>
      </c>
      <c r="F48" s="96" t="s">
        <v>317</v>
      </c>
      <c r="G48" s="93">
        <f t="shared" si="0"/>
        <v>437.95</v>
      </c>
      <c r="H48" s="44">
        <v>14</v>
      </c>
      <c r="I48" s="44">
        <v>3</v>
      </c>
      <c r="J48" s="44">
        <v>9</v>
      </c>
      <c r="K48" s="44">
        <v>2</v>
      </c>
      <c r="L48" s="44">
        <v>2</v>
      </c>
      <c r="M48" s="44">
        <v>0</v>
      </c>
      <c r="N48" s="16">
        <f t="shared" si="13"/>
        <v>14.285714285714285</v>
      </c>
      <c r="O48" s="5">
        <v>437.95</v>
      </c>
      <c r="P48" s="5">
        <f t="shared" si="8"/>
        <v>437.95</v>
      </c>
      <c r="Q48" s="16">
        <f>IF(O48=0,0,P48/O48)*100</f>
        <v>100</v>
      </c>
      <c r="R48" s="5">
        <v>437.95</v>
      </c>
      <c r="S48" s="16">
        <f>IF(P48=0,0,R48/P48)*100</f>
        <v>100</v>
      </c>
      <c r="T48" s="5">
        <f t="shared" si="11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143</v>
      </c>
      <c r="E49" s="84" t="s">
        <v>53</v>
      </c>
      <c r="F49" s="96" t="s">
        <v>318</v>
      </c>
      <c r="G49" s="93">
        <f t="shared" si="0"/>
        <v>1776.97</v>
      </c>
      <c r="H49" s="44">
        <v>10</v>
      </c>
      <c r="I49" s="44">
        <v>0</v>
      </c>
      <c r="J49" s="44">
        <v>9</v>
      </c>
      <c r="K49" s="44">
        <v>5</v>
      </c>
      <c r="L49" s="44">
        <v>5</v>
      </c>
      <c r="M49" s="44">
        <v>0</v>
      </c>
      <c r="N49" s="16">
        <f t="shared" si="13"/>
        <v>50</v>
      </c>
      <c r="O49" s="5">
        <v>1776.97</v>
      </c>
      <c r="P49" s="5">
        <f t="shared" si="8"/>
        <v>1776.97</v>
      </c>
      <c r="Q49" s="16">
        <f>IF(O49=0,0,P49/O49)*100</f>
        <v>100</v>
      </c>
      <c r="R49" s="5">
        <v>0</v>
      </c>
      <c r="S49" s="16">
        <f>IF(P49=0,0,R49/P49)*100</f>
        <v>0</v>
      </c>
      <c r="T49" s="5">
        <f t="shared" si="11"/>
        <v>1776.97</v>
      </c>
      <c r="U49" s="16">
        <f>IF(P49=0,0,T49/P49)*100</f>
        <v>100</v>
      </c>
    </row>
    <row r="50" spans="1:21" ht="49.5" customHeight="1" x14ac:dyDescent="0.25">
      <c r="A50" s="1">
        <f t="shared" si="7"/>
        <v>45</v>
      </c>
      <c r="B50" s="25" t="s">
        <v>23</v>
      </c>
      <c r="C50" s="108" t="s">
        <v>268</v>
      </c>
      <c r="D50" s="25" t="s">
        <v>267</v>
      </c>
      <c r="E50" s="84" t="s">
        <v>41</v>
      </c>
      <c r="F50" s="96" t="s">
        <v>319</v>
      </c>
      <c r="G50" s="93">
        <f t="shared" si="0"/>
        <v>0</v>
      </c>
      <c r="H50" s="44">
        <v>3</v>
      </c>
      <c r="I50" s="44">
        <v>0</v>
      </c>
      <c r="J50" s="44">
        <v>3</v>
      </c>
      <c r="K50" s="44">
        <v>0</v>
      </c>
      <c r="L50" s="44">
        <v>0</v>
      </c>
      <c r="M50" s="44">
        <v>0</v>
      </c>
      <c r="N50" s="16">
        <f t="shared" si="13"/>
        <v>0</v>
      </c>
      <c r="O50" s="16">
        <f>IF(I50=0,0,L50/I50)*100</f>
        <v>0</v>
      </c>
      <c r="P50" s="5">
        <f t="shared" si="8"/>
        <v>0</v>
      </c>
      <c r="Q50" s="16">
        <f>IF(K50=0,0,N50/K50)*100</f>
        <v>0</v>
      </c>
      <c r="R50" s="16">
        <f>IF(L50=0,0,O50/L50)*100</f>
        <v>0</v>
      </c>
      <c r="S50" s="16">
        <f>IF(M50=0,0,P50/M50)*100</f>
        <v>0</v>
      </c>
      <c r="T50" s="5">
        <f t="shared" si="11"/>
        <v>0</v>
      </c>
      <c r="U50" s="16">
        <f>IF(O50=0,0,R50/O50)*100</f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25" t="s">
        <v>145</v>
      </c>
      <c r="E51" s="84" t="s">
        <v>111</v>
      </c>
      <c r="F51" s="96" t="s">
        <v>320</v>
      </c>
      <c r="G51" s="93">
        <f t="shared" si="0"/>
        <v>2988.36</v>
      </c>
      <c r="H51" s="44">
        <v>17</v>
      </c>
      <c r="I51" s="44">
        <v>0</v>
      </c>
      <c r="J51" s="44">
        <v>11</v>
      </c>
      <c r="K51" s="44">
        <v>9</v>
      </c>
      <c r="L51" s="44">
        <v>9</v>
      </c>
      <c r="M51" s="44">
        <v>0</v>
      </c>
      <c r="N51" s="16">
        <f t="shared" si="13"/>
        <v>52.941176470588239</v>
      </c>
      <c r="O51" s="5">
        <v>2988.36</v>
      </c>
      <c r="P51" s="5">
        <f t="shared" si="8"/>
        <v>2988.36</v>
      </c>
      <c r="Q51" s="16">
        <f t="shared" ref="Q51:Q65" si="15">IF(O51=0,0,P51/O51)*100</f>
        <v>100</v>
      </c>
      <c r="R51" s="5">
        <v>0</v>
      </c>
      <c r="S51" s="16">
        <f t="shared" ref="S51:S65" si="16">IF(P51=0,0,R51/P51)*100</f>
        <v>0</v>
      </c>
      <c r="T51" s="5">
        <f t="shared" si="11"/>
        <v>2988.36</v>
      </c>
      <c r="U51" s="16">
        <f t="shared" ref="U51:U65" si="17">IF(P51=0,0,T51/P51)*100</f>
        <v>100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149</v>
      </c>
      <c r="E52" s="84" t="s">
        <v>150</v>
      </c>
      <c r="F52" s="96" t="s">
        <v>321</v>
      </c>
      <c r="G52" s="93">
        <f t="shared" si="0"/>
        <v>121.8</v>
      </c>
      <c r="H52" s="44">
        <v>5</v>
      </c>
      <c r="I52" s="44">
        <v>0</v>
      </c>
      <c r="J52" s="44">
        <v>4</v>
      </c>
      <c r="K52" s="44">
        <v>1</v>
      </c>
      <c r="L52" s="44">
        <v>1</v>
      </c>
      <c r="M52" s="44">
        <v>0</v>
      </c>
      <c r="N52" s="16">
        <f t="shared" si="13"/>
        <v>20</v>
      </c>
      <c r="O52" s="5">
        <v>121.8</v>
      </c>
      <c r="P52" s="5">
        <f t="shared" si="8"/>
        <v>121.8</v>
      </c>
      <c r="Q52" s="16">
        <f t="shared" si="15"/>
        <v>100</v>
      </c>
      <c r="R52" s="5">
        <v>121.8</v>
      </c>
      <c r="S52" s="16">
        <f t="shared" si="16"/>
        <v>100</v>
      </c>
      <c r="T52" s="5">
        <f t="shared" si="11"/>
        <v>0</v>
      </c>
      <c r="U52" s="16">
        <f t="shared" si="17"/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152</v>
      </c>
      <c r="E53" s="86" t="s">
        <v>53</v>
      </c>
      <c r="F53" s="96" t="s">
        <v>322</v>
      </c>
      <c r="G53" s="93">
        <f t="shared" si="0"/>
        <v>3686.88</v>
      </c>
      <c r="H53" s="44">
        <v>12</v>
      </c>
      <c r="I53" s="44">
        <v>3</v>
      </c>
      <c r="J53" s="44">
        <v>7</v>
      </c>
      <c r="K53" s="44">
        <v>5</v>
      </c>
      <c r="L53" s="44">
        <v>6</v>
      </c>
      <c r="M53" s="44">
        <v>0</v>
      </c>
      <c r="N53" s="16">
        <f t="shared" si="13"/>
        <v>41.666666666666671</v>
      </c>
      <c r="O53" s="5">
        <v>3686.88</v>
      </c>
      <c r="P53" s="5">
        <f t="shared" si="8"/>
        <v>3686.88</v>
      </c>
      <c r="Q53" s="16">
        <f t="shared" si="15"/>
        <v>100</v>
      </c>
      <c r="R53" s="5">
        <v>3686.88</v>
      </c>
      <c r="S53" s="16">
        <f t="shared" si="16"/>
        <v>100</v>
      </c>
      <c r="T53" s="5">
        <f t="shared" si="11"/>
        <v>0</v>
      </c>
      <c r="U53" s="16">
        <f t="shared" si="17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154</v>
      </c>
      <c r="E54" s="84" t="s">
        <v>155</v>
      </c>
      <c r="F54" s="99" t="s">
        <v>323</v>
      </c>
      <c r="G54" s="93">
        <f t="shared" si="0"/>
        <v>0</v>
      </c>
      <c r="H54" s="44">
        <v>15</v>
      </c>
      <c r="I54" s="44">
        <v>2</v>
      </c>
      <c r="J54" s="44">
        <v>13</v>
      </c>
      <c r="K54" s="44">
        <v>0</v>
      </c>
      <c r="L54" s="44">
        <v>0</v>
      </c>
      <c r="M54" s="44">
        <v>0</v>
      </c>
      <c r="N54" s="16">
        <f t="shared" si="13"/>
        <v>0</v>
      </c>
      <c r="O54" s="5">
        <v>0</v>
      </c>
      <c r="P54" s="5">
        <f t="shared" si="8"/>
        <v>0</v>
      </c>
      <c r="Q54" s="16">
        <f t="shared" si="15"/>
        <v>0</v>
      </c>
      <c r="R54" s="5">
        <v>0</v>
      </c>
      <c r="S54" s="16">
        <f t="shared" si="16"/>
        <v>0</v>
      </c>
      <c r="T54" s="5">
        <f t="shared" si="11"/>
        <v>0</v>
      </c>
      <c r="U54" s="16">
        <f t="shared" si="17"/>
        <v>0</v>
      </c>
    </row>
    <row r="55" spans="1:21" ht="39" customHeight="1" x14ac:dyDescent="0.25">
      <c r="A55" s="1">
        <f t="shared" si="7"/>
        <v>50</v>
      </c>
      <c r="B55" s="25" t="s">
        <v>23</v>
      </c>
      <c r="C55" s="108" t="s">
        <v>30</v>
      </c>
      <c r="D55" s="25" t="s">
        <v>157</v>
      </c>
      <c r="E55" s="87" t="s">
        <v>158</v>
      </c>
      <c r="F55" s="97" t="s">
        <v>324</v>
      </c>
      <c r="G55" s="93">
        <f t="shared" si="0"/>
        <v>3148.3</v>
      </c>
      <c r="H55" s="44">
        <v>11</v>
      </c>
      <c r="I55" s="44">
        <v>2</v>
      </c>
      <c r="J55" s="44">
        <v>5</v>
      </c>
      <c r="K55" s="44">
        <v>8</v>
      </c>
      <c r="L55" s="44">
        <v>9</v>
      </c>
      <c r="M55" s="44">
        <v>0</v>
      </c>
      <c r="N55" s="16">
        <f t="shared" si="13"/>
        <v>72.727272727272734</v>
      </c>
      <c r="O55" s="5">
        <v>3148.3</v>
      </c>
      <c r="P55" s="5">
        <f t="shared" si="8"/>
        <v>3148.3</v>
      </c>
      <c r="Q55" s="16">
        <f t="shared" si="15"/>
        <v>100</v>
      </c>
      <c r="R55" s="5">
        <v>3148.3</v>
      </c>
      <c r="S55" s="16">
        <f t="shared" si="16"/>
        <v>100</v>
      </c>
      <c r="T55" s="5">
        <f t="shared" si="11"/>
        <v>0</v>
      </c>
      <c r="U55" s="16">
        <f t="shared" si="17"/>
        <v>0</v>
      </c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25" t="s">
        <v>160</v>
      </c>
      <c r="E56" s="84" t="s">
        <v>161</v>
      </c>
      <c r="F56" s="96" t="s">
        <v>325</v>
      </c>
      <c r="G56" s="93">
        <f t="shared" si="0"/>
        <v>251.6</v>
      </c>
      <c r="H56" s="44">
        <v>15</v>
      </c>
      <c r="I56" s="44">
        <v>0</v>
      </c>
      <c r="J56" s="44">
        <v>6</v>
      </c>
      <c r="K56" s="44">
        <v>2</v>
      </c>
      <c r="L56" s="44">
        <v>2</v>
      </c>
      <c r="M56" s="44">
        <v>0</v>
      </c>
      <c r="N56" s="16">
        <f t="shared" si="13"/>
        <v>13.333333333333334</v>
      </c>
      <c r="O56" s="5">
        <v>251.6</v>
      </c>
      <c r="P56" s="5">
        <f t="shared" si="8"/>
        <v>251.6</v>
      </c>
      <c r="Q56" s="16">
        <f t="shared" si="15"/>
        <v>100</v>
      </c>
      <c r="R56" s="5">
        <v>251.6</v>
      </c>
      <c r="S56" s="16">
        <f t="shared" si="16"/>
        <v>100</v>
      </c>
      <c r="T56" s="5">
        <f t="shared" si="11"/>
        <v>0</v>
      </c>
      <c r="U56" s="16">
        <f t="shared" si="17"/>
        <v>0</v>
      </c>
    </row>
    <row r="57" spans="1:21" ht="27.95" customHeight="1" x14ac:dyDescent="0.25">
      <c r="A57" s="1">
        <f t="shared" si="7"/>
        <v>52</v>
      </c>
      <c r="B57" s="25" t="s">
        <v>24</v>
      </c>
      <c r="C57" s="108" t="s">
        <v>31</v>
      </c>
      <c r="D57" s="25" t="s">
        <v>163</v>
      </c>
      <c r="E57" s="84" t="s">
        <v>164</v>
      </c>
      <c r="F57" s="100" t="s">
        <v>165</v>
      </c>
      <c r="G57" s="93">
        <f t="shared" si="0"/>
        <v>1060.3599999999999</v>
      </c>
      <c r="H57" s="44">
        <v>7</v>
      </c>
      <c r="I57" s="44">
        <v>2</v>
      </c>
      <c r="J57" s="44">
        <v>2</v>
      </c>
      <c r="K57" s="44">
        <v>4</v>
      </c>
      <c r="L57" s="44">
        <v>4</v>
      </c>
      <c r="M57" s="44">
        <v>0</v>
      </c>
      <c r="N57" s="16">
        <f t="shared" si="13"/>
        <v>57.142857142857139</v>
      </c>
      <c r="O57" s="5">
        <v>1060.3599999999999</v>
      </c>
      <c r="P57" s="5">
        <f t="shared" si="8"/>
        <v>1060.3599999999999</v>
      </c>
      <c r="Q57" s="16">
        <f t="shared" si="15"/>
        <v>100</v>
      </c>
      <c r="R57" s="5">
        <v>1060.3599999999999</v>
      </c>
      <c r="S57" s="16">
        <f t="shared" si="16"/>
        <v>100</v>
      </c>
      <c r="T57" s="5">
        <f t="shared" si="11"/>
        <v>0</v>
      </c>
      <c r="U57" s="16">
        <f t="shared" si="17"/>
        <v>0</v>
      </c>
    </row>
    <row r="58" spans="1:21" ht="27.95" customHeight="1" x14ac:dyDescent="0.25">
      <c r="A58" s="1">
        <f t="shared" si="7"/>
        <v>53</v>
      </c>
      <c r="B58" s="1" t="s">
        <v>22</v>
      </c>
      <c r="C58" s="1"/>
      <c r="D58" s="25" t="s">
        <v>168</v>
      </c>
      <c r="E58" s="84" t="s">
        <v>41</v>
      </c>
      <c r="F58" s="98" t="s">
        <v>326</v>
      </c>
      <c r="G58" s="93">
        <f t="shared" si="0"/>
        <v>1052.96</v>
      </c>
      <c r="H58" s="44">
        <v>15</v>
      </c>
      <c r="I58" s="44">
        <v>4</v>
      </c>
      <c r="J58" s="44">
        <v>6</v>
      </c>
      <c r="K58" s="44">
        <v>5</v>
      </c>
      <c r="L58" s="44">
        <v>6</v>
      </c>
      <c r="M58" s="44">
        <v>0</v>
      </c>
      <c r="N58" s="16">
        <f t="shared" si="13"/>
        <v>33.333333333333329</v>
      </c>
      <c r="O58" s="5">
        <v>1052.96</v>
      </c>
      <c r="P58" s="5">
        <f t="shared" si="8"/>
        <v>1052.96</v>
      </c>
      <c r="Q58" s="16">
        <f t="shared" si="15"/>
        <v>100</v>
      </c>
      <c r="R58" s="5">
        <v>1052.96</v>
      </c>
      <c r="S58" s="16">
        <f t="shared" si="16"/>
        <v>100</v>
      </c>
      <c r="T58" s="5">
        <f t="shared" si="11"/>
        <v>0</v>
      </c>
      <c r="U58" s="16">
        <f t="shared" si="17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170</v>
      </c>
      <c r="E59" s="84" t="s">
        <v>41</v>
      </c>
      <c r="F59" s="98" t="s">
        <v>327</v>
      </c>
      <c r="G59" s="93">
        <f t="shared" si="0"/>
        <v>1283.99</v>
      </c>
      <c r="H59" s="44">
        <v>9</v>
      </c>
      <c r="I59" s="44">
        <v>2</v>
      </c>
      <c r="J59" s="44">
        <v>6</v>
      </c>
      <c r="K59" s="44">
        <v>4</v>
      </c>
      <c r="L59" s="44">
        <v>5</v>
      </c>
      <c r="M59" s="44">
        <v>0</v>
      </c>
      <c r="N59" s="16">
        <f t="shared" si="13"/>
        <v>44.444444444444443</v>
      </c>
      <c r="O59" s="5">
        <v>1283.99</v>
      </c>
      <c r="P59" s="5">
        <f t="shared" si="8"/>
        <v>1283.99</v>
      </c>
      <c r="Q59" s="16">
        <f t="shared" si="15"/>
        <v>100</v>
      </c>
      <c r="R59" s="5">
        <v>1283.99</v>
      </c>
      <c r="S59" s="16">
        <f t="shared" si="16"/>
        <v>100</v>
      </c>
      <c r="T59" s="5">
        <f t="shared" si="11"/>
        <v>0</v>
      </c>
      <c r="U59" s="16">
        <f t="shared" si="17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166</v>
      </c>
      <c r="E60" s="84" t="s">
        <v>53</v>
      </c>
      <c r="F60" s="98" t="s">
        <v>328</v>
      </c>
      <c r="G60" s="93">
        <f t="shared" si="0"/>
        <v>0</v>
      </c>
      <c r="H60" s="44">
        <v>12</v>
      </c>
      <c r="I60" s="44">
        <v>1</v>
      </c>
      <c r="J60" s="44">
        <v>10</v>
      </c>
      <c r="K60" s="44">
        <v>0</v>
      </c>
      <c r="L60" s="44">
        <v>0</v>
      </c>
      <c r="M60" s="44">
        <v>0</v>
      </c>
      <c r="N60" s="16">
        <f t="shared" si="13"/>
        <v>0</v>
      </c>
      <c r="O60" s="5">
        <v>0</v>
      </c>
      <c r="P60" s="5">
        <f t="shared" si="8"/>
        <v>0</v>
      </c>
      <c r="Q60" s="16">
        <f t="shared" si="15"/>
        <v>0</v>
      </c>
      <c r="R60" s="5">
        <v>0</v>
      </c>
      <c r="S60" s="16">
        <f t="shared" si="16"/>
        <v>0</v>
      </c>
      <c r="T60" s="5">
        <f t="shared" si="11"/>
        <v>0</v>
      </c>
      <c r="U60" s="16">
        <f t="shared" si="17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172</v>
      </c>
      <c r="E61" s="86" t="s">
        <v>173</v>
      </c>
      <c r="F61" s="96" t="s">
        <v>329</v>
      </c>
      <c r="G61" s="93">
        <f t="shared" si="0"/>
        <v>297.68</v>
      </c>
      <c r="H61" s="44">
        <v>9</v>
      </c>
      <c r="I61" s="44">
        <v>1</v>
      </c>
      <c r="J61" s="44">
        <v>7</v>
      </c>
      <c r="K61" s="44">
        <v>1</v>
      </c>
      <c r="L61" s="44">
        <v>1</v>
      </c>
      <c r="M61" s="44">
        <v>0</v>
      </c>
      <c r="N61" s="16">
        <f t="shared" si="13"/>
        <v>11.111111111111111</v>
      </c>
      <c r="O61" s="5">
        <v>297.68</v>
      </c>
      <c r="P61" s="5">
        <f t="shared" si="8"/>
        <v>297.68</v>
      </c>
      <c r="Q61" s="16">
        <f t="shared" si="15"/>
        <v>100</v>
      </c>
      <c r="R61" s="5">
        <v>297.68</v>
      </c>
      <c r="S61" s="16">
        <f t="shared" si="16"/>
        <v>100</v>
      </c>
      <c r="T61" s="5">
        <f t="shared" si="11"/>
        <v>0</v>
      </c>
      <c r="U61" s="16">
        <f t="shared" si="17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175</v>
      </c>
      <c r="E62" s="84" t="s">
        <v>176</v>
      </c>
      <c r="F62" s="96" t="s">
        <v>370</v>
      </c>
      <c r="G62" s="93">
        <f t="shared" si="0"/>
        <v>0</v>
      </c>
      <c r="H62" s="44">
        <v>6</v>
      </c>
      <c r="I62" s="44">
        <v>2</v>
      </c>
      <c r="J62" s="44">
        <v>1</v>
      </c>
      <c r="K62" s="44">
        <v>0</v>
      </c>
      <c r="L62" s="44">
        <v>0</v>
      </c>
      <c r="M62" s="44">
        <v>0</v>
      </c>
      <c r="N62" s="16">
        <f t="shared" si="13"/>
        <v>0</v>
      </c>
      <c r="O62" s="5">
        <v>0</v>
      </c>
      <c r="P62" s="5">
        <f t="shared" si="8"/>
        <v>0</v>
      </c>
      <c r="Q62" s="16">
        <f t="shared" si="15"/>
        <v>0</v>
      </c>
      <c r="R62" s="5">
        <v>0</v>
      </c>
      <c r="S62" s="16">
        <f t="shared" si="16"/>
        <v>0</v>
      </c>
      <c r="T62" s="5">
        <f t="shared" si="11"/>
        <v>0</v>
      </c>
      <c r="U62" s="16">
        <f t="shared" si="17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37" t="s">
        <v>178</v>
      </c>
      <c r="E63" s="85" t="s">
        <v>53</v>
      </c>
      <c r="F63" s="96" t="s">
        <v>330</v>
      </c>
      <c r="G63" s="93">
        <f t="shared" si="0"/>
        <v>0</v>
      </c>
      <c r="H63" s="44">
        <v>1</v>
      </c>
      <c r="I63" s="44">
        <v>0</v>
      </c>
      <c r="J63" s="44">
        <v>1</v>
      </c>
      <c r="K63" s="44">
        <v>0</v>
      </c>
      <c r="L63" s="44">
        <v>0</v>
      </c>
      <c r="M63" s="44">
        <v>0</v>
      </c>
      <c r="N63" s="16">
        <f t="shared" si="13"/>
        <v>0</v>
      </c>
      <c r="O63" s="5">
        <v>0</v>
      </c>
      <c r="P63" s="5">
        <f t="shared" si="8"/>
        <v>0</v>
      </c>
      <c r="Q63" s="16">
        <f t="shared" si="15"/>
        <v>0</v>
      </c>
      <c r="R63" s="5">
        <v>0</v>
      </c>
      <c r="S63" s="16">
        <f t="shared" si="16"/>
        <v>0</v>
      </c>
      <c r="T63" s="5">
        <f t="shared" si="11"/>
        <v>0</v>
      </c>
      <c r="U63" s="16">
        <f t="shared" si="17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180</v>
      </c>
      <c r="E64" s="84" t="s">
        <v>41</v>
      </c>
      <c r="F64" s="97" t="s">
        <v>359</v>
      </c>
      <c r="G64" s="93">
        <f t="shared" si="0"/>
        <v>0</v>
      </c>
      <c r="H64" s="44">
        <v>4</v>
      </c>
      <c r="I64" s="44">
        <v>2</v>
      </c>
      <c r="J64" s="44">
        <v>2</v>
      </c>
      <c r="K64" s="44">
        <v>0</v>
      </c>
      <c r="L64" s="44">
        <v>0</v>
      </c>
      <c r="M64" s="44">
        <v>0</v>
      </c>
      <c r="N64" s="16">
        <f t="shared" si="13"/>
        <v>0</v>
      </c>
      <c r="O64" s="5">
        <v>0</v>
      </c>
      <c r="P64" s="5">
        <f t="shared" si="8"/>
        <v>0</v>
      </c>
      <c r="Q64" s="16">
        <f t="shared" si="15"/>
        <v>0</v>
      </c>
      <c r="R64" s="5">
        <v>0</v>
      </c>
      <c r="S64" s="16">
        <f t="shared" si="16"/>
        <v>0</v>
      </c>
      <c r="T64" s="5">
        <f t="shared" si="11"/>
        <v>0</v>
      </c>
      <c r="U64" s="16">
        <f t="shared" si="17"/>
        <v>0</v>
      </c>
    </row>
    <row r="65" spans="1:21" ht="27.95" customHeight="1" x14ac:dyDescent="0.25">
      <c r="A65" s="1">
        <f t="shared" si="7"/>
        <v>60</v>
      </c>
      <c r="B65" s="25" t="s">
        <v>25</v>
      </c>
      <c r="C65" s="108" t="s">
        <v>32</v>
      </c>
      <c r="D65" s="25" t="s">
        <v>182</v>
      </c>
      <c r="E65" s="84" t="s">
        <v>41</v>
      </c>
      <c r="F65" s="96" t="s">
        <v>331</v>
      </c>
      <c r="G65" s="93">
        <f t="shared" si="0"/>
        <v>0</v>
      </c>
      <c r="H65" s="44">
        <v>16</v>
      </c>
      <c r="I65" s="44">
        <v>5</v>
      </c>
      <c r="J65" s="44">
        <v>8</v>
      </c>
      <c r="K65" s="44">
        <v>0</v>
      </c>
      <c r="L65" s="44">
        <v>0</v>
      </c>
      <c r="M65" s="44">
        <v>0</v>
      </c>
      <c r="N65" s="16">
        <f t="shared" si="13"/>
        <v>0</v>
      </c>
      <c r="O65" s="5">
        <v>0</v>
      </c>
      <c r="P65" s="5">
        <f t="shared" si="8"/>
        <v>0</v>
      </c>
      <c r="Q65" s="16">
        <f t="shared" si="15"/>
        <v>0</v>
      </c>
      <c r="R65" s="5">
        <v>0</v>
      </c>
      <c r="S65" s="16">
        <f t="shared" si="16"/>
        <v>0</v>
      </c>
      <c r="T65" s="5">
        <f t="shared" si="11"/>
        <v>0</v>
      </c>
      <c r="U65" s="16">
        <f t="shared" si="17"/>
        <v>0</v>
      </c>
    </row>
    <row r="66" spans="1:21" ht="27.95" customHeight="1" x14ac:dyDescent="0.25">
      <c r="A66" s="1">
        <f t="shared" si="7"/>
        <v>61</v>
      </c>
      <c r="B66" s="108" t="s">
        <v>24</v>
      </c>
      <c r="C66" s="108" t="s">
        <v>259</v>
      </c>
      <c r="D66" s="25" t="s">
        <v>260</v>
      </c>
      <c r="E66" s="84" t="s">
        <v>41</v>
      </c>
      <c r="F66" s="96" t="s">
        <v>332</v>
      </c>
      <c r="G66" s="93">
        <f t="shared" si="0"/>
        <v>0</v>
      </c>
      <c r="H66" s="44">
        <v>4</v>
      </c>
      <c r="I66" s="44">
        <v>1</v>
      </c>
      <c r="J66" s="44">
        <v>2</v>
      </c>
      <c r="K66" s="44">
        <v>0</v>
      </c>
      <c r="L66" s="44">
        <v>0</v>
      </c>
      <c r="M66" s="44">
        <v>0</v>
      </c>
      <c r="N66" s="16">
        <v>0</v>
      </c>
      <c r="O66" s="16">
        <f>IF(I66=0,0,L66/I66)*100</f>
        <v>0</v>
      </c>
      <c r="P66" s="5">
        <f t="shared" si="8"/>
        <v>0</v>
      </c>
      <c r="Q66" s="16">
        <f>IF(K66=0,0,N66/K66)*100</f>
        <v>0</v>
      </c>
      <c r="R66" s="16">
        <f>IF(L66=0,0,O66/L66)*100</f>
        <v>0</v>
      </c>
      <c r="S66" s="16">
        <f>IF(M66=0,0,P66/M66)*100</f>
        <v>0</v>
      </c>
      <c r="T66" s="5">
        <f t="shared" si="11"/>
        <v>0</v>
      </c>
      <c r="U66" s="16">
        <f>IF(O66=0,0,R66/O66)*100</f>
        <v>0</v>
      </c>
    </row>
    <row r="67" spans="1:21" ht="27.95" customHeight="1" x14ac:dyDescent="0.25">
      <c r="A67" s="1">
        <f t="shared" si="7"/>
        <v>62</v>
      </c>
      <c r="B67" s="1" t="s">
        <v>22</v>
      </c>
      <c r="C67" s="1"/>
      <c r="D67" s="25" t="s">
        <v>184</v>
      </c>
      <c r="E67" s="84" t="s">
        <v>185</v>
      </c>
      <c r="F67" s="98" t="s">
        <v>333</v>
      </c>
      <c r="G67" s="93">
        <f t="shared" si="0"/>
        <v>91.35</v>
      </c>
      <c r="H67" s="44">
        <v>4</v>
      </c>
      <c r="I67" s="44">
        <v>1</v>
      </c>
      <c r="J67" s="44">
        <v>1</v>
      </c>
      <c r="K67" s="44">
        <v>1</v>
      </c>
      <c r="L67" s="44">
        <v>1</v>
      </c>
      <c r="M67" s="44">
        <v>0</v>
      </c>
      <c r="N67" s="16">
        <f t="shared" ref="N67:U101" si="18">IF(H67=0,0,K67/H67)*100</f>
        <v>25</v>
      </c>
      <c r="O67" s="5">
        <v>91.35</v>
      </c>
      <c r="P67" s="5">
        <f t="shared" si="8"/>
        <v>91.35</v>
      </c>
      <c r="Q67" s="16">
        <f t="shared" ref="Q67:Q81" si="19">IF(O67=0,0,P67/O67)*100</f>
        <v>100</v>
      </c>
      <c r="R67" s="5">
        <v>91.35</v>
      </c>
      <c r="S67" s="16">
        <f t="shared" ref="S67:S83" si="20">IF(P67=0,0,R67/P67)*100</f>
        <v>100</v>
      </c>
      <c r="T67" s="5">
        <f t="shared" si="11"/>
        <v>0</v>
      </c>
      <c r="U67" s="16">
        <f t="shared" ref="U67:U81" si="21">IF(P67=0,0,T67/P67)*100</f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187</v>
      </c>
      <c r="E68" s="84" t="s">
        <v>188</v>
      </c>
      <c r="F68" s="96" t="s">
        <v>362</v>
      </c>
      <c r="G68" s="93">
        <f t="shared" si="0"/>
        <v>1135.49</v>
      </c>
      <c r="H68" s="44">
        <v>13</v>
      </c>
      <c r="I68" s="44">
        <v>2</v>
      </c>
      <c r="J68" s="44">
        <v>10</v>
      </c>
      <c r="K68" s="44">
        <v>3</v>
      </c>
      <c r="L68" s="44">
        <v>4</v>
      </c>
      <c r="M68" s="44">
        <v>0</v>
      </c>
      <c r="N68" s="16">
        <f t="shared" si="18"/>
        <v>23.076923076923077</v>
      </c>
      <c r="O68" s="5">
        <v>1135.49</v>
      </c>
      <c r="P68" s="5">
        <f t="shared" si="8"/>
        <v>1135.49</v>
      </c>
      <c r="Q68" s="16">
        <f t="shared" si="19"/>
        <v>100</v>
      </c>
      <c r="R68" s="5">
        <v>1135.49</v>
      </c>
      <c r="S68" s="16">
        <f t="shared" si="20"/>
        <v>100</v>
      </c>
      <c r="T68" s="5">
        <f t="shared" si="11"/>
        <v>0</v>
      </c>
      <c r="U68" s="16">
        <f t="shared" si="21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190</v>
      </c>
      <c r="E69" s="84" t="s">
        <v>44</v>
      </c>
      <c r="F69" s="96" t="s">
        <v>361</v>
      </c>
      <c r="G69" s="93">
        <f t="shared" si="0"/>
        <v>906.81</v>
      </c>
      <c r="H69" s="44">
        <v>20</v>
      </c>
      <c r="I69" s="44">
        <v>3</v>
      </c>
      <c r="J69" s="44">
        <v>13</v>
      </c>
      <c r="K69" s="44">
        <v>0</v>
      </c>
      <c r="L69" s="44">
        <v>1</v>
      </c>
      <c r="M69" s="44">
        <v>0</v>
      </c>
      <c r="N69" s="16">
        <f t="shared" si="18"/>
        <v>0</v>
      </c>
      <c r="O69" s="5">
        <v>906.81</v>
      </c>
      <c r="P69" s="5">
        <f t="shared" si="8"/>
        <v>906.81</v>
      </c>
      <c r="Q69" s="16">
        <f t="shared" si="19"/>
        <v>100</v>
      </c>
      <c r="R69" s="5">
        <v>906.81</v>
      </c>
      <c r="S69" s="16">
        <f t="shared" si="20"/>
        <v>100</v>
      </c>
      <c r="T69" s="5">
        <f t="shared" si="11"/>
        <v>0</v>
      </c>
      <c r="U69" s="16">
        <f t="shared" si="21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192</v>
      </c>
      <c r="E70" s="84" t="s">
        <v>123</v>
      </c>
      <c r="F70" s="98" t="s">
        <v>334</v>
      </c>
      <c r="G70" s="93">
        <f t="shared" ref="G70:G83" si="22">O70</f>
        <v>0</v>
      </c>
      <c r="H70" s="44">
        <v>2</v>
      </c>
      <c r="I70" s="44">
        <v>0</v>
      </c>
      <c r="J70" s="44">
        <v>2</v>
      </c>
      <c r="K70" s="44">
        <v>0</v>
      </c>
      <c r="L70" s="44">
        <v>0</v>
      </c>
      <c r="M70" s="44">
        <v>0</v>
      </c>
      <c r="N70" s="16">
        <f t="shared" si="18"/>
        <v>0</v>
      </c>
      <c r="O70" s="5">
        <v>0</v>
      </c>
      <c r="P70" s="5">
        <f t="shared" si="8"/>
        <v>0</v>
      </c>
      <c r="Q70" s="16">
        <f t="shared" si="19"/>
        <v>0</v>
      </c>
      <c r="R70" s="5">
        <v>0</v>
      </c>
      <c r="S70" s="16">
        <f t="shared" si="20"/>
        <v>0</v>
      </c>
      <c r="T70" s="5">
        <f t="shared" si="11"/>
        <v>0</v>
      </c>
      <c r="U70" s="16">
        <f t="shared" si="21"/>
        <v>0</v>
      </c>
    </row>
    <row r="71" spans="1:21" ht="27.95" customHeight="1" x14ac:dyDescent="0.25">
      <c r="A71" s="1">
        <f t="shared" ref="A71:A100" si="23">ROW(A66:A66)</f>
        <v>66</v>
      </c>
      <c r="B71" s="1" t="s">
        <v>22</v>
      </c>
      <c r="C71" s="1"/>
      <c r="D71" s="25" t="s">
        <v>193</v>
      </c>
      <c r="E71" s="84" t="s">
        <v>41</v>
      </c>
      <c r="F71" s="100" t="s">
        <v>376</v>
      </c>
      <c r="G71" s="93">
        <f t="shared" si="22"/>
        <v>0</v>
      </c>
      <c r="H71" s="44">
        <v>8</v>
      </c>
      <c r="I71" s="44">
        <v>1</v>
      </c>
      <c r="J71" s="44">
        <v>7</v>
      </c>
      <c r="K71" s="44">
        <v>0</v>
      </c>
      <c r="L71" s="44">
        <v>0</v>
      </c>
      <c r="M71" s="44">
        <v>0</v>
      </c>
      <c r="N71" s="16">
        <f t="shared" si="18"/>
        <v>0</v>
      </c>
      <c r="O71" s="5">
        <v>0</v>
      </c>
      <c r="P71" s="5">
        <f t="shared" si="8"/>
        <v>0</v>
      </c>
      <c r="Q71" s="16">
        <f t="shared" si="19"/>
        <v>0</v>
      </c>
      <c r="R71" s="5">
        <v>0</v>
      </c>
      <c r="S71" s="16">
        <f t="shared" si="20"/>
        <v>0</v>
      </c>
      <c r="T71" s="5">
        <f t="shared" si="11"/>
        <v>0</v>
      </c>
      <c r="U71" s="16">
        <f t="shared" si="21"/>
        <v>0</v>
      </c>
    </row>
    <row r="72" spans="1:21" ht="27.95" customHeight="1" x14ac:dyDescent="0.25">
      <c r="A72" s="1">
        <f t="shared" si="23"/>
        <v>67</v>
      </c>
      <c r="B72" s="1" t="s">
        <v>22</v>
      </c>
      <c r="C72" s="1"/>
      <c r="D72" s="25" t="s">
        <v>195</v>
      </c>
      <c r="E72" s="84" t="s">
        <v>196</v>
      </c>
      <c r="F72" s="96" t="s">
        <v>335</v>
      </c>
      <c r="G72" s="93">
        <f t="shared" si="22"/>
        <v>301.45999999999998</v>
      </c>
      <c r="H72" s="44">
        <v>9</v>
      </c>
      <c r="I72" s="44">
        <v>2</v>
      </c>
      <c r="J72" s="44">
        <v>7</v>
      </c>
      <c r="K72" s="44">
        <v>1</v>
      </c>
      <c r="L72" s="44">
        <v>1</v>
      </c>
      <c r="M72" s="44">
        <v>0</v>
      </c>
      <c r="N72" s="16">
        <f t="shared" si="18"/>
        <v>11.111111111111111</v>
      </c>
      <c r="O72" s="5">
        <v>301.45999999999998</v>
      </c>
      <c r="P72" s="5">
        <f t="shared" si="8"/>
        <v>301.45999999999998</v>
      </c>
      <c r="Q72" s="16">
        <f t="shared" si="19"/>
        <v>100</v>
      </c>
      <c r="R72" s="5">
        <v>301.45999999999998</v>
      </c>
      <c r="S72" s="16">
        <f t="shared" si="20"/>
        <v>100</v>
      </c>
      <c r="T72" s="5">
        <f t="shared" si="11"/>
        <v>0</v>
      </c>
      <c r="U72" s="16">
        <f t="shared" si="21"/>
        <v>0</v>
      </c>
    </row>
    <row r="73" spans="1:21" ht="27.95" customHeight="1" x14ac:dyDescent="0.25">
      <c r="A73" s="1">
        <f t="shared" si="23"/>
        <v>68</v>
      </c>
      <c r="B73" s="1" t="s">
        <v>22</v>
      </c>
      <c r="C73" s="1"/>
      <c r="D73" s="25" t="s">
        <v>198</v>
      </c>
      <c r="E73" s="84" t="s">
        <v>196</v>
      </c>
      <c r="F73" s="96" t="s">
        <v>336</v>
      </c>
      <c r="G73" s="93">
        <f t="shared" si="22"/>
        <v>0</v>
      </c>
      <c r="H73" s="44">
        <v>3</v>
      </c>
      <c r="I73" s="44">
        <v>0</v>
      </c>
      <c r="J73" s="44">
        <v>3</v>
      </c>
      <c r="K73" s="44">
        <v>0</v>
      </c>
      <c r="L73" s="44">
        <v>0</v>
      </c>
      <c r="M73" s="44">
        <v>0</v>
      </c>
      <c r="N73" s="16">
        <f t="shared" si="18"/>
        <v>0</v>
      </c>
      <c r="O73" s="5">
        <v>0</v>
      </c>
      <c r="P73" s="5">
        <f t="shared" si="8"/>
        <v>0</v>
      </c>
      <c r="Q73" s="16">
        <f t="shared" si="19"/>
        <v>0</v>
      </c>
      <c r="R73" s="5">
        <v>0</v>
      </c>
      <c r="S73" s="16">
        <f t="shared" si="20"/>
        <v>0</v>
      </c>
      <c r="T73" s="5">
        <f t="shared" si="11"/>
        <v>0</v>
      </c>
      <c r="U73" s="16">
        <f t="shared" si="21"/>
        <v>0</v>
      </c>
    </row>
    <row r="74" spans="1:21" ht="27.95" customHeight="1" x14ac:dyDescent="0.25">
      <c r="A74" s="1">
        <f t="shared" si="23"/>
        <v>69</v>
      </c>
      <c r="B74" s="1" t="s">
        <v>22</v>
      </c>
      <c r="C74" s="1"/>
      <c r="D74" s="25" t="s">
        <v>200</v>
      </c>
      <c r="E74" s="84" t="s">
        <v>41</v>
      </c>
      <c r="F74" s="96" t="s">
        <v>337</v>
      </c>
      <c r="G74" s="93">
        <f t="shared" si="22"/>
        <v>2612.89</v>
      </c>
      <c r="H74" s="44">
        <v>10</v>
      </c>
      <c r="I74" s="44">
        <v>2</v>
      </c>
      <c r="J74" s="44">
        <v>8</v>
      </c>
      <c r="K74" s="44">
        <v>3</v>
      </c>
      <c r="L74" s="44">
        <v>4</v>
      </c>
      <c r="M74" s="44">
        <v>0</v>
      </c>
      <c r="N74" s="16">
        <f t="shared" si="18"/>
        <v>30</v>
      </c>
      <c r="O74" s="5">
        <v>2612.89</v>
      </c>
      <c r="P74" s="5">
        <f t="shared" si="8"/>
        <v>2612.89</v>
      </c>
      <c r="Q74" s="16">
        <f t="shared" si="19"/>
        <v>100</v>
      </c>
      <c r="R74" s="5">
        <v>2612.89</v>
      </c>
      <c r="S74" s="16">
        <f t="shared" si="20"/>
        <v>100</v>
      </c>
      <c r="T74" s="5">
        <f t="shared" si="11"/>
        <v>0</v>
      </c>
      <c r="U74" s="16">
        <f t="shared" si="21"/>
        <v>0</v>
      </c>
    </row>
    <row r="75" spans="1:21" ht="27.95" customHeight="1" x14ac:dyDescent="0.25">
      <c r="A75" s="1">
        <f t="shared" si="23"/>
        <v>70</v>
      </c>
      <c r="B75" s="1" t="s">
        <v>22</v>
      </c>
      <c r="C75" s="1"/>
      <c r="D75" s="25" t="s">
        <v>204</v>
      </c>
      <c r="E75" s="84" t="s">
        <v>53</v>
      </c>
      <c r="F75" s="96" t="s">
        <v>338</v>
      </c>
      <c r="G75" s="93">
        <f t="shared" si="22"/>
        <v>904.08</v>
      </c>
      <c r="H75" s="44">
        <v>13</v>
      </c>
      <c r="I75" s="44">
        <v>0</v>
      </c>
      <c r="J75" s="44">
        <v>11</v>
      </c>
      <c r="K75" s="44">
        <v>2</v>
      </c>
      <c r="L75" s="44">
        <v>2</v>
      </c>
      <c r="M75" s="44">
        <v>0</v>
      </c>
      <c r="N75" s="16">
        <f t="shared" si="18"/>
        <v>15.384615384615385</v>
      </c>
      <c r="O75" s="5">
        <v>904.08</v>
      </c>
      <c r="P75" s="5">
        <f t="shared" si="8"/>
        <v>904.08</v>
      </c>
      <c r="Q75" s="16">
        <f t="shared" si="19"/>
        <v>100</v>
      </c>
      <c r="R75" s="5">
        <v>904.08</v>
      </c>
      <c r="S75" s="16">
        <f t="shared" si="20"/>
        <v>100</v>
      </c>
      <c r="T75" s="5">
        <f t="shared" si="11"/>
        <v>0</v>
      </c>
      <c r="U75" s="16">
        <f t="shared" si="21"/>
        <v>0</v>
      </c>
    </row>
    <row r="76" spans="1:21" ht="27.95" customHeight="1" x14ac:dyDescent="0.25">
      <c r="A76" s="1">
        <f t="shared" si="23"/>
        <v>71</v>
      </c>
      <c r="B76" s="1" t="s">
        <v>22</v>
      </c>
      <c r="C76" s="1"/>
      <c r="D76" s="25" t="s">
        <v>206</v>
      </c>
      <c r="E76" s="86" t="s">
        <v>41</v>
      </c>
      <c r="F76" s="96" t="s">
        <v>339</v>
      </c>
      <c r="G76" s="93">
        <f t="shared" si="22"/>
        <v>2438.7199999999998</v>
      </c>
      <c r="H76" s="44">
        <v>17</v>
      </c>
      <c r="I76" s="44">
        <v>5</v>
      </c>
      <c r="J76" s="44">
        <v>11</v>
      </c>
      <c r="K76" s="44">
        <v>5</v>
      </c>
      <c r="L76" s="44">
        <v>5</v>
      </c>
      <c r="M76" s="44">
        <v>0</v>
      </c>
      <c r="N76" s="16">
        <f t="shared" si="18"/>
        <v>29.411764705882355</v>
      </c>
      <c r="O76" s="5">
        <v>2438.7199999999998</v>
      </c>
      <c r="P76" s="5">
        <f t="shared" si="8"/>
        <v>2438.7199999999998</v>
      </c>
      <c r="Q76" s="16">
        <f t="shared" si="19"/>
        <v>100</v>
      </c>
      <c r="R76" s="5">
        <v>2438.7199999999998</v>
      </c>
      <c r="S76" s="16">
        <f t="shared" si="20"/>
        <v>100</v>
      </c>
      <c r="T76" s="5">
        <f t="shared" si="11"/>
        <v>0</v>
      </c>
      <c r="U76" s="16">
        <f t="shared" si="21"/>
        <v>0</v>
      </c>
    </row>
    <row r="77" spans="1:21" ht="27.95" customHeight="1" x14ac:dyDescent="0.25">
      <c r="A77" s="1">
        <f t="shared" si="23"/>
        <v>72</v>
      </c>
      <c r="B77" s="1" t="s">
        <v>22</v>
      </c>
      <c r="C77" s="1"/>
      <c r="D77" s="25" t="s">
        <v>208</v>
      </c>
      <c r="E77" s="84" t="s">
        <v>135</v>
      </c>
      <c r="F77" s="96" t="s">
        <v>340</v>
      </c>
      <c r="G77" s="93">
        <f t="shared" si="22"/>
        <v>1352.46</v>
      </c>
      <c r="H77" s="44">
        <v>3</v>
      </c>
      <c r="I77" s="44">
        <v>1</v>
      </c>
      <c r="J77" s="44">
        <v>0</v>
      </c>
      <c r="K77" s="44">
        <v>3</v>
      </c>
      <c r="L77" s="44">
        <v>3</v>
      </c>
      <c r="M77" s="44">
        <v>0</v>
      </c>
      <c r="N77" s="16">
        <f t="shared" si="18"/>
        <v>100</v>
      </c>
      <c r="O77" s="5">
        <v>1352.46</v>
      </c>
      <c r="P77" s="5">
        <f t="shared" si="8"/>
        <v>1352.46</v>
      </c>
      <c r="Q77" s="16">
        <f t="shared" si="19"/>
        <v>100</v>
      </c>
      <c r="R77" s="5">
        <v>1352.46</v>
      </c>
      <c r="S77" s="16">
        <f t="shared" si="20"/>
        <v>100</v>
      </c>
      <c r="T77" s="5">
        <f t="shared" si="11"/>
        <v>0</v>
      </c>
      <c r="U77" s="16">
        <f t="shared" si="21"/>
        <v>0</v>
      </c>
    </row>
    <row r="78" spans="1:21" ht="27.95" customHeight="1" x14ac:dyDescent="0.25">
      <c r="A78" s="1">
        <f t="shared" si="23"/>
        <v>73</v>
      </c>
      <c r="B78" s="1" t="s">
        <v>22</v>
      </c>
      <c r="C78" s="1"/>
      <c r="D78" s="25" t="s">
        <v>210</v>
      </c>
      <c r="E78" s="84" t="s">
        <v>211</v>
      </c>
      <c r="F78" s="100" t="s">
        <v>341</v>
      </c>
      <c r="G78" s="93">
        <f t="shared" si="22"/>
        <v>989.26</v>
      </c>
      <c r="H78" s="44">
        <v>6</v>
      </c>
      <c r="I78" s="44">
        <v>1</v>
      </c>
      <c r="J78" s="44">
        <v>5</v>
      </c>
      <c r="K78" s="44">
        <v>2</v>
      </c>
      <c r="L78" s="44">
        <v>3</v>
      </c>
      <c r="M78" s="44">
        <v>0</v>
      </c>
      <c r="N78" s="16">
        <f t="shared" si="18"/>
        <v>33.333333333333329</v>
      </c>
      <c r="O78" s="5">
        <v>989.26</v>
      </c>
      <c r="P78" s="5">
        <f t="shared" si="8"/>
        <v>989.26</v>
      </c>
      <c r="Q78" s="16">
        <f t="shared" si="19"/>
        <v>100</v>
      </c>
      <c r="R78" s="5">
        <v>989.26</v>
      </c>
      <c r="S78" s="16">
        <f t="shared" si="20"/>
        <v>100</v>
      </c>
      <c r="T78" s="5">
        <f t="shared" si="11"/>
        <v>0</v>
      </c>
      <c r="U78" s="16">
        <f t="shared" si="21"/>
        <v>0</v>
      </c>
    </row>
    <row r="79" spans="1:21" ht="27.95" customHeight="1" x14ac:dyDescent="0.25">
      <c r="A79" s="1">
        <f t="shared" si="23"/>
        <v>74</v>
      </c>
      <c r="B79" s="1" t="s">
        <v>22</v>
      </c>
      <c r="C79" s="1"/>
      <c r="D79" s="25" t="s">
        <v>218</v>
      </c>
      <c r="E79" s="84" t="s">
        <v>53</v>
      </c>
      <c r="F79" s="96" t="s">
        <v>342</v>
      </c>
      <c r="G79" s="93">
        <f t="shared" si="22"/>
        <v>1177.97</v>
      </c>
      <c r="H79" s="44">
        <v>11</v>
      </c>
      <c r="I79" s="44">
        <v>3</v>
      </c>
      <c r="J79" s="44">
        <v>8</v>
      </c>
      <c r="K79" s="44">
        <v>6</v>
      </c>
      <c r="L79" s="44">
        <v>6</v>
      </c>
      <c r="M79" s="44">
        <v>0</v>
      </c>
      <c r="N79" s="16">
        <f t="shared" si="18"/>
        <v>54.54545454545454</v>
      </c>
      <c r="O79" s="5">
        <v>1177.97</v>
      </c>
      <c r="P79" s="5">
        <f t="shared" si="8"/>
        <v>1177.97</v>
      </c>
      <c r="Q79" s="16">
        <f t="shared" si="19"/>
        <v>100</v>
      </c>
      <c r="R79" s="5">
        <v>0</v>
      </c>
      <c r="S79" s="16">
        <f t="shared" si="20"/>
        <v>0</v>
      </c>
      <c r="T79" s="5">
        <f t="shared" si="11"/>
        <v>1177.97</v>
      </c>
      <c r="U79" s="16">
        <f t="shared" si="21"/>
        <v>100</v>
      </c>
    </row>
    <row r="80" spans="1:21" ht="27.95" customHeight="1" x14ac:dyDescent="0.25">
      <c r="A80" s="1">
        <f t="shared" si="23"/>
        <v>75</v>
      </c>
      <c r="B80" s="1" t="s">
        <v>22</v>
      </c>
      <c r="C80" s="1"/>
      <c r="D80" s="25" t="s">
        <v>216</v>
      </c>
      <c r="E80" s="84" t="s">
        <v>53</v>
      </c>
      <c r="F80" s="98" t="s">
        <v>343</v>
      </c>
      <c r="G80" s="93">
        <f t="shared" si="22"/>
        <v>9530.93</v>
      </c>
      <c r="H80" s="44">
        <v>15</v>
      </c>
      <c r="I80" s="44">
        <v>3</v>
      </c>
      <c r="J80" s="44">
        <v>9</v>
      </c>
      <c r="K80" s="44">
        <v>10</v>
      </c>
      <c r="L80" s="44">
        <v>13</v>
      </c>
      <c r="M80" s="44">
        <v>0</v>
      </c>
      <c r="N80" s="16">
        <f t="shared" si="18"/>
        <v>66.666666666666657</v>
      </c>
      <c r="O80" s="5">
        <v>9530.93</v>
      </c>
      <c r="P80" s="5">
        <f t="shared" si="8"/>
        <v>9530.93</v>
      </c>
      <c r="Q80" s="16">
        <f t="shared" si="19"/>
        <v>100</v>
      </c>
      <c r="R80" s="5">
        <v>206.97</v>
      </c>
      <c r="S80" s="16">
        <f t="shared" si="20"/>
        <v>2.1715614320952938</v>
      </c>
      <c r="T80" s="5">
        <f t="shared" si="11"/>
        <v>9323.9600000000009</v>
      </c>
      <c r="U80" s="16">
        <f t="shared" si="21"/>
        <v>97.828438567904712</v>
      </c>
    </row>
    <row r="81" spans="1:21" ht="27.95" customHeight="1" x14ac:dyDescent="0.25">
      <c r="A81" s="1">
        <f t="shared" si="23"/>
        <v>76</v>
      </c>
      <c r="B81" s="1" t="s">
        <v>22</v>
      </c>
      <c r="C81" s="1"/>
      <c r="D81" s="25" t="s">
        <v>220</v>
      </c>
      <c r="E81" s="84" t="s">
        <v>221</v>
      </c>
      <c r="F81" s="101" t="s">
        <v>344</v>
      </c>
      <c r="G81" s="93">
        <f t="shared" si="22"/>
        <v>2539.1999999999998</v>
      </c>
      <c r="H81" s="44">
        <v>12</v>
      </c>
      <c r="I81" s="44">
        <v>2</v>
      </c>
      <c r="J81" s="44">
        <v>10</v>
      </c>
      <c r="K81" s="44">
        <v>4</v>
      </c>
      <c r="L81" s="44">
        <v>5</v>
      </c>
      <c r="M81" s="44">
        <v>0</v>
      </c>
      <c r="N81" s="16">
        <f t="shared" si="18"/>
        <v>33.333333333333329</v>
      </c>
      <c r="O81" s="5">
        <v>2539.1999999999998</v>
      </c>
      <c r="P81" s="5">
        <f t="shared" si="8"/>
        <v>2539.1999999999998</v>
      </c>
      <c r="Q81" s="16">
        <f t="shared" si="19"/>
        <v>100</v>
      </c>
      <c r="R81" s="5">
        <v>2539.1999999999998</v>
      </c>
      <c r="S81" s="16">
        <f t="shared" si="20"/>
        <v>100</v>
      </c>
      <c r="T81" s="5">
        <f t="shared" si="11"/>
        <v>0</v>
      </c>
      <c r="U81" s="16">
        <f t="shared" si="21"/>
        <v>0</v>
      </c>
    </row>
    <row r="82" spans="1:21" ht="27.95" customHeight="1" x14ac:dyDescent="0.25">
      <c r="A82" s="1">
        <f t="shared" si="23"/>
        <v>77</v>
      </c>
      <c r="B82" s="1" t="s">
        <v>22</v>
      </c>
      <c r="C82" s="1"/>
      <c r="D82" s="25" t="s">
        <v>269</v>
      </c>
      <c r="E82" s="33" t="s">
        <v>41</v>
      </c>
      <c r="F82" s="102" t="s">
        <v>345</v>
      </c>
      <c r="G82" s="93">
        <f t="shared" si="22"/>
        <v>0</v>
      </c>
      <c r="H82" s="44">
        <v>7</v>
      </c>
      <c r="I82" s="44">
        <v>3</v>
      </c>
      <c r="J82" s="44">
        <v>4</v>
      </c>
      <c r="K82" s="44">
        <v>0</v>
      </c>
      <c r="L82" s="44">
        <v>0</v>
      </c>
      <c r="M82" s="44">
        <v>0</v>
      </c>
      <c r="N82" s="16">
        <f t="shared" si="18"/>
        <v>0</v>
      </c>
      <c r="O82" s="16">
        <f>IF(I82=0,0,L82/I82)*100</f>
        <v>0</v>
      </c>
      <c r="P82" s="5">
        <f t="shared" si="8"/>
        <v>0</v>
      </c>
      <c r="Q82" s="16">
        <f>IF(K82=0,0,N82/K82)*100</f>
        <v>0</v>
      </c>
      <c r="R82" s="16">
        <f>IF(L82=0,0,O82/L82)*100</f>
        <v>0</v>
      </c>
      <c r="S82" s="16">
        <f t="shared" si="20"/>
        <v>0</v>
      </c>
      <c r="T82" s="5">
        <f t="shared" si="11"/>
        <v>0</v>
      </c>
      <c r="U82" s="16">
        <f>IF(O82=0,0,R82/O82)*100</f>
        <v>0</v>
      </c>
    </row>
    <row r="83" spans="1:21" ht="27.95" customHeight="1" x14ac:dyDescent="0.25">
      <c r="A83" s="1">
        <f t="shared" si="23"/>
        <v>78</v>
      </c>
      <c r="B83" s="1" t="s">
        <v>22</v>
      </c>
      <c r="C83" s="1"/>
      <c r="D83" s="25" t="s">
        <v>223</v>
      </c>
      <c r="E83" s="33" t="s">
        <v>224</v>
      </c>
      <c r="F83" s="103" t="s">
        <v>346</v>
      </c>
      <c r="G83" s="93">
        <f t="shared" si="22"/>
        <v>1972.04</v>
      </c>
      <c r="H83" s="44">
        <v>12</v>
      </c>
      <c r="I83" s="44">
        <v>4</v>
      </c>
      <c r="J83" s="44">
        <v>8</v>
      </c>
      <c r="K83" s="44">
        <v>4</v>
      </c>
      <c r="L83" s="44">
        <v>4</v>
      </c>
      <c r="M83" s="44">
        <v>0</v>
      </c>
      <c r="N83" s="16">
        <f t="shared" si="18"/>
        <v>33.333333333333329</v>
      </c>
      <c r="O83" s="5">
        <v>1972.04</v>
      </c>
      <c r="P83" s="5">
        <f t="shared" si="8"/>
        <v>1972.04</v>
      </c>
      <c r="Q83" s="16">
        <f>IF(O83=0,0,P83/O83)*100</f>
        <v>100</v>
      </c>
      <c r="R83" s="5">
        <v>1972.04</v>
      </c>
      <c r="S83" s="16">
        <f t="shared" si="20"/>
        <v>100</v>
      </c>
      <c r="T83" s="5">
        <f t="shared" si="11"/>
        <v>0</v>
      </c>
      <c r="U83" s="16">
        <f>IF(P83=0,0,T83/P83)*100</f>
        <v>0</v>
      </c>
    </row>
    <row r="84" spans="1:21" ht="27.95" customHeight="1" x14ac:dyDescent="0.25">
      <c r="A84" s="1">
        <f t="shared" si="23"/>
        <v>79</v>
      </c>
      <c r="B84" s="1" t="s">
        <v>22</v>
      </c>
      <c r="C84" s="1"/>
      <c r="D84" s="90" t="s">
        <v>371</v>
      </c>
      <c r="E84" s="33" t="s">
        <v>41</v>
      </c>
      <c r="F84" s="98"/>
      <c r="G84" s="93"/>
      <c r="H84" s="44">
        <v>1</v>
      </c>
      <c r="I84" s="44">
        <v>0</v>
      </c>
      <c r="J84" s="44">
        <v>1</v>
      </c>
      <c r="K84" s="44">
        <v>0</v>
      </c>
      <c r="L84" s="44">
        <v>0</v>
      </c>
      <c r="M84" s="44">
        <v>0</v>
      </c>
      <c r="N84" s="16">
        <f t="shared" si="18"/>
        <v>0</v>
      </c>
      <c r="O84" s="16">
        <f t="shared" si="18"/>
        <v>0</v>
      </c>
      <c r="P84" s="16">
        <f t="shared" si="18"/>
        <v>0</v>
      </c>
      <c r="Q84" s="16">
        <f t="shared" si="18"/>
        <v>0</v>
      </c>
      <c r="R84" s="16">
        <f t="shared" si="18"/>
        <v>0</v>
      </c>
      <c r="S84" s="16">
        <f t="shared" si="18"/>
        <v>0</v>
      </c>
      <c r="T84" s="16">
        <f t="shared" si="18"/>
        <v>0</v>
      </c>
      <c r="U84" s="16">
        <f t="shared" si="18"/>
        <v>0</v>
      </c>
    </row>
    <row r="85" spans="1:21" ht="27.95" customHeight="1" x14ac:dyDescent="0.25">
      <c r="A85" s="1">
        <f t="shared" si="23"/>
        <v>80</v>
      </c>
      <c r="B85" s="1" t="s">
        <v>22</v>
      </c>
      <c r="C85" s="1"/>
      <c r="D85" s="25" t="s">
        <v>226</v>
      </c>
      <c r="E85" s="84" t="s">
        <v>41</v>
      </c>
      <c r="F85" s="96" t="s">
        <v>347</v>
      </c>
      <c r="G85" s="93">
        <f t="shared" ref="G85:G100" si="24">O85</f>
        <v>1061</v>
      </c>
      <c r="H85" s="44">
        <v>10</v>
      </c>
      <c r="I85" s="44">
        <v>2</v>
      </c>
      <c r="J85" s="44">
        <v>8</v>
      </c>
      <c r="K85" s="44">
        <v>2</v>
      </c>
      <c r="L85" s="44">
        <v>2</v>
      </c>
      <c r="M85" s="44">
        <v>0</v>
      </c>
      <c r="N85" s="16">
        <f t="shared" si="18"/>
        <v>20</v>
      </c>
      <c r="O85" s="5">
        <v>1061</v>
      </c>
      <c r="P85" s="5">
        <f t="shared" ref="P85:P100" si="25">O85</f>
        <v>1061</v>
      </c>
      <c r="Q85" s="16">
        <f t="shared" ref="Q85:Q101" si="26">IF(O85=0,0,P85/O85)*100</f>
        <v>100</v>
      </c>
      <c r="R85" s="5">
        <v>1061</v>
      </c>
      <c r="S85" s="16">
        <f t="shared" ref="S85:S101" si="27">IF(P85=0,0,R85/P85)*100</f>
        <v>100</v>
      </c>
      <c r="T85" s="5">
        <f t="shared" ref="T85:T100" si="28"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23"/>
        <v>81</v>
      </c>
      <c r="B86" s="1" t="s">
        <v>22</v>
      </c>
      <c r="C86" s="1"/>
      <c r="D86" s="25" t="s">
        <v>228</v>
      </c>
      <c r="E86" s="84" t="s">
        <v>53</v>
      </c>
      <c r="F86" s="96" t="s">
        <v>348</v>
      </c>
      <c r="G86" s="93">
        <f t="shared" si="24"/>
        <v>307.45999999999998</v>
      </c>
      <c r="H86" s="44">
        <v>6</v>
      </c>
      <c r="I86" s="44">
        <v>1</v>
      </c>
      <c r="J86" s="44">
        <v>4</v>
      </c>
      <c r="K86" s="44">
        <v>1</v>
      </c>
      <c r="L86" s="44">
        <v>1</v>
      </c>
      <c r="M86" s="44">
        <v>0</v>
      </c>
      <c r="N86" s="16">
        <f t="shared" si="18"/>
        <v>16.666666666666664</v>
      </c>
      <c r="O86" s="5">
        <v>307.45999999999998</v>
      </c>
      <c r="P86" s="5">
        <f t="shared" si="25"/>
        <v>307.45999999999998</v>
      </c>
      <c r="Q86" s="16">
        <f t="shared" si="26"/>
        <v>100</v>
      </c>
      <c r="R86" s="5">
        <v>307.45999999999998</v>
      </c>
      <c r="S86" s="16">
        <f t="shared" si="27"/>
        <v>100</v>
      </c>
      <c r="T86" s="5">
        <f t="shared" si="28"/>
        <v>0</v>
      </c>
      <c r="U86" s="16">
        <f>IF(P86=0,0,T86/P86)*100</f>
        <v>0</v>
      </c>
    </row>
    <row r="87" spans="1:21" ht="27.95" customHeight="1" x14ac:dyDescent="0.25">
      <c r="A87" s="1">
        <f t="shared" si="23"/>
        <v>82</v>
      </c>
      <c r="B87" s="1" t="s">
        <v>22</v>
      </c>
      <c r="C87" s="1"/>
      <c r="D87" s="25" t="s">
        <v>232</v>
      </c>
      <c r="E87" s="84" t="s">
        <v>164</v>
      </c>
      <c r="F87" s="100" t="s">
        <v>360</v>
      </c>
      <c r="G87" s="93">
        <f t="shared" si="24"/>
        <v>0</v>
      </c>
      <c r="H87" s="44">
        <v>5</v>
      </c>
      <c r="I87" s="44">
        <v>1</v>
      </c>
      <c r="J87" s="44">
        <v>1</v>
      </c>
      <c r="K87" s="44">
        <v>0</v>
      </c>
      <c r="L87" s="44">
        <v>0</v>
      </c>
      <c r="M87" s="44">
        <v>0</v>
      </c>
      <c r="N87" s="16">
        <f t="shared" si="18"/>
        <v>0</v>
      </c>
      <c r="O87" s="5">
        <v>0</v>
      </c>
      <c r="P87" s="5">
        <f t="shared" si="25"/>
        <v>0</v>
      </c>
      <c r="Q87" s="16">
        <f t="shared" si="26"/>
        <v>0</v>
      </c>
      <c r="R87" s="5">
        <v>0</v>
      </c>
      <c r="S87" s="16">
        <f t="shared" si="27"/>
        <v>0</v>
      </c>
      <c r="T87" s="5">
        <f t="shared" si="28"/>
        <v>0</v>
      </c>
      <c r="U87" s="16">
        <f>IF(P87=0,0,T87/P87)*100</f>
        <v>0</v>
      </c>
    </row>
    <row r="88" spans="1:21" ht="27.95" customHeight="1" x14ac:dyDescent="0.25">
      <c r="A88" s="1">
        <f t="shared" si="23"/>
        <v>83</v>
      </c>
      <c r="B88" s="1" t="s">
        <v>22</v>
      </c>
      <c r="C88" s="1"/>
      <c r="D88" s="25" t="s">
        <v>230</v>
      </c>
      <c r="E88" s="84" t="s">
        <v>64</v>
      </c>
      <c r="F88" s="104"/>
      <c r="G88" s="93">
        <f t="shared" si="24"/>
        <v>0</v>
      </c>
      <c r="H88" s="44">
        <v>1</v>
      </c>
      <c r="I88" s="44">
        <v>0</v>
      </c>
      <c r="J88" s="44">
        <v>1</v>
      </c>
      <c r="K88" s="44">
        <v>0</v>
      </c>
      <c r="L88" s="44">
        <v>0</v>
      </c>
      <c r="M88" s="44">
        <v>0</v>
      </c>
      <c r="N88" s="16">
        <f t="shared" si="18"/>
        <v>0</v>
      </c>
      <c r="O88" s="5">
        <v>0</v>
      </c>
      <c r="P88" s="5">
        <f t="shared" si="25"/>
        <v>0</v>
      </c>
      <c r="Q88" s="16">
        <f t="shared" si="26"/>
        <v>0</v>
      </c>
      <c r="R88" s="5">
        <v>0</v>
      </c>
      <c r="S88" s="16">
        <f t="shared" si="27"/>
        <v>0</v>
      </c>
      <c r="T88" s="5">
        <f t="shared" si="28"/>
        <v>0</v>
      </c>
      <c r="U88" s="16">
        <f>IF(P88=0,0,T88/P88)*100</f>
        <v>0</v>
      </c>
    </row>
    <row r="89" spans="1:21" ht="49.5" customHeight="1" x14ac:dyDescent="0.25">
      <c r="A89" s="1">
        <f t="shared" si="23"/>
        <v>84</v>
      </c>
      <c r="B89" s="25" t="s">
        <v>23</v>
      </c>
      <c r="C89" s="108" t="s">
        <v>271</v>
      </c>
      <c r="D89" s="25" t="s">
        <v>270</v>
      </c>
      <c r="E89" s="84" t="s">
        <v>41</v>
      </c>
      <c r="F89" s="97" t="s">
        <v>369</v>
      </c>
      <c r="G89" s="93">
        <f t="shared" si="24"/>
        <v>301.45999999999998</v>
      </c>
      <c r="H89" s="44">
        <v>5</v>
      </c>
      <c r="I89" s="44">
        <v>1</v>
      </c>
      <c r="J89" s="44">
        <v>4</v>
      </c>
      <c r="K89" s="44">
        <v>1</v>
      </c>
      <c r="L89" s="44">
        <v>1</v>
      </c>
      <c r="M89" s="44">
        <v>0</v>
      </c>
      <c r="N89" s="16">
        <f t="shared" si="18"/>
        <v>20</v>
      </c>
      <c r="O89" s="5">
        <v>301.45999999999998</v>
      </c>
      <c r="P89" s="5">
        <f t="shared" si="25"/>
        <v>301.45999999999998</v>
      </c>
      <c r="Q89" s="16">
        <f t="shared" si="26"/>
        <v>100</v>
      </c>
      <c r="R89" s="5">
        <v>301.45999999999998</v>
      </c>
      <c r="S89" s="16">
        <f t="shared" si="27"/>
        <v>100</v>
      </c>
      <c r="T89" s="5">
        <f t="shared" si="28"/>
        <v>0</v>
      </c>
      <c r="U89" s="5">
        <v>0</v>
      </c>
    </row>
    <row r="90" spans="1:21" ht="27.95" customHeight="1" x14ac:dyDescent="0.25">
      <c r="A90" s="1">
        <f t="shared" si="23"/>
        <v>85</v>
      </c>
      <c r="B90" s="1" t="s">
        <v>22</v>
      </c>
      <c r="C90" s="1"/>
      <c r="D90" s="25" t="s">
        <v>234</v>
      </c>
      <c r="E90" s="86" t="s">
        <v>176</v>
      </c>
      <c r="F90" s="96" t="s">
        <v>349</v>
      </c>
      <c r="G90" s="93">
        <f t="shared" si="24"/>
        <v>0</v>
      </c>
      <c r="H90" s="44">
        <v>8</v>
      </c>
      <c r="I90" s="44">
        <v>0</v>
      </c>
      <c r="J90" s="44">
        <v>5</v>
      </c>
      <c r="K90" s="44">
        <v>0</v>
      </c>
      <c r="L90" s="44">
        <v>0</v>
      </c>
      <c r="M90" s="44">
        <v>0</v>
      </c>
      <c r="N90" s="16">
        <f t="shared" si="18"/>
        <v>0</v>
      </c>
      <c r="O90" s="5">
        <v>0</v>
      </c>
      <c r="P90" s="5">
        <f t="shared" si="25"/>
        <v>0</v>
      </c>
      <c r="Q90" s="16">
        <f t="shared" si="26"/>
        <v>0</v>
      </c>
      <c r="R90" s="5">
        <v>0</v>
      </c>
      <c r="S90" s="16">
        <f t="shared" si="27"/>
        <v>0</v>
      </c>
      <c r="T90" s="5">
        <f t="shared" si="28"/>
        <v>0</v>
      </c>
      <c r="U90" s="16">
        <f>IF(P90=0,0,T90/P90)*100</f>
        <v>0</v>
      </c>
    </row>
    <row r="91" spans="1:21" ht="27.95" customHeight="1" x14ac:dyDescent="0.25">
      <c r="A91" s="1">
        <f t="shared" si="23"/>
        <v>86</v>
      </c>
      <c r="B91" s="1" t="s">
        <v>22</v>
      </c>
      <c r="C91" s="1"/>
      <c r="D91" s="25" t="s">
        <v>272</v>
      </c>
      <c r="E91" s="86" t="s">
        <v>263</v>
      </c>
      <c r="F91" s="97" t="s">
        <v>350</v>
      </c>
      <c r="G91" s="93">
        <f t="shared" si="24"/>
        <v>0</v>
      </c>
      <c r="H91" s="44">
        <v>6</v>
      </c>
      <c r="I91" s="44">
        <v>1</v>
      </c>
      <c r="J91" s="44">
        <v>5</v>
      </c>
      <c r="K91" s="44">
        <v>0</v>
      </c>
      <c r="L91" s="44">
        <v>0</v>
      </c>
      <c r="M91" s="44">
        <v>0</v>
      </c>
      <c r="N91" s="16">
        <f t="shared" si="18"/>
        <v>0</v>
      </c>
      <c r="O91" s="16">
        <f>IF(I91=0,0,L91/I91)*100</f>
        <v>0</v>
      </c>
      <c r="P91" s="5">
        <f t="shared" si="25"/>
        <v>0</v>
      </c>
      <c r="Q91" s="16">
        <f t="shared" si="26"/>
        <v>0</v>
      </c>
      <c r="R91" s="16">
        <f>IF(L91=0,0,O91/L91)*100</f>
        <v>0</v>
      </c>
      <c r="S91" s="16">
        <f t="shared" si="27"/>
        <v>0</v>
      </c>
      <c r="T91" s="5">
        <f t="shared" si="28"/>
        <v>0</v>
      </c>
      <c r="U91" s="16">
        <f>IF(O91=0,0,R91/O91)*100</f>
        <v>0</v>
      </c>
    </row>
    <row r="92" spans="1:21" ht="27.95" customHeight="1" x14ac:dyDescent="0.25">
      <c r="A92" s="1">
        <f t="shared" si="23"/>
        <v>87</v>
      </c>
      <c r="B92" s="1" t="s">
        <v>22</v>
      </c>
      <c r="C92" s="1"/>
      <c r="D92" s="25" t="s">
        <v>236</v>
      </c>
      <c r="E92" s="84" t="s">
        <v>53</v>
      </c>
      <c r="F92" s="96" t="s">
        <v>368</v>
      </c>
      <c r="G92" s="93">
        <f t="shared" si="24"/>
        <v>3734.67</v>
      </c>
      <c r="H92" s="44">
        <v>8</v>
      </c>
      <c r="I92" s="44">
        <v>1</v>
      </c>
      <c r="J92" s="44">
        <v>7</v>
      </c>
      <c r="K92" s="44">
        <v>3</v>
      </c>
      <c r="L92" s="44">
        <v>5</v>
      </c>
      <c r="M92" s="44">
        <v>0</v>
      </c>
      <c r="N92" s="16">
        <f t="shared" si="18"/>
        <v>37.5</v>
      </c>
      <c r="O92" s="5">
        <v>3734.67</v>
      </c>
      <c r="P92" s="5">
        <f t="shared" si="25"/>
        <v>3734.67</v>
      </c>
      <c r="Q92" s="16">
        <f t="shared" si="26"/>
        <v>100</v>
      </c>
      <c r="R92" s="5">
        <v>2881.9</v>
      </c>
      <c r="S92" s="16">
        <f t="shared" si="27"/>
        <v>77.166121772472536</v>
      </c>
      <c r="T92" s="5">
        <f t="shared" si="28"/>
        <v>852.77</v>
      </c>
      <c r="U92" s="16">
        <f t="shared" ref="U92:U101" si="29">IF(P92=0,0,T92/P92)*100</f>
        <v>22.833878227527464</v>
      </c>
    </row>
    <row r="93" spans="1:21" ht="27.95" customHeight="1" x14ac:dyDescent="0.25">
      <c r="A93" s="1">
        <f t="shared" si="23"/>
        <v>88</v>
      </c>
      <c r="B93" s="1" t="s">
        <v>22</v>
      </c>
      <c r="C93" s="1"/>
      <c r="D93" s="25" t="s">
        <v>240</v>
      </c>
      <c r="E93" s="84" t="s">
        <v>241</v>
      </c>
      <c r="F93" s="96" t="s">
        <v>351</v>
      </c>
      <c r="G93" s="93">
        <f t="shared" si="24"/>
        <v>334.95</v>
      </c>
      <c r="H93" s="44">
        <v>3</v>
      </c>
      <c r="I93" s="44">
        <v>1</v>
      </c>
      <c r="J93" s="44">
        <v>0</v>
      </c>
      <c r="K93" s="44">
        <v>3</v>
      </c>
      <c r="L93" s="44">
        <v>3</v>
      </c>
      <c r="M93" s="44">
        <v>0</v>
      </c>
      <c r="N93" s="16">
        <f t="shared" si="18"/>
        <v>100</v>
      </c>
      <c r="O93" s="5">
        <v>334.95</v>
      </c>
      <c r="P93" s="5">
        <f t="shared" si="25"/>
        <v>334.95</v>
      </c>
      <c r="Q93" s="16">
        <f t="shared" si="26"/>
        <v>100</v>
      </c>
      <c r="R93" s="5">
        <v>334.95</v>
      </c>
      <c r="S93" s="16">
        <f t="shared" si="27"/>
        <v>100</v>
      </c>
      <c r="T93" s="5">
        <f t="shared" si="28"/>
        <v>0</v>
      </c>
      <c r="U93" s="16">
        <f t="shared" si="29"/>
        <v>0</v>
      </c>
    </row>
    <row r="94" spans="1:21" ht="27.95" customHeight="1" x14ac:dyDescent="0.25">
      <c r="A94" s="1">
        <f t="shared" si="23"/>
        <v>89</v>
      </c>
      <c r="B94" s="1" t="s">
        <v>22</v>
      </c>
      <c r="C94" s="1"/>
      <c r="D94" s="25" t="s">
        <v>243</v>
      </c>
      <c r="E94" s="33" t="s">
        <v>128</v>
      </c>
      <c r="F94" s="96" t="s">
        <v>352</v>
      </c>
      <c r="G94" s="93">
        <f t="shared" si="24"/>
        <v>0</v>
      </c>
      <c r="H94" s="44">
        <v>6</v>
      </c>
      <c r="I94" s="44">
        <v>1</v>
      </c>
      <c r="J94" s="44">
        <v>1</v>
      </c>
      <c r="K94" s="44">
        <v>0</v>
      </c>
      <c r="L94" s="44">
        <v>0</v>
      </c>
      <c r="M94" s="44">
        <v>0</v>
      </c>
      <c r="N94" s="16">
        <f t="shared" si="18"/>
        <v>0</v>
      </c>
      <c r="O94" s="5">
        <v>0</v>
      </c>
      <c r="P94" s="5">
        <f t="shared" si="25"/>
        <v>0</v>
      </c>
      <c r="Q94" s="16">
        <f t="shared" si="26"/>
        <v>0</v>
      </c>
      <c r="R94" s="5">
        <v>0</v>
      </c>
      <c r="S94" s="16">
        <f t="shared" si="27"/>
        <v>0</v>
      </c>
      <c r="T94" s="5">
        <f t="shared" si="28"/>
        <v>0</v>
      </c>
      <c r="U94" s="16">
        <f t="shared" si="29"/>
        <v>0</v>
      </c>
    </row>
    <row r="95" spans="1:21" ht="27.95" customHeight="1" x14ac:dyDescent="0.25">
      <c r="A95" s="1">
        <f t="shared" si="23"/>
        <v>90</v>
      </c>
      <c r="B95" s="1" t="s">
        <v>22</v>
      </c>
      <c r="C95" s="1"/>
      <c r="D95" s="25" t="s">
        <v>245</v>
      </c>
      <c r="E95" s="84" t="s">
        <v>53</v>
      </c>
      <c r="F95" s="98" t="s">
        <v>353</v>
      </c>
      <c r="G95" s="93">
        <f t="shared" si="24"/>
        <v>200.97</v>
      </c>
      <c r="H95" s="44">
        <v>9</v>
      </c>
      <c r="I95" s="44">
        <v>1</v>
      </c>
      <c r="J95" s="44">
        <v>7</v>
      </c>
      <c r="K95" s="44">
        <v>1</v>
      </c>
      <c r="L95" s="44">
        <v>1</v>
      </c>
      <c r="M95" s="44">
        <v>0</v>
      </c>
      <c r="N95" s="16">
        <f t="shared" si="18"/>
        <v>11.111111111111111</v>
      </c>
      <c r="O95" s="5">
        <v>200.97</v>
      </c>
      <c r="P95" s="5">
        <f t="shared" si="25"/>
        <v>200.97</v>
      </c>
      <c r="Q95" s="16">
        <f t="shared" si="26"/>
        <v>100</v>
      </c>
      <c r="R95" s="5">
        <v>200.97</v>
      </c>
      <c r="S95" s="16">
        <f t="shared" si="27"/>
        <v>100</v>
      </c>
      <c r="T95" s="5">
        <f t="shared" si="28"/>
        <v>0</v>
      </c>
      <c r="U95" s="16">
        <f t="shared" si="29"/>
        <v>0</v>
      </c>
    </row>
    <row r="96" spans="1:21" ht="27.95" customHeight="1" x14ac:dyDescent="0.25">
      <c r="A96" s="1">
        <f t="shared" si="23"/>
        <v>91</v>
      </c>
      <c r="B96" s="1" t="s">
        <v>22</v>
      </c>
      <c r="C96" s="1"/>
      <c r="D96" s="25" t="s">
        <v>247</v>
      </c>
      <c r="E96" s="84" t="s">
        <v>53</v>
      </c>
      <c r="F96" s="103" t="s">
        <v>354</v>
      </c>
      <c r="G96" s="93">
        <f t="shared" si="24"/>
        <v>0</v>
      </c>
      <c r="H96" s="44">
        <v>6</v>
      </c>
      <c r="I96" s="44">
        <v>1</v>
      </c>
      <c r="J96" s="44">
        <v>5</v>
      </c>
      <c r="K96" s="44">
        <v>0</v>
      </c>
      <c r="L96" s="44">
        <v>0</v>
      </c>
      <c r="M96" s="44">
        <v>0</v>
      </c>
      <c r="N96" s="16">
        <f t="shared" si="18"/>
        <v>0</v>
      </c>
      <c r="O96" s="5">
        <v>0</v>
      </c>
      <c r="P96" s="5">
        <f t="shared" si="25"/>
        <v>0</v>
      </c>
      <c r="Q96" s="16">
        <f t="shared" si="26"/>
        <v>0</v>
      </c>
      <c r="R96" s="5">
        <v>0</v>
      </c>
      <c r="S96" s="16">
        <f t="shared" si="27"/>
        <v>0</v>
      </c>
      <c r="T96" s="5">
        <f t="shared" si="28"/>
        <v>0</v>
      </c>
      <c r="U96" s="16">
        <f t="shared" si="29"/>
        <v>0</v>
      </c>
    </row>
    <row r="97" spans="1:32" ht="27.95" customHeight="1" x14ac:dyDescent="0.25">
      <c r="A97" s="1">
        <f t="shared" si="23"/>
        <v>92</v>
      </c>
      <c r="B97" s="1" t="s">
        <v>22</v>
      </c>
      <c r="C97" s="1"/>
      <c r="D97" s="25" t="s">
        <v>249</v>
      </c>
      <c r="E97" s="84" t="s">
        <v>250</v>
      </c>
      <c r="F97" s="96" t="s">
        <v>366</v>
      </c>
      <c r="G97" s="93">
        <f t="shared" si="24"/>
        <v>0</v>
      </c>
      <c r="H97" s="44">
        <v>17</v>
      </c>
      <c r="I97" s="44">
        <v>0</v>
      </c>
      <c r="J97" s="44">
        <v>16</v>
      </c>
      <c r="K97" s="44">
        <v>0</v>
      </c>
      <c r="L97" s="44">
        <v>0</v>
      </c>
      <c r="M97" s="44">
        <v>0</v>
      </c>
      <c r="N97" s="16">
        <f t="shared" si="18"/>
        <v>0</v>
      </c>
      <c r="O97" s="5">
        <v>0</v>
      </c>
      <c r="P97" s="5">
        <f t="shared" si="25"/>
        <v>0</v>
      </c>
      <c r="Q97" s="16">
        <f t="shared" si="26"/>
        <v>0</v>
      </c>
      <c r="R97" s="5">
        <v>0</v>
      </c>
      <c r="S97" s="16">
        <f t="shared" si="27"/>
        <v>0</v>
      </c>
      <c r="T97" s="5">
        <f t="shared" si="28"/>
        <v>0</v>
      </c>
      <c r="U97" s="16">
        <f t="shared" si="29"/>
        <v>0</v>
      </c>
    </row>
    <row r="98" spans="1:32" ht="27.95" customHeight="1" x14ac:dyDescent="0.25">
      <c r="A98" s="1">
        <f t="shared" si="23"/>
        <v>93</v>
      </c>
      <c r="B98" s="25" t="s">
        <v>23</v>
      </c>
      <c r="C98" s="108" t="s">
        <v>34</v>
      </c>
      <c r="D98" s="25" t="s">
        <v>252</v>
      </c>
      <c r="E98" s="84" t="s">
        <v>53</v>
      </c>
      <c r="F98" s="89" t="s">
        <v>367</v>
      </c>
      <c r="G98" s="93">
        <f t="shared" si="24"/>
        <v>0</v>
      </c>
      <c r="H98" s="44">
        <v>6</v>
      </c>
      <c r="I98" s="44">
        <v>1</v>
      </c>
      <c r="J98" s="44">
        <v>5</v>
      </c>
      <c r="K98" s="44">
        <v>0</v>
      </c>
      <c r="L98" s="44">
        <v>0</v>
      </c>
      <c r="M98" s="44">
        <v>0</v>
      </c>
      <c r="N98" s="16">
        <f t="shared" si="18"/>
        <v>0</v>
      </c>
      <c r="O98" s="5">
        <v>0</v>
      </c>
      <c r="P98" s="5">
        <f t="shared" si="25"/>
        <v>0</v>
      </c>
      <c r="Q98" s="16">
        <f t="shared" si="26"/>
        <v>0</v>
      </c>
      <c r="R98" s="5">
        <v>0</v>
      </c>
      <c r="S98" s="16">
        <f t="shared" si="27"/>
        <v>0</v>
      </c>
      <c r="T98" s="5">
        <f t="shared" si="28"/>
        <v>0</v>
      </c>
      <c r="U98" s="16">
        <f t="shared" si="29"/>
        <v>0</v>
      </c>
    </row>
    <row r="99" spans="1:32" ht="40.5" customHeight="1" x14ac:dyDescent="0.25">
      <c r="A99" s="1">
        <f t="shared" si="23"/>
        <v>94</v>
      </c>
      <c r="B99" s="25" t="s">
        <v>23</v>
      </c>
      <c r="C99" s="108" t="s">
        <v>28</v>
      </c>
      <c r="D99" s="25" t="s">
        <v>254</v>
      </c>
      <c r="E99" s="84" t="s">
        <v>41</v>
      </c>
      <c r="F99" s="98" t="s">
        <v>377</v>
      </c>
      <c r="G99" s="93">
        <f t="shared" si="24"/>
        <v>913.51</v>
      </c>
      <c r="H99" s="44">
        <v>13</v>
      </c>
      <c r="I99" s="44">
        <v>2</v>
      </c>
      <c r="J99" s="44">
        <v>10</v>
      </c>
      <c r="K99" s="44">
        <v>1</v>
      </c>
      <c r="L99" s="44">
        <v>2</v>
      </c>
      <c r="M99" s="44">
        <v>0</v>
      </c>
      <c r="N99" s="16">
        <f t="shared" si="18"/>
        <v>7.6923076923076925</v>
      </c>
      <c r="O99" s="5">
        <v>913.51</v>
      </c>
      <c r="P99" s="5">
        <f t="shared" si="25"/>
        <v>913.51</v>
      </c>
      <c r="Q99" s="16">
        <f t="shared" si="26"/>
        <v>100</v>
      </c>
      <c r="R99" s="5">
        <v>913.51</v>
      </c>
      <c r="S99" s="16">
        <f t="shared" si="27"/>
        <v>100</v>
      </c>
      <c r="T99" s="5">
        <f t="shared" si="28"/>
        <v>0</v>
      </c>
      <c r="U99" s="16">
        <f t="shared" si="29"/>
        <v>0</v>
      </c>
    </row>
    <row r="100" spans="1:32" ht="38.25" customHeight="1" x14ac:dyDescent="0.25">
      <c r="A100" s="1">
        <f t="shared" si="23"/>
        <v>95</v>
      </c>
      <c r="B100" s="25" t="s">
        <v>23</v>
      </c>
      <c r="C100" s="108" t="s">
        <v>28</v>
      </c>
      <c r="D100" s="25" t="s">
        <v>256</v>
      </c>
      <c r="E100" s="84" t="s">
        <v>41</v>
      </c>
      <c r="F100" s="103" t="s">
        <v>355</v>
      </c>
      <c r="G100" s="93">
        <f t="shared" si="24"/>
        <v>1534.24</v>
      </c>
      <c r="H100" s="44">
        <v>10</v>
      </c>
      <c r="I100" s="44">
        <v>3</v>
      </c>
      <c r="J100" s="44">
        <v>5</v>
      </c>
      <c r="K100" s="44">
        <v>4</v>
      </c>
      <c r="L100" s="44">
        <v>6</v>
      </c>
      <c r="M100" s="44">
        <v>0</v>
      </c>
      <c r="N100" s="16">
        <f t="shared" si="18"/>
        <v>40</v>
      </c>
      <c r="O100" s="5">
        <v>1534.24</v>
      </c>
      <c r="P100" s="5">
        <f t="shared" si="25"/>
        <v>1534.24</v>
      </c>
      <c r="Q100" s="16">
        <f t="shared" si="26"/>
        <v>100</v>
      </c>
      <c r="R100" s="5">
        <v>0</v>
      </c>
      <c r="S100" s="16">
        <f t="shared" si="27"/>
        <v>0</v>
      </c>
      <c r="T100" s="5">
        <f t="shared" si="28"/>
        <v>1534.24</v>
      </c>
      <c r="U100" s="16">
        <f t="shared" si="29"/>
        <v>100</v>
      </c>
    </row>
    <row r="101" spans="1:32" x14ac:dyDescent="0.25">
      <c r="A101" s="22" t="s">
        <v>19</v>
      </c>
      <c r="B101" s="23"/>
      <c r="C101" s="23"/>
      <c r="D101" s="23"/>
      <c r="E101" s="23"/>
      <c r="F101" s="103"/>
      <c r="G101" s="94">
        <f t="shared" ref="G101:M101" si="30">SUM(G6:G100)</f>
        <v>107072.76000000001</v>
      </c>
      <c r="H101" s="18">
        <f t="shared" si="30"/>
        <v>913</v>
      </c>
      <c r="I101" s="18">
        <f t="shared" si="30"/>
        <v>179</v>
      </c>
      <c r="J101" s="18">
        <f t="shared" si="30"/>
        <v>615</v>
      </c>
      <c r="K101" s="18">
        <f t="shared" si="30"/>
        <v>221</v>
      </c>
      <c r="L101" s="18">
        <f t="shared" si="30"/>
        <v>245</v>
      </c>
      <c r="M101" s="18">
        <f t="shared" si="30"/>
        <v>0</v>
      </c>
      <c r="N101" s="16">
        <f t="shared" si="18"/>
        <v>24.205914567360352</v>
      </c>
      <c r="O101" s="19">
        <f>SUM(O6:O100)</f>
        <v>107072.76000000001</v>
      </c>
      <c r="P101" s="19">
        <f>SUM(P6:P100)</f>
        <v>107072.76000000001</v>
      </c>
      <c r="Q101" s="16">
        <f t="shared" si="26"/>
        <v>100</v>
      </c>
      <c r="R101" s="19">
        <f>SUM(R6:R100)</f>
        <v>73283.439999999988</v>
      </c>
      <c r="S101" s="16">
        <f t="shared" si="27"/>
        <v>68.442655256108083</v>
      </c>
      <c r="T101" s="19">
        <f>SUM(T6:T100)</f>
        <v>33789.320000000007</v>
      </c>
      <c r="U101" s="16">
        <f t="shared" si="29"/>
        <v>31.557344743891914</v>
      </c>
      <c r="V101" s="10"/>
      <c r="W101" s="10"/>
      <c r="X101" s="10"/>
      <c r="Y101" s="9"/>
      <c r="Z101" s="11"/>
      <c r="AA101" s="11"/>
      <c r="AB101" s="9"/>
      <c r="AC101" s="11"/>
      <c r="AD101" s="9"/>
      <c r="AE101" s="11"/>
      <c r="AF101" s="9"/>
    </row>
  </sheetData>
  <sheetProtection algorithmName="SHA-512" hashValue="Ww1rC0HXNkY75tG+bOJZ8+UY+2NBcUy6FS/49gFk+D9+cBTc4W3mfKSlZxhAtkxt5AYvTKAMj5i48ETJWu/w4g==" saltValue="1bUH1RwhMQgnslFWhy+H7w==" spinCount="100000" sheet="1" objects="1" scenarios="1"/>
  <customSheetViews>
    <customSheetView guid="{2F2CED36-E625-4693-8C75-0460C802BA46}" scale="78" topLeftCell="A94">
      <selection activeCell="H116" sqref="H116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8" topLeftCell="A94">
      <selection activeCell="H116" sqref="H116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8" topLeftCell="A94">
      <selection activeCell="H116" sqref="H116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77" zoomScaleNormal="77" zoomScaleSheetLayoutView="130" workbookViewId="0">
      <selection activeCell="J6" sqref="J6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1.140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381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1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113" t="s">
        <v>6</v>
      </c>
      <c r="Q4" s="111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13" t="s">
        <v>6</v>
      </c>
      <c r="S4" s="111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13" t="s">
        <v>6</v>
      </c>
      <c r="U4" s="111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11">
        <v>1</v>
      </c>
      <c r="B5" s="111">
        <v>2</v>
      </c>
      <c r="C5" s="111">
        <v>3</v>
      </c>
      <c r="D5" s="111">
        <v>4</v>
      </c>
      <c r="E5" s="91">
        <v>5</v>
      </c>
      <c r="F5" s="95">
        <v>6</v>
      </c>
      <c r="G5" s="92">
        <v>7</v>
      </c>
      <c r="H5" s="111">
        <v>8</v>
      </c>
      <c r="I5" s="111">
        <v>9</v>
      </c>
      <c r="J5" s="111">
        <v>10</v>
      </c>
      <c r="K5" s="111">
        <v>11</v>
      </c>
      <c r="L5" s="111">
        <v>12</v>
      </c>
      <c r="M5" s="111">
        <v>13</v>
      </c>
      <c r="N5" s="111">
        <v>14</v>
      </c>
      <c r="O5" s="111">
        <v>15</v>
      </c>
      <c r="P5" s="111">
        <v>16</v>
      </c>
      <c r="Q5" s="111">
        <v>17</v>
      </c>
      <c r="R5" s="111">
        <v>18</v>
      </c>
      <c r="S5" s="111">
        <v>19</v>
      </c>
      <c r="T5" s="111">
        <v>20</v>
      </c>
      <c r="U5" s="111">
        <v>21</v>
      </c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69" si="0">O6</f>
        <v>4642.08</v>
      </c>
      <c r="H6" s="44">
        <v>24</v>
      </c>
      <c r="I6" s="44">
        <v>5</v>
      </c>
      <c r="J6" s="44">
        <v>19</v>
      </c>
      <c r="K6" s="44">
        <v>9</v>
      </c>
      <c r="L6" s="44">
        <v>10</v>
      </c>
      <c r="M6" s="44">
        <v>0</v>
      </c>
      <c r="N6" s="16">
        <f t="shared" ref="N6:N37" si="1">IF(H6=0,0,K6/H6)*100</f>
        <v>37.5</v>
      </c>
      <c r="O6" s="5">
        <v>4642.08</v>
      </c>
      <c r="P6" s="5">
        <f t="shared" ref="P6:P18" si="2">O6</f>
        <v>4642.08</v>
      </c>
      <c r="Q6" s="16">
        <f t="shared" ref="Q6:Q18" si="3">IF(O6=0,0,P6/O6)*100</f>
        <v>100</v>
      </c>
      <c r="R6" s="5">
        <v>4642.08</v>
      </c>
      <c r="S6" s="16">
        <f t="shared" ref="S6:S18" si="4">IF(P6=0,0,R6/P6)*100</f>
        <v>100</v>
      </c>
      <c r="T6" s="5">
        <f t="shared" ref="T6:T18" si="5">SUM(P6, -R6)</f>
        <v>0</v>
      </c>
      <c r="U6" s="16">
        <f t="shared" ref="U6:U18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1193.0899999999999</v>
      </c>
      <c r="H7" s="44">
        <v>9</v>
      </c>
      <c r="I7" s="44">
        <v>4</v>
      </c>
      <c r="J7" s="44">
        <v>4</v>
      </c>
      <c r="K7" s="44">
        <v>3</v>
      </c>
      <c r="L7" s="44">
        <v>3</v>
      </c>
      <c r="M7" s="44">
        <v>0</v>
      </c>
      <c r="N7" s="16">
        <f t="shared" si="1"/>
        <v>33.333333333333329</v>
      </c>
      <c r="O7" s="5">
        <v>1193.0899999999999</v>
      </c>
      <c r="P7" s="5">
        <f t="shared" si="2"/>
        <v>1193.0899999999999</v>
      </c>
      <c r="Q7" s="16">
        <f t="shared" si="3"/>
        <v>100</v>
      </c>
      <c r="R7" s="5">
        <v>1193.0899999999999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12835.41</v>
      </c>
      <c r="H8" s="44">
        <v>24</v>
      </c>
      <c r="I8" s="44">
        <v>5</v>
      </c>
      <c r="J8" s="44">
        <v>17</v>
      </c>
      <c r="K8" s="44">
        <v>13</v>
      </c>
      <c r="L8" s="44">
        <v>13</v>
      </c>
      <c r="M8" s="44">
        <v>0</v>
      </c>
      <c r="N8" s="16">
        <f t="shared" si="1"/>
        <v>54.166666666666664</v>
      </c>
      <c r="O8" s="5">
        <v>12835.41</v>
      </c>
      <c r="P8" s="5">
        <f t="shared" si="2"/>
        <v>12835.41</v>
      </c>
      <c r="Q8" s="16">
        <f t="shared" si="3"/>
        <v>100</v>
      </c>
      <c r="R8" s="5">
        <v>12835.41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0</v>
      </c>
      <c r="H9" s="44">
        <v>4</v>
      </c>
      <c r="I9" s="44">
        <v>0</v>
      </c>
      <c r="J9" s="44">
        <v>2</v>
      </c>
      <c r="K9" s="44">
        <v>0</v>
      </c>
      <c r="L9" s="44">
        <v>0</v>
      </c>
      <c r="M9" s="44">
        <v>0</v>
      </c>
      <c r="N9" s="16">
        <f t="shared" si="1"/>
        <v>0</v>
      </c>
      <c r="O9" s="5">
        <v>0</v>
      </c>
      <c r="P9" s="5">
        <f t="shared" si="2"/>
        <v>0</v>
      </c>
      <c r="Q9" s="16">
        <f t="shared" si="3"/>
        <v>0</v>
      </c>
      <c r="R9" s="5">
        <v>0</v>
      </c>
      <c r="S9" s="16">
        <f t="shared" si="4"/>
        <v>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0</v>
      </c>
      <c r="H10" s="44">
        <v>5</v>
      </c>
      <c r="I10" s="44">
        <v>1</v>
      </c>
      <c r="J10" s="44">
        <v>4</v>
      </c>
      <c r="K10" s="44">
        <v>0</v>
      </c>
      <c r="L10" s="44">
        <v>0</v>
      </c>
      <c r="M10" s="44">
        <v>0</v>
      </c>
      <c r="N10" s="16">
        <f t="shared" si="1"/>
        <v>0</v>
      </c>
      <c r="O10" s="5">
        <v>0</v>
      </c>
      <c r="P10" s="5">
        <f t="shared" si="2"/>
        <v>0</v>
      </c>
      <c r="Q10" s="16">
        <f t="shared" si="3"/>
        <v>0</v>
      </c>
      <c r="R10" s="5">
        <v>0</v>
      </c>
      <c r="S10" s="16">
        <f t="shared" si="4"/>
        <v>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210.97</v>
      </c>
      <c r="H12" s="44">
        <v>6</v>
      </c>
      <c r="I12" s="44">
        <v>0</v>
      </c>
      <c r="J12" s="44">
        <v>4</v>
      </c>
      <c r="K12" s="44">
        <v>1</v>
      </c>
      <c r="L12" s="44">
        <v>1</v>
      </c>
      <c r="M12" s="44">
        <v>0</v>
      </c>
      <c r="N12" s="16">
        <f t="shared" si="1"/>
        <v>16.666666666666664</v>
      </c>
      <c r="O12" s="5">
        <v>210.97</v>
      </c>
      <c r="P12" s="5">
        <f t="shared" si="2"/>
        <v>210.97</v>
      </c>
      <c r="Q12" s="16">
        <f t="shared" si="3"/>
        <v>100</v>
      </c>
      <c r="R12" s="5">
        <v>210.97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1108.56</v>
      </c>
      <c r="H13" s="44">
        <v>25</v>
      </c>
      <c r="I13" s="44">
        <v>5</v>
      </c>
      <c r="J13" s="44">
        <v>17</v>
      </c>
      <c r="K13" s="44">
        <v>3</v>
      </c>
      <c r="L13" s="44">
        <v>3</v>
      </c>
      <c r="M13" s="44">
        <v>0</v>
      </c>
      <c r="N13" s="16">
        <f t="shared" si="1"/>
        <v>12</v>
      </c>
      <c r="O13" s="5">
        <v>1108.56</v>
      </c>
      <c r="P13" s="5">
        <f t="shared" si="2"/>
        <v>1108.56</v>
      </c>
      <c r="Q13" s="16">
        <f t="shared" si="3"/>
        <v>100</v>
      </c>
      <c r="R13" s="5">
        <v>1108.56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2348.46</v>
      </c>
      <c r="H14" s="44">
        <v>17</v>
      </c>
      <c r="I14" s="44">
        <v>5</v>
      </c>
      <c r="J14" s="44">
        <v>12</v>
      </c>
      <c r="K14" s="44">
        <v>5</v>
      </c>
      <c r="L14" s="44">
        <v>6</v>
      </c>
      <c r="M14" s="44">
        <v>0</v>
      </c>
      <c r="N14" s="16">
        <f t="shared" si="1"/>
        <v>29.411764705882355</v>
      </c>
      <c r="O14" s="5">
        <v>2348.46</v>
      </c>
      <c r="P14" s="5">
        <f t="shared" si="2"/>
        <v>2348.46</v>
      </c>
      <c r="Q14" s="16">
        <f t="shared" si="3"/>
        <v>100</v>
      </c>
      <c r="R14" s="5">
        <v>2348.46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1382.7</v>
      </c>
      <c r="H15" s="44">
        <v>6</v>
      </c>
      <c r="I15" s="44">
        <v>2</v>
      </c>
      <c r="J15" s="44">
        <v>3</v>
      </c>
      <c r="K15" s="44">
        <v>3</v>
      </c>
      <c r="L15" s="44">
        <v>3</v>
      </c>
      <c r="M15" s="44">
        <v>0</v>
      </c>
      <c r="N15" s="16">
        <f t="shared" si="1"/>
        <v>50</v>
      </c>
      <c r="O15" s="5">
        <v>1382.7</v>
      </c>
      <c r="P15" s="5">
        <f t="shared" si="2"/>
        <v>1382.7</v>
      </c>
      <c r="Q15" s="16">
        <f t="shared" si="3"/>
        <v>100</v>
      </c>
      <c r="R15" s="5">
        <v>1382.7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694.26</v>
      </c>
      <c r="H16" s="44">
        <v>8</v>
      </c>
      <c r="I16" s="44">
        <v>0</v>
      </c>
      <c r="J16" s="44">
        <v>5</v>
      </c>
      <c r="K16" s="44">
        <v>4</v>
      </c>
      <c r="L16" s="44">
        <v>4</v>
      </c>
      <c r="M16" s="44">
        <v>0</v>
      </c>
      <c r="N16" s="16">
        <f t="shared" si="1"/>
        <v>50</v>
      </c>
      <c r="O16" s="5">
        <v>694.26</v>
      </c>
      <c r="P16" s="5">
        <f t="shared" si="2"/>
        <v>694.26</v>
      </c>
      <c r="Q16" s="16">
        <f t="shared" si="3"/>
        <v>100</v>
      </c>
      <c r="R16" s="5">
        <v>694.26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1763.05</v>
      </c>
      <c r="H17" s="44">
        <v>6</v>
      </c>
      <c r="I17" s="44">
        <v>1</v>
      </c>
      <c r="J17" s="44">
        <v>5</v>
      </c>
      <c r="K17" s="44">
        <v>4</v>
      </c>
      <c r="L17" s="44">
        <v>5</v>
      </c>
      <c r="M17" s="44">
        <v>0</v>
      </c>
      <c r="N17" s="16">
        <f t="shared" si="1"/>
        <v>66.666666666666657</v>
      </c>
      <c r="O17" s="5">
        <v>1763.05</v>
      </c>
      <c r="P17" s="5">
        <f t="shared" si="2"/>
        <v>1763.05</v>
      </c>
      <c r="Q17" s="16">
        <f t="shared" si="3"/>
        <v>100</v>
      </c>
      <c r="R17" s="5">
        <v>1763.05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0</v>
      </c>
      <c r="H18" s="44">
        <v>26</v>
      </c>
      <c r="I18" s="44">
        <v>4</v>
      </c>
      <c r="J18" s="44">
        <v>21</v>
      </c>
      <c r="K18" s="44">
        <v>0</v>
      </c>
      <c r="L18" s="44">
        <v>0</v>
      </c>
      <c r="M18" s="44">
        <v>0</v>
      </c>
      <c r="N18" s="16">
        <f t="shared" si="1"/>
        <v>0</v>
      </c>
      <c r="O18" s="5">
        <v>0</v>
      </c>
      <c r="P18" s="5">
        <f t="shared" si="2"/>
        <v>0</v>
      </c>
      <c r="Q18" s="16">
        <f t="shared" si="3"/>
        <v>0</v>
      </c>
      <c r="R18" s="5">
        <v>0</v>
      </c>
      <c r="S18" s="16">
        <f t="shared" si="4"/>
        <v>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11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1</v>
      </c>
      <c r="I19" s="44">
        <v>1</v>
      </c>
      <c r="J19" s="44">
        <v>0</v>
      </c>
      <c r="K19" s="44">
        <v>1</v>
      </c>
      <c r="L19" s="44">
        <v>1</v>
      </c>
      <c r="M19" s="44">
        <v>0</v>
      </c>
      <c r="N19" s="16">
        <f t="shared" ref="N19" si="8">IF(H19=0,0,K19/H19)*100</f>
        <v>100</v>
      </c>
      <c r="O19" s="5">
        <v>1556</v>
      </c>
      <c r="P19" s="5">
        <f t="shared" ref="P19" si="9">O19</f>
        <v>1556</v>
      </c>
      <c r="Q19" s="16">
        <f t="shared" ref="Q19" si="10">IF(O19=0,0,P19/O19)*100</f>
        <v>100</v>
      </c>
      <c r="R19" s="5">
        <v>1556</v>
      </c>
      <c r="S19" s="16">
        <f t="shared" ref="S19" si="11">IF(P19=0,0,R19/P19)*100</f>
        <v>100</v>
      </c>
      <c r="T19" s="5">
        <f t="shared" ref="T19" si="12">SUM(P19, -R19)</f>
        <v>0</v>
      </c>
      <c r="U19" s="16">
        <f t="shared" ref="U19" si="13">IF(P19=0,0,T19/P19)*100</f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11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643.1</v>
      </c>
      <c r="H20" s="44">
        <v>8</v>
      </c>
      <c r="I20" s="44">
        <v>2</v>
      </c>
      <c r="J20" s="44">
        <v>6</v>
      </c>
      <c r="K20" s="44">
        <v>3</v>
      </c>
      <c r="L20" s="44">
        <v>3</v>
      </c>
      <c r="M20" s="44">
        <v>0</v>
      </c>
      <c r="N20" s="16">
        <f t="shared" si="1"/>
        <v>37.5</v>
      </c>
      <c r="O20" s="5">
        <v>643.1</v>
      </c>
      <c r="P20" s="5">
        <f t="shared" ref="P20:P83" si="14">O20</f>
        <v>643.1</v>
      </c>
      <c r="Q20" s="16">
        <f t="shared" ref="Q20:Q38" si="15">IF(O20=0,0,P20/O20)*100</f>
        <v>100</v>
      </c>
      <c r="R20" s="5">
        <v>643.1</v>
      </c>
      <c r="S20" s="16">
        <f t="shared" ref="S20:S38" si="16">IF(P20=0,0,R20/P20)*100</f>
        <v>100</v>
      </c>
      <c r="T20" s="5">
        <f t="shared" ref="T20:T83" si="17">SUM(P20, -R20)</f>
        <v>0</v>
      </c>
      <c r="U20" s="16">
        <f t="shared" ref="U20:U38" si="18">IF(P20=0,0,T20/P20)*100</f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5333.28</v>
      </c>
      <c r="H21" s="44">
        <v>11</v>
      </c>
      <c r="I21" s="44">
        <v>4</v>
      </c>
      <c r="J21" s="44">
        <v>7</v>
      </c>
      <c r="K21" s="44">
        <v>9</v>
      </c>
      <c r="L21" s="44">
        <v>12</v>
      </c>
      <c r="M21" s="44">
        <v>0</v>
      </c>
      <c r="N21" s="16">
        <f t="shared" si="1"/>
        <v>81.818181818181827</v>
      </c>
      <c r="O21" s="5">
        <v>5333.28</v>
      </c>
      <c r="P21" s="5">
        <f t="shared" si="14"/>
        <v>5333.28</v>
      </c>
      <c r="Q21" s="16">
        <f t="shared" si="15"/>
        <v>100</v>
      </c>
      <c r="R21" s="5">
        <v>5333.28</v>
      </c>
      <c r="S21" s="16">
        <f t="shared" si="16"/>
        <v>100</v>
      </c>
      <c r="T21" s="5">
        <f t="shared" si="17"/>
        <v>0</v>
      </c>
      <c r="U21" s="16">
        <f t="shared" si="18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2315.31</v>
      </c>
      <c r="H22" s="44">
        <v>13</v>
      </c>
      <c r="I22" s="44">
        <v>3</v>
      </c>
      <c r="J22" s="44">
        <v>8</v>
      </c>
      <c r="K22" s="44">
        <v>6</v>
      </c>
      <c r="L22" s="44">
        <v>6</v>
      </c>
      <c r="M22" s="44">
        <v>0</v>
      </c>
      <c r="N22" s="16">
        <f t="shared" si="1"/>
        <v>46.153846153846153</v>
      </c>
      <c r="O22" s="5">
        <v>2315.31</v>
      </c>
      <c r="P22" s="5">
        <f t="shared" si="14"/>
        <v>2315.31</v>
      </c>
      <c r="Q22" s="16">
        <f t="shared" si="15"/>
        <v>100</v>
      </c>
      <c r="R22" s="5">
        <v>2315.31</v>
      </c>
      <c r="S22" s="16">
        <f t="shared" si="16"/>
        <v>100</v>
      </c>
      <c r="T22" s="5">
        <f t="shared" si="17"/>
        <v>0</v>
      </c>
      <c r="U22" s="16">
        <f t="shared" si="18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0</v>
      </c>
      <c r="H23" s="44">
        <v>13</v>
      </c>
      <c r="I23" s="44">
        <v>3</v>
      </c>
      <c r="J23" s="44">
        <v>10</v>
      </c>
      <c r="K23" s="44">
        <v>0</v>
      </c>
      <c r="L23" s="44">
        <v>0</v>
      </c>
      <c r="M23" s="44">
        <v>0</v>
      </c>
      <c r="N23" s="16">
        <f t="shared" si="1"/>
        <v>0</v>
      </c>
      <c r="O23" s="5">
        <v>0</v>
      </c>
      <c r="P23" s="5">
        <f t="shared" si="14"/>
        <v>0</v>
      </c>
      <c r="Q23" s="16">
        <f t="shared" si="15"/>
        <v>0</v>
      </c>
      <c r="R23" s="5">
        <v>0</v>
      </c>
      <c r="S23" s="16">
        <f t="shared" si="16"/>
        <v>0</v>
      </c>
      <c r="T23" s="5">
        <f t="shared" si="17"/>
        <v>0</v>
      </c>
      <c r="U23" s="16">
        <f t="shared" si="18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2084.29</v>
      </c>
      <c r="H24" s="44">
        <v>6</v>
      </c>
      <c r="I24" s="44">
        <v>1</v>
      </c>
      <c r="J24" s="44">
        <v>5</v>
      </c>
      <c r="K24" s="44">
        <v>6</v>
      </c>
      <c r="L24" s="44">
        <v>6</v>
      </c>
      <c r="M24" s="44">
        <v>0</v>
      </c>
      <c r="N24" s="16">
        <f t="shared" si="1"/>
        <v>100</v>
      </c>
      <c r="O24" s="5">
        <v>2084.29</v>
      </c>
      <c r="P24" s="5">
        <f t="shared" si="14"/>
        <v>2084.29</v>
      </c>
      <c r="Q24" s="16">
        <f t="shared" si="15"/>
        <v>100</v>
      </c>
      <c r="R24" s="5">
        <v>2084.29</v>
      </c>
      <c r="S24" s="16">
        <f t="shared" si="16"/>
        <v>100</v>
      </c>
      <c r="T24" s="5">
        <f t="shared" si="17"/>
        <v>0</v>
      </c>
      <c r="U24" s="16">
        <f t="shared" si="18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1239.32</v>
      </c>
      <c r="H25" s="44">
        <v>7</v>
      </c>
      <c r="I25" s="44">
        <v>1</v>
      </c>
      <c r="J25" s="44">
        <v>5</v>
      </c>
      <c r="K25" s="44">
        <v>2</v>
      </c>
      <c r="L25" s="44">
        <v>2</v>
      </c>
      <c r="M25" s="44">
        <v>0</v>
      </c>
      <c r="N25" s="16">
        <f t="shared" si="1"/>
        <v>28.571428571428569</v>
      </c>
      <c r="O25" s="5">
        <v>1239.32</v>
      </c>
      <c r="P25" s="5">
        <f t="shared" si="14"/>
        <v>1239.32</v>
      </c>
      <c r="Q25" s="16">
        <f t="shared" si="15"/>
        <v>100</v>
      </c>
      <c r="R25" s="5">
        <v>1239.32</v>
      </c>
      <c r="S25" s="16">
        <f t="shared" si="16"/>
        <v>100</v>
      </c>
      <c r="T25" s="5">
        <f t="shared" si="17"/>
        <v>0</v>
      </c>
      <c r="U25" s="16">
        <f t="shared" si="18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3390.28</v>
      </c>
      <c r="H26" s="44">
        <v>12</v>
      </c>
      <c r="I26" s="44">
        <v>4</v>
      </c>
      <c r="J26" s="44">
        <v>8</v>
      </c>
      <c r="K26" s="44">
        <v>6</v>
      </c>
      <c r="L26" s="44">
        <v>7</v>
      </c>
      <c r="M26" s="44">
        <v>0</v>
      </c>
      <c r="N26" s="16">
        <f t="shared" si="1"/>
        <v>50</v>
      </c>
      <c r="O26" s="5">
        <v>3390.28</v>
      </c>
      <c r="P26" s="5">
        <f t="shared" si="14"/>
        <v>3390.28</v>
      </c>
      <c r="Q26" s="16">
        <f t="shared" si="15"/>
        <v>100</v>
      </c>
      <c r="R26" s="5">
        <v>3390.28</v>
      </c>
      <c r="S26" s="16">
        <f t="shared" si="16"/>
        <v>100</v>
      </c>
      <c r="T26" s="5">
        <f t="shared" si="17"/>
        <v>0</v>
      </c>
      <c r="U26" s="16">
        <f t="shared" si="18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11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6</v>
      </c>
      <c r="I27" s="44">
        <v>0</v>
      </c>
      <c r="J27" s="44">
        <v>6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14"/>
        <v>0</v>
      </c>
      <c r="Q27" s="16">
        <f t="shared" si="15"/>
        <v>0</v>
      </c>
      <c r="R27" s="5">
        <v>0</v>
      </c>
      <c r="S27" s="16">
        <f t="shared" si="16"/>
        <v>0</v>
      </c>
      <c r="T27" s="5">
        <f t="shared" si="17"/>
        <v>0</v>
      </c>
      <c r="U27" s="16">
        <f t="shared" si="18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344.09</v>
      </c>
      <c r="H28" s="44">
        <v>7</v>
      </c>
      <c r="I28" s="44">
        <v>2</v>
      </c>
      <c r="J28" s="44">
        <v>3</v>
      </c>
      <c r="K28" s="44">
        <v>2</v>
      </c>
      <c r="L28" s="44">
        <v>2</v>
      </c>
      <c r="M28" s="44">
        <v>0</v>
      </c>
      <c r="N28" s="16">
        <f t="shared" si="1"/>
        <v>28.571428571428569</v>
      </c>
      <c r="O28" s="5">
        <v>344.09</v>
      </c>
      <c r="P28" s="5">
        <f t="shared" si="14"/>
        <v>344.09</v>
      </c>
      <c r="Q28" s="16">
        <f t="shared" si="15"/>
        <v>100</v>
      </c>
      <c r="R28" s="5">
        <v>344.09</v>
      </c>
      <c r="S28" s="16">
        <f t="shared" si="16"/>
        <v>100</v>
      </c>
      <c r="T28" s="5">
        <f t="shared" si="17"/>
        <v>0</v>
      </c>
      <c r="U28" s="16">
        <f t="shared" si="18"/>
        <v>0</v>
      </c>
    </row>
    <row r="29" spans="1:21" ht="27.95" customHeight="1" x14ac:dyDescent="0.25">
      <c r="A29" s="1">
        <f t="shared" si="7"/>
        <v>24</v>
      </c>
      <c r="B29" s="1" t="s">
        <v>22</v>
      </c>
      <c r="C29" s="1"/>
      <c r="D29" s="37" t="s">
        <v>99</v>
      </c>
      <c r="E29" s="85" t="s">
        <v>100</v>
      </c>
      <c r="F29" s="96" t="s">
        <v>300</v>
      </c>
      <c r="G29" s="93">
        <f t="shared" si="0"/>
        <v>1966.9</v>
      </c>
      <c r="H29" s="44">
        <v>12</v>
      </c>
      <c r="I29" s="44">
        <v>1</v>
      </c>
      <c r="J29" s="44">
        <v>10</v>
      </c>
      <c r="K29" s="44">
        <v>4</v>
      </c>
      <c r="L29" s="44">
        <v>5</v>
      </c>
      <c r="M29" s="44">
        <v>0</v>
      </c>
      <c r="N29" s="16">
        <f t="shared" si="1"/>
        <v>33.333333333333329</v>
      </c>
      <c r="O29" s="5">
        <v>1966.9</v>
      </c>
      <c r="P29" s="5">
        <f t="shared" si="14"/>
        <v>1966.9</v>
      </c>
      <c r="Q29" s="16">
        <f t="shared" si="15"/>
        <v>100</v>
      </c>
      <c r="R29" s="5">
        <v>1966.9</v>
      </c>
      <c r="S29" s="16">
        <f t="shared" si="16"/>
        <v>100</v>
      </c>
      <c r="T29" s="5">
        <f t="shared" si="17"/>
        <v>0</v>
      </c>
      <c r="U29" s="16">
        <f t="shared" si="18"/>
        <v>0</v>
      </c>
    </row>
    <row r="30" spans="1:21" ht="27.95" customHeight="1" x14ac:dyDescent="0.25">
      <c r="A30" s="1">
        <f t="shared" si="7"/>
        <v>25</v>
      </c>
      <c r="B30" s="1" t="s">
        <v>22</v>
      </c>
      <c r="C30" s="1"/>
      <c r="D30" s="25" t="s">
        <v>102</v>
      </c>
      <c r="E30" s="84" t="s">
        <v>41</v>
      </c>
      <c r="F30" s="96" t="s">
        <v>301</v>
      </c>
      <c r="G30" s="93">
        <f t="shared" si="0"/>
        <v>5719.11</v>
      </c>
      <c r="H30" s="44">
        <v>20</v>
      </c>
      <c r="I30" s="44">
        <v>6</v>
      </c>
      <c r="J30" s="44">
        <v>12</v>
      </c>
      <c r="K30" s="44">
        <v>10</v>
      </c>
      <c r="L30" s="44">
        <v>13</v>
      </c>
      <c r="M30" s="44">
        <v>0</v>
      </c>
      <c r="N30" s="16">
        <f t="shared" si="1"/>
        <v>50</v>
      </c>
      <c r="O30" s="5">
        <v>5719.11</v>
      </c>
      <c r="P30" s="5">
        <f t="shared" si="14"/>
        <v>5719.11</v>
      </c>
      <c r="Q30" s="16">
        <f t="shared" si="15"/>
        <v>100</v>
      </c>
      <c r="R30" s="5">
        <v>5719.11</v>
      </c>
      <c r="S30" s="16">
        <f t="shared" si="16"/>
        <v>100</v>
      </c>
      <c r="T30" s="5">
        <f t="shared" si="17"/>
        <v>0</v>
      </c>
      <c r="U30" s="16">
        <f t="shared" si="18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104</v>
      </c>
      <c r="E31" s="84" t="s">
        <v>41</v>
      </c>
      <c r="F31" s="96" t="s">
        <v>302</v>
      </c>
      <c r="G31" s="93">
        <f t="shared" si="0"/>
        <v>3466.75</v>
      </c>
      <c r="H31" s="44">
        <v>11</v>
      </c>
      <c r="I31" s="44">
        <v>5</v>
      </c>
      <c r="J31" s="44">
        <v>5</v>
      </c>
      <c r="K31" s="44">
        <v>6</v>
      </c>
      <c r="L31" s="44">
        <v>6</v>
      </c>
      <c r="M31" s="44">
        <v>0</v>
      </c>
      <c r="N31" s="16">
        <f t="shared" si="1"/>
        <v>54.54545454545454</v>
      </c>
      <c r="O31" s="5">
        <v>3466.75</v>
      </c>
      <c r="P31" s="5">
        <f t="shared" si="14"/>
        <v>3466.75</v>
      </c>
      <c r="Q31" s="16">
        <f t="shared" si="15"/>
        <v>100</v>
      </c>
      <c r="R31" s="5">
        <v>3466.75</v>
      </c>
      <c r="S31" s="16">
        <f t="shared" si="16"/>
        <v>100</v>
      </c>
      <c r="T31" s="5">
        <f t="shared" si="17"/>
        <v>0</v>
      </c>
      <c r="U31" s="16">
        <f t="shared" si="18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106</v>
      </c>
      <c r="E32" s="84" t="s">
        <v>53</v>
      </c>
      <c r="F32" s="96" t="s">
        <v>303</v>
      </c>
      <c r="G32" s="93">
        <f t="shared" si="0"/>
        <v>0</v>
      </c>
      <c r="H32" s="44">
        <v>9</v>
      </c>
      <c r="I32" s="44">
        <v>5</v>
      </c>
      <c r="J32" s="44">
        <v>3</v>
      </c>
      <c r="K32" s="44">
        <v>0</v>
      </c>
      <c r="L32" s="44">
        <v>0</v>
      </c>
      <c r="M32" s="44">
        <v>0</v>
      </c>
      <c r="N32" s="16">
        <f t="shared" si="1"/>
        <v>0</v>
      </c>
      <c r="O32" s="5">
        <v>0</v>
      </c>
      <c r="P32" s="5">
        <f t="shared" si="14"/>
        <v>0</v>
      </c>
      <c r="Q32" s="16">
        <f t="shared" si="15"/>
        <v>0</v>
      </c>
      <c r="R32" s="5">
        <v>0</v>
      </c>
      <c r="S32" s="16">
        <f t="shared" si="16"/>
        <v>0</v>
      </c>
      <c r="T32" s="5">
        <f t="shared" si="17"/>
        <v>0</v>
      </c>
      <c r="U32" s="16">
        <f t="shared" si="18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108</v>
      </c>
      <c r="E33" s="84" t="s">
        <v>41</v>
      </c>
      <c r="F33" s="98" t="s">
        <v>304</v>
      </c>
      <c r="G33" s="93">
        <f t="shared" si="0"/>
        <v>2150.4499999999998</v>
      </c>
      <c r="H33" s="44">
        <v>23</v>
      </c>
      <c r="I33" s="44">
        <v>8</v>
      </c>
      <c r="J33" s="44">
        <v>13</v>
      </c>
      <c r="K33" s="44">
        <v>7</v>
      </c>
      <c r="L33" s="44">
        <v>7</v>
      </c>
      <c r="M33" s="44">
        <v>0</v>
      </c>
      <c r="N33" s="16">
        <f t="shared" si="1"/>
        <v>30.434782608695656</v>
      </c>
      <c r="O33" s="5">
        <v>2150.4499999999998</v>
      </c>
      <c r="P33" s="5">
        <f t="shared" si="14"/>
        <v>2150.4499999999998</v>
      </c>
      <c r="Q33" s="16">
        <f t="shared" si="15"/>
        <v>100</v>
      </c>
      <c r="R33" s="5">
        <v>2150.4499999999998</v>
      </c>
      <c r="S33" s="16">
        <f t="shared" si="16"/>
        <v>100</v>
      </c>
      <c r="T33" s="5">
        <f t="shared" si="17"/>
        <v>0</v>
      </c>
      <c r="U33" s="16">
        <f t="shared" si="18"/>
        <v>0</v>
      </c>
    </row>
    <row r="34" spans="1:21" ht="27.95" customHeight="1" x14ac:dyDescent="0.25">
      <c r="A34" s="1">
        <f t="shared" si="7"/>
        <v>29</v>
      </c>
      <c r="B34" s="25" t="s">
        <v>264</v>
      </c>
      <c r="C34" s="111" t="s">
        <v>273</v>
      </c>
      <c r="D34" s="25" t="s">
        <v>115</v>
      </c>
      <c r="E34" s="86" t="s">
        <v>116</v>
      </c>
      <c r="F34" s="97" t="s">
        <v>375</v>
      </c>
      <c r="G34" s="93">
        <f t="shared" si="0"/>
        <v>3441.83</v>
      </c>
      <c r="H34" s="44">
        <v>16</v>
      </c>
      <c r="I34" s="44">
        <v>2</v>
      </c>
      <c r="J34" s="44">
        <v>8</v>
      </c>
      <c r="K34" s="44">
        <v>7</v>
      </c>
      <c r="L34" s="44">
        <v>7</v>
      </c>
      <c r="M34" s="44">
        <v>0</v>
      </c>
      <c r="N34" s="16">
        <f t="shared" si="1"/>
        <v>43.75</v>
      </c>
      <c r="O34" s="5">
        <v>3441.83</v>
      </c>
      <c r="P34" s="5">
        <f t="shared" si="14"/>
        <v>3441.83</v>
      </c>
      <c r="Q34" s="16">
        <f t="shared" si="15"/>
        <v>100</v>
      </c>
      <c r="R34" s="5">
        <v>3441.83</v>
      </c>
      <c r="S34" s="16">
        <f t="shared" si="16"/>
        <v>100</v>
      </c>
      <c r="T34" s="5">
        <f t="shared" si="17"/>
        <v>0</v>
      </c>
      <c r="U34" s="16">
        <f t="shared" si="18"/>
        <v>0</v>
      </c>
    </row>
    <row r="35" spans="1:21" ht="32.25" customHeight="1" x14ac:dyDescent="0.25">
      <c r="A35" s="1">
        <f t="shared" si="7"/>
        <v>30</v>
      </c>
      <c r="B35" s="1" t="s">
        <v>22</v>
      </c>
      <c r="C35" s="1"/>
      <c r="D35" s="25" t="s">
        <v>113</v>
      </c>
      <c r="E35" s="84" t="s">
        <v>53</v>
      </c>
      <c r="F35" s="96" t="s">
        <v>305</v>
      </c>
      <c r="G35" s="93">
        <f t="shared" si="0"/>
        <v>502.43</v>
      </c>
      <c r="H35" s="44">
        <v>11</v>
      </c>
      <c r="I35" s="44">
        <v>2</v>
      </c>
      <c r="J35" s="44">
        <v>8</v>
      </c>
      <c r="K35" s="44">
        <v>2</v>
      </c>
      <c r="L35" s="44">
        <v>2</v>
      </c>
      <c r="M35" s="44">
        <v>0</v>
      </c>
      <c r="N35" s="16">
        <f t="shared" si="1"/>
        <v>18.181818181818183</v>
      </c>
      <c r="O35" s="5">
        <v>502.43</v>
      </c>
      <c r="P35" s="5">
        <f t="shared" si="14"/>
        <v>502.43</v>
      </c>
      <c r="Q35" s="16">
        <f t="shared" si="15"/>
        <v>100</v>
      </c>
      <c r="R35" s="5">
        <v>502.43</v>
      </c>
      <c r="S35" s="16">
        <f t="shared" si="16"/>
        <v>100</v>
      </c>
      <c r="T35" s="5">
        <f t="shared" si="17"/>
        <v>0</v>
      </c>
      <c r="U35" s="16">
        <f t="shared" si="18"/>
        <v>0</v>
      </c>
    </row>
    <row r="36" spans="1:21" ht="27.95" customHeight="1" x14ac:dyDescent="0.25">
      <c r="A36" s="1">
        <f t="shared" si="7"/>
        <v>31</v>
      </c>
      <c r="B36" s="1" t="s">
        <v>22</v>
      </c>
      <c r="C36" s="1"/>
      <c r="D36" s="25" t="s">
        <v>118</v>
      </c>
      <c r="E36" s="84" t="s">
        <v>116</v>
      </c>
      <c r="F36" s="96" t="s">
        <v>306</v>
      </c>
      <c r="G36" s="93">
        <f t="shared" si="0"/>
        <v>2514.98</v>
      </c>
      <c r="H36" s="44">
        <v>8</v>
      </c>
      <c r="I36" s="44">
        <v>3</v>
      </c>
      <c r="J36" s="44">
        <v>4</v>
      </c>
      <c r="K36" s="44">
        <v>2</v>
      </c>
      <c r="L36" s="44">
        <v>2</v>
      </c>
      <c r="M36" s="44">
        <v>0</v>
      </c>
      <c r="N36" s="16">
        <f t="shared" si="1"/>
        <v>25</v>
      </c>
      <c r="O36" s="5">
        <v>2514.98</v>
      </c>
      <c r="P36" s="5">
        <f t="shared" si="14"/>
        <v>2514.98</v>
      </c>
      <c r="Q36" s="16">
        <f t="shared" si="15"/>
        <v>100</v>
      </c>
      <c r="R36" s="5">
        <v>2514.98</v>
      </c>
      <c r="S36" s="16">
        <f t="shared" si="16"/>
        <v>100</v>
      </c>
      <c r="T36" s="5">
        <f t="shared" si="17"/>
        <v>0</v>
      </c>
      <c r="U36" s="16">
        <f t="shared" si="18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120</v>
      </c>
      <c r="E37" s="84" t="s">
        <v>58</v>
      </c>
      <c r="F37" s="96" t="s">
        <v>307</v>
      </c>
      <c r="G37" s="93">
        <f t="shared" si="0"/>
        <v>0</v>
      </c>
      <c r="H37" s="44">
        <v>7</v>
      </c>
      <c r="I37" s="44">
        <v>3</v>
      </c>
      <c r="J37" s="44">
        <v>4</v>
      </c>
      <c r="K37" s="44">
        <v>0</v>
      </c>
      <c r="L37" s="44">
        <v>0</v>
      </c>
      <c r="M37" s="44">
        <v>0</v>
      </c>
      <c r="N37" s="16">
        <f t="shared" si="1"/>
        <v>0</v>
      </c>
      <c r="O37" s="5">
        <v>0</v>
      </c>
      <c r="P37" s="5">
        <f t="shared" si="14"/>
        <v>0</v>
      </c>
      <c r="Q37" s="16">
        <f t="shared" si="15"/>
        <v>0</v>
      </c>
      <c r="R37" s="5">
        <v>0</v>
      </c>
      <c r="S37" s="16">
        <f t="shared" si="16"/>
        <v>0</v>
      </c>
      <c r="T37" s="5">
        <f t="shared" si="17"/>
        <v>0</v>
      </c>
      <c r="U37" s="16">
        <f t="shared" si="18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122</v>
      </c>
      <c r="E38" s="84" t="s">
        <v>123</v>
      </c>
      <c r="F38" s="96" t="s">
        <v>308</v>
      </c>
      <c r="G38" s="93">
        <f t="shared" si="0"/>
        <v>6706.6</v>
      </c>
      <c r="H38" s="44">
        <v>19</v>
      </c>
      <c r="I38" s="44">
        <v>0</v>
      </c>
      <c r="J38" s="44">
        <v>19</v>
      </c>
      <c r="K38" s="44">
        <v>9</v>
      </c>
      <c r="L38" s="44">
        <v>10</v>
      </c>
      <c r="M38" s="44">
        <v>0</v>
      </c>
      <c r="N38" s="16">
        <f t="shared" ref="N38:N65" si="19">IF(H38=0,0,K38/H38)*100</f>
        <v>47.368421052631575</v>
      </c>
      <c r="O38" s="5">
        <v>6706.6</v>
      </c>
      <c r="P38" s="5">
        <f t="shared" si="14"/>
        <v>6706.6</v>
      </c>
      <c r="Q38" s="16">
        <f t="shared" si="15"/>
        <v>100</v>
      </c>
      <c r="R38" s="5">
        <v>6706.6</v>
      </c>
      <c r="S38" s="16">
        <f t="shared" si="16"/>
        <v>100</v>
      </c>
      <c r="T38" s="5">
        <f t="shared" si="17"/>
        <v>0</v>
      </c>
      <c r="U38" s="16">
        <f t="shared" si="18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266</v>
      </c>
      <c r="E39" s="84" t="s">
        <v>41</v>
      </c>
      <c r="F39" s="96" t="s">
        <v>309</v>
      </c>
      <c r="G39" s="93">
        <f t="shared" si="0"/>
        <v>0</v>
      </c>
      <c r="H39" s="44">
        <v>6</v>
      </c>
      <c r="I39" s="44">
        <v>0</v>
      </c>
      <c r="J39" s="44">
        <v>6</v>
      </c>
      <c r="K39" s="44">
        <v>0</v>
      </c>
      <c r="L39" s="44">
        <v>0</v>
      </c>
      <c r="M39" s="44">
        <v>0</v>
      </c>
      <c r="N39" s="16">
        <f t="shared" si="19"/>
        <v>0</v>
      </c>
      <c r="O39" s="16">
        <f>IF(I39=0,0,L39/I39)*100</f>
        <v>0</v>
      </c>
      <c r="P39" s="5">
        <f t="shared" si="14"/>
        <v>0</v>
      </c>
      <c r="Q39" s="16">
        <f t="shared" ref="Q39:S40" si="20">IF(K39=0,0,N39/K39)*100</f>
        <v>0</v>
      </c>
      <c r="R39" s="16">
        <f t="shared" si="20"/>
        <v>0</v>
      </c>
      <c r="S39" s="16">
        <f t="shared" si="20"/>
        <v>0</v>
      </c>
      <c r="T39" s="5">
        <f t="shared" si="17"/>
        <v>0</v>
      </c>
      <c r="U39" s="16">
        <f>IF(O39=0,0,R39/O39)*100</f>
        <v>0</v>
      </c>
    </row>
    <row r="40" spans="1:21" ht="38.25" customHeight="1" x14ac:dyDescent="0.25">
      <c r="A40" s="1">
        <f t="shared" si="7"/>
        <v>35</v>
      </c>
      <c r="B40" s="111" t="s">
        <v>23</v>
      </c>
      <c r="C40" s="111" t="s">
        <v>273</v>
      </c>
      <c r="D40" s="25" t="s">
        <v>274</v>
      </c>
      <c r="E40" s="84" t="s">
        <v>41</v>
      </c>
      <c r="F40" s="96" t="s">
        <v>310</v>
      </c>
      <c r="G40" s="93">
        <f t="shared" si="0"/>
        <v>0</v>
      </c>
      <c r="H40" s="44">
        <v>4</v>
      </c>
      <c r="I40" s="44">
        <v>1</v>
      </c>
      <c r="J40" s="44">
        <v>2</v>
      </c>
      <c r="K40" s="44">
        <v>0</v>
      </c>
      <c r="L40" s="44">
        <v>0</v>
      </c>
      <c r="M40" s="44">
        <v>0</v>
      </c>
      <c r="N40" s="16">
        <f t="shared" si="19"/>
        <v>0</v>
      </c>
      <c r="O40" s="16">
        <f>IF(I40=0,0,L40/I40)*100</f>
        <v>0</v>
      </c>
      <c r="P40" s="5">
        <f t="shared" si="14"/>
        <v>0</v>
      </c>
      <c r="Q40" s="16">
        <f t="shared" si="20"/>
        <v>0</v>
      </c>
      <c r="R40" s="16">
        <f t="shared" si="20"/>
        <v>0</v>
      </c>
      <c r="S40" s="16">
        <f t="shared" si="20"/>
        <v>0</v>
      </c>
      <c r="T40" s="5">
        <f t="shared" si="17"/>
        <v>0</v>
      </c>
      <c r="U40" s="16">
        <f>IF(O40=0,0,R40/O40)*100</f>
        <v>0</v>
      </c>
    </row>
    <row r="41" spans="1:21" ht="27.95" customHeight="1" x14ac:dyDescent="0.25">
      <c r="A41" s="1">
        <f t="shared" si="7"/>
        <v>36</v>
      </c>
      <c r="B41" s="1" t="s">
        <v>22</v>
      </c>
      <c r="C41" s="1"/>
      <c r="D41" s="25" t="s">
        <v>125</v>
      </c>
      <c r="E41" s="84" t="s">
        <v>72</v>
      </c>
      <c r="F41" s="96" t="s">
        <v>311</v>
      </c>
      <c r="G41" s="93">
        <f t="shared" si="0"/>
        <v>1232.6300000000001</v>
      </c>
      <c r="H41" s="44">
        <v>10</v>
      </c>
      <c r="I41" s="44">
        <v>3</v>
      </c>
      <c r="J41" s="44">
        <v>7</v>
      </c>
      <c r="K41" s="44">
        <v>4</v>
      </c>
      <c r="L41" s="44">
        <v>4</v>
      </c>
      <c r="M41" s="44">
        <v>0</v>
      </c>
      <c r="N41" s="16">
        <f t="shared" si="19"/>
        <v>40</v>
      </c>
      <c r="O41" s="5">
        <v>1232.6300000000001</v>
      </c>
      <c r="P41" s="5">
        <f t="shared" si="14"/>
        <v>1232.6300000000001</v>
      </c>
      <c r="Q41" s="16">
        <f>IF(O41=0,0,P41/O41)*100</f>
        <v>100</v>
      </c>
      <c r="R41" s="5">
        <v>1232.6300000000001</v>
      </c>
      <c r="S41" s="16">
        <f>IF(P41=0,0,R41/P41)*100</f>
        <v>100</v>
      </c>
      <c r="T41" s="5">
        <f t="shared" si="17"/>
        <v>0</v>
      </c>
      <c r="U41" s="16">
        <f>IF(P41=0,0,T41/P41)*100</f>
        <v>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37" t="s">
        <v>127</v>
      </c>
      <c r="E42" s="85" t="s">
        <v>128</v>
      </c>
      <c r="F42" s="98" t="s">
        <v>312</v>
      </c>
      <c r="G42" s="93">
        <f t="shared" si="0"/>
        <v>6343.87</v>
      </c>
      <c r="H42" s="44">
        <v>15</v>
      </c>
      <c r="I42" s="44">
        <v>4</v>
      </c>
      <c r="J42" s="44">
        <v>9</v>
      </c>
      <c r="K42" s="44">
        <v>8</v>
      </c>
      <c r="L42" s="44">
        <v>9</v>
      </c>
      <c r="M42" s="44">
        <v>0</v>
      </c>
      <c r="N42" s="16">
        <f t="shared" si="19"/>
        <v>53.333333333333336</v>
      </c>
      <c r="O42" s="5">
        <v>6343.87</v>
      </c>
      <c r="P42" s="5">
        <f t="shared" si="14"/>
        <v>6343.87</v>
      </c>
      <c r="Q42" s="16">
        <f>IF(O42=0,0,P42/O42)*100</f>
        <v>100</v>
      </c>
      <c r="R42" s="5">
        <v>6239.75</v>
      </c>
      <c r="S42" s="16">
        <f>IF(P42=0,0,R42/P42)*100</f>
        <v>98.358730554062419</v>
      </c>
      <c r="T42" s="5">
        <f t="shared" si="17"/>
        <v>104.11999999999989</v>
      </c>
      <c r="U42" s="16">
        <f>IF(P42=0,0,T42/P42)*100</f>
        <v>1.6412694459375727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275</v>
      </c>
      <c r="E43" s="85" t="s">
        <v>276</v>
      </c>
      <c r="F43" s="88"/>
      <c r="G43" s="93">
        <f t="shared" si="0"/>
        <v>0</v>
      </c>
      <c r="H43" s="44">
        <v>3</v>
      </c>
      <c r="I43" s="44">
        <v>0</v>
      </c>
      <c r="J43" s="44">
        <v>2</v>
      </c>
      <c r="K43" s="44">
        <v>0</v>
      </c>
      <c r="L43" s="44">
        <v>0</v>
      </c>
      <c r="M43" s="44">
        <v>0</v>
      </c>
      <c r="N43" s="16">
        <f t="shared" si="19"/>
        <v>0</v>
      </c>
      <c r="O43" s="16">
        <f>IF(I43=0,0,L43/I43)*100</f>
        <v>0</v>
      </c>
      <c r="P43" s="5">
        <f t="shared" si="14"/>
        <v>0</v>
      </c>
      <c r="Q43" s="16">
        <f>IF(K43=0,0,N43/K43)*100</f>
        <v>0</v>
      </c>
      <c r="R43" s="16">
        <f>IF(L43=0,0,O43/L43)*100</f>
        <v>0</v>
      </c>
      <c r="S43" s="16">
        <f>IF(M43=0,0,P43/M43)*100</f>
        <v>0</v>
      </c>
      <c r="T43" s="5">
        <f t="shared" si="17"/>
        <v>0</v>
      </c>
      <c r="U43" s="16">
        <f>IF(O43=0,0,R43/O43)*100</f>
        <v>0</v>
      </c>
    </row>
    <row r="44" spans="1:21" ht="27.95" customHeight="1" x14ac:dyDescent="0.25">
      <c r="A44" s="1">
        <f t="shared" si="7"/>
        <v>39</v>
      </c>
      <c r="B44" s="25" t="s">
        <v>23</v>
      </c>
      <c r="C44" s="111" t="s">
        <v>29</v>
      </c>
      <c r="D44" s="25" t="s">
        <v>132</v>
      </c>
      <c r="E44" s="84" t="s">
        <v>78</v>
      </c>
      <c r="F44" s="96" t="s">
        <v>313</v>
      </c>
      <c r="G44" s="93">
        <f t="shared" si="0"/>
        <v>0</v>
      </c>
      <c r="H44" s="44">
        <v>7</v>
      </c>
      <c r="I44" s="44">
        <v>0</v>
      </c>
      <c r="J44" s="44">
        <v>6</v>
      </c>
      <c r="K44" s="44">
        <v>0</v>
      </c>
      <c r="L44" s="44">
        <v>0</v>
      </c>
      <c r="M44" s="44">
        <v>0</v>
      </c>
      <c r="N44" s="16">
        <f t="shared" si="19"/>
        <v>0</v>
      </c>
      <c r="O44" s="5">
        <v>0</v>
      </c>
      <c r="P44" s="5">
        <f t="shared" si="14"/>
        <v>0</v>
      </c>
      <c r="Q44" s="16">
        <f>IF(O44=0,0,P44/O44)*100</f>
        <v>0</v>
      </c>
      <c r="R44" s="5">
        <v>0</v>
      </c>
      <c r="S44" s="16">
        <f>IF(P44=0,0,R44/P44)*100</f>
        <v>0</v>
      </c>
      <c r="T44" s="5">
        <f t="shared" si="17"/>
        <v>0</v>
      </c>
      <c r="U44" s="16">
        <f>IF(P44=0,0,T44/P44)*100</f>
        <v>0</v>
      </c>
    </row>
    <row r="45" spans="1:21" ht="29.25" customHeight="1" x14ac:dyDescent="0.25">
      <c r="A45" s="1">
        <f t="shared" si="7"/>
        <v>40</v>
      </c>
      <c r="B45" s="1" t="s">
        <v>22</v>
      </c>
      <c r="C45" s="1"/>
      <c r="D45" s="37" t="s">
        <v>130</v>
      </c>
      <c r="E45" s="85" t="s">
        <v>41</v>
      </c>
      <c r="F45" s="96" t="s">
        <v>314</v>
      </c>
      <c r="G45" s="93">
        <f t="shared" si="0"/>
        <v>2655.74</v>
      </c>
      <c r="H45" s="44">
        <v>11</v>
      </c>
      <c r="I45" s="44">
        <v>3</v>
      </c>
      <c r="J45" s="44">
        <v>7</v>
      </c>
      <c r="K45" s="44">
        <v>4</v>
      </c>
      <c r="L45" s="44">
        <v>4</v>
      </c>
      <c r="M45" s="44">
        <v>0</v>
      </c>
      <c r="N45" s="16">
        <f t="shared" si="19"/>
        <v>36.363636363636367</v>
      </c>
      <c r="O45" s="5">
        <v>2655.74</v>
      </c>
      <c r="P45" s="5">
        <f t="shared" si="14"/>
        <v>2655.74</v>
      </c>
      <c r="Q45" s="16">
        <f>IF(O45=0,0,P45/O45)*100</f>
        <v>100</v>
      </c>
      <c r="R45" s="5">
        <v>2655.74</v>
      </c>
      <c r="S45" s="16">
        <f>IF(P45=0,0,R45/P45)*100</f>
        <v>100</v>
      </c>
      <c r="T45" s="5">
        <f t="shared" si="17"/>
        <v>0</v>
      </c>
      <c r="U45" s="16">
        <f>IF(P45=0,0,T45/P45)*100</f>
        <v>0</v>
      </c>
    </row>
    <row r="46" spans="1:21" ht="28.5" customHeight="1" x14ac:dyDescent="0.25">
      <c r="A46" s="1">
        <f t="shared" si="7"/>
        <v>41</v>
      </c>
      <c r="B46" s="60" t="s">
        <v>22</v>
      </c>
      <c r="C46" s="111"/>
      <c r="D46" s="37" t="s">
        <v>277</v>
      </c>
      <c r="E46" s="84" t="s">
        <v>41</v>
      </c>
      <c r="F46" s="98" t="s">
        <v>315</v>
      </c>
      <c r="G46" s="93">
        <f t="shared" si="0"/>
        <v>0</v>
      </c>
      <c r="H46" s="44">
        <v>9</v>
      </c>
      <c r="I46" s="44">
        <v>0</v>
      </c>
      <c r="J46" s="44">
        <v>7</v>
      </c>
      <c r="K46" s="44">
        <v>0</v>
      </c>
      <c r="L46" s="44">
        <v>0</v>
      </c>
      <c r="M46" s="44">
        <v>0</v>
      </c>
      <c r="N46" s="16">
        <f t="shared" si="19"/>
        <v>0</v>
      </c>
      <c r="O46" s="5">
        <v>0</v>
      </c>
      <c r="P46" s="5">
        <f t="shared" si="14"/>
        <v>0</v>
      </c>
      <c r="Q46" s="5">
        <v>0</v>
      </c>
      <c r="R46" s="5">
        <v>0</v>
      </c>
      <c r="S46" s="5">
        <v>0</v>
      </c>
      <c r="T46" s="5">
        <f t="shared" si="17"/>
        <v>0</v>
      </c>
      <c r="U46" s="5">
        <v>0</v>
      </c>
    </row>
    <row r="47" spans="1:21" ht="27.95" customHeight="1" x14ac:dyDescent="0.25">
      <c r="A47" s="1">
        <f t="shared" si="7"/>
        <v>42</v>
      </c>
      <c r="B47" s="1" t="s">
        <v>22</v>
      </c>
      <c r="C47" s="1"/>
      <c r="D47" s="25" t="s">
        <v>134</v>
      </c>
      <c r="E47" s="84" t="s">
        <v>135</v>
      </c>
      <c r="F47" s="96" t="s">
        <v>316</v>
      </c>
      <c r="G47" s="93">
        <f t="shared" si="0"/>
        <v>1355.09</v>
      </c>
      <c r="H47" s="44">
        <v>7</v>
      </c>
      <c r="I47" s="44">
        <v>1</v>
      </c>
      <c r="J47" s="44">
        <v>4</v>
      </c>
      <c r="K47" s="44">
        <v>6</v>
      </c>
      <c r="L47" s="44">
        <v>6</v>
      </c>
      <c r="M47" s="44">
        <v>0</v>
      </c>
      <c r="N47" s="16">
        <f t="shared" si="19"/>
        <v>85.714285714285708</v>
      </c>
      <c r="O47" s="5">
        <v>1355.09</v>
      </c>
      <c r="P47" s="5">
        <f t="shared" si="14"/>
        <v>1355.09</v>
      </c>
      <c r="Q47" s="16">
        <f>IF(O47=0,0,P47/O47)*100</f>
        <v>100</v>
      </c>
      <c r="R47" s="5">
        <v>1355.09</v>
      </c>
      <c r="S47" s="16">
        <f>IF(P47=0,0,R47/P47)*100</f>
        <v>100</v>
      </c>
      <c r="T47" s="5">
        <f t="shared" si="17"/>
        <v>0</v>
      </c>
      <c r="U47" s="16">
        <f>IF(P47=0,0,T47/P47)*100</f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141</v>
      </c>
      <c r="E48" s="84" t="s">
        <v>53</v>
      </c>
      <c r="F48" s="96" t="s">
        <v>317</v>
      </c>
      <c r="G48" s="93">
        <f t="shared" si="0"/>
        <v>2217.59</v>
      </c>
      <c r="H48" s="44">
        <v>17</v>
      </c>
      <c r="I48" s="44">
        <v>5</v>
      </c>
      <c r="J48" s="44">
        <v>10</v>
      </c>
      <c r="K48" s="44">
        <v>4</v>
      </c>
      <c r="L48" s="44">
        <v>6</v>
      </c>
      <c r="M48" s="44">
        <v>0</v>
      </c>
      <c r="N48" s="16">
        <f t="shared" si="19"/>
        <v>23.52941176470588</v>
      </c>
      <c r="O48" s="5">
        <v>2217.59</v>
      </c>
      <c r="P48" s="5">
        <f t="shared" si="14"/>
        <v>2217.59</v>
      </c>
      <c r="Q48" s="16">
        <f>IF(O48=0,0,P48/O48)*100</f>
        <v>100</v>
      </c>
      <c r="R48" s="5">
        <v>2217.59</v>
      </c>
      <c r="S48" s="16">
        <f>IF(P48=0,0,R48/P48)*100</f>
        <v>100</v>
      </c>
      <c r="T48" s="5">
        <f t="shared" si="17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143</v>
      </c>
      <c r="E49" s="84" t="s">
        <v>53</v>
      </c>
      <c r="F49" s="96" t="s">
        <v>318</v>
      </c>
      <c r="G49" s="93">
        <f t="shared" si="0"/>
        <v>1776.97</v>
      </c>
      <c r="H49" s="44">
        <v>10</v>
      </c>
      <c r="I49" s="44">
        <v>0</v>
      </c>
      <c r="J49" s="44">
        <v>9</v>
      </c>
      <c r="K49" s="44">
        <v>5</v>
      </c>
      <c r="L49" s="44">
        <v>5</v>
      </c>
      <c r="M49" s="44">
        <v>0</v>
      </c>
      <c r="N49" s="16">
        <f t="shared" si="19"/>
        <v>50</v>
      </c>
      <c r="O49" s="5">
        <v>1776.97</v>
      </c>
      <c r="P49" s="5">
        <f t="shared" si="14"/>
        <v>1776.97</v>
      </c>
      <c r="Q49" s="16">
        <f>IF(O49=0,0,P49/O49)*100</f>
        <v>100</v>
      </c>
      <c r="R49" s="5">
        <v>1776.97</v>
      </c>
      <c r="S49" s="16">
        <f>IF(P49=0,0,R49/P49)*100</f>
        <v>100</v>
      </c>
      <c r="T49" s="5">
        <f t="shared" si="17"/>
        <v>0</v>
      </c>
      <c r="U49" s="16">
        <f>IF(P49=0,0,T49/P49)*100</f>
        <v>0</v>
      </c>
    </row>
    <row r="50" spans="1:21" ht="30.75" customHeight="1" x14ac:dyDescent="0.25">
      <c r="A50" s="1">
        <f t="shared" si="7"/>
        <v>45</v>
      </c>
      <c r="B50" s="25" t="s">
        <v>23</v>
      </c>
      <c r="C50" s="111" t="s">
        <v>268</v>
      </c>
      <c r="D50" s="25" t="s">
        <v>267</v>
      </c>
      <c r="E50" s="84" t="s">
        <v>41</v>
      </c>
      <c r="F50" s="96" t="s">
        <v>319</v>
      </c>
      <c r="G50" s="93">
        <f t="shared" si="0"/>
        <v>0</v>
      </c>
      <c r="H50" s="44">
        <v>3</v>
      </c>
      <c r="I50" s="44">
        <v>0</v>
      </c>
      <c r="J50" s="44">
        <v>3</v>
      </c>
      <c r="K50" s="44">
        <v>0</v>
      </c>
      <c r="L50" s="44">
        <v>0</v>
      </c>
      <c r="M50" s="44">
        <v>0</v>
      </c>
      <c r="N50" s="16">
        <f t="shared" si="19"/>
        <v>0</v>
      </c>
      <c r="O50" s="16">
        <f>IF(I50=0,0,L50/I50)*100</f>
        <v>0</v>
      </c>
      <c r="P50" s="5">
        <f t="shared" si="14"/>
        <v>0</v>
      </c>
      <c r="Q50" s="16">
        <f>IF(K50=0,0,N50/K50)*100</f>
        <v>0</v>
      </c>
      <c r="R50" s="16">
        <f>IF(L50=0,0,O50/L50)*100</f>
        <v>0</v>
      </c>
      <c r="S50" s="16">
        <f>IF(M50=0,0,P50/M50)*100</f>
        <v>0</v>
      </c>
      <c r="T50" s="5">
        <f t="shared" si="17"/>
        <v>0</v>
      </c>
      <c r="U50" s="16">
        <f>IF(O50=0,0,R50/O50)*100</f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25" t="s">
        <v>145</v>
      </c>
      <c r="E51" s="84" t="s">
        <v>111</v>
      </c>
      <c r="F51" s="96" t="s">
        <v>320</v>
      </c>
      <c r="G51" s="93">
        <f t="shared" si="0"/>
        <v>2988.36</v>
      </c>
      <c r="H51" s="44">
        <v>19</v>
      </c>
      <c r="I51" s="44">
        <v>0</v>
      </c>
      <c r="J51" s="44">
        <v>12</v>
      </c>
      <c r="K51" s="44">
        <v>9</v>
      </c>
      <c r="L51" s="44">
        <v>9</v>
      </c>
      <c r="M51" s="44">
        <v>0</v>
      </c>
      <c r="N51" s="16">
        <f t="shared" si="19"/>
        <v>47.368421052631575</v>
      </c>
      <c r="O51" s="5">
        <v>2988.36</v>
      </c>
      <c r="P51" s="5">
        <f t="shared" si="14"/>
        <v>2988.36</v>
      </c>
      <c r="Q51" s="16">
        <f t="shared" ref="Q51:Q65" si="21">IF(O51=0,0,P51/O51)*100</f>
        <v>100</v>
      </c>
      <c r="R51" s="5">
        <v>2988.36</v>
      </c>
      <c r="S51" s="16">
        <f t="shared" ref="S51:S65" si="22">IF(P51=0,0,R51/P51)*100</f>
        <v>100</v>
      </c>
      <c r="T51" s="5">
        <f t="shared" si="17"/>
        <v>0</v>
      </c>
      <c r="U51" s="16">
        <f t="shared" ref="U51:U65" si="23">IF(P51=0,0,T51/P51)*100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149</v>
      </c>
      <c r="E52" s="84" t="s">
        <v>150</v>
      </c>
      <c r="F52" s="96" t="s">
        <v>321</v>
      </c>
      <c r="G52" s="93">
        <f t="shared" si="0"/>
        <v>121.8</v>
      </c>
      <c r="H52" s="44">
        <v>6</v>
      </c>
      <c r="I52" s="44">
        <v>1</v>
      </c>
      <c r="J52" s="44">
        <v>4</v>
      </c>
      <c r="K52" s="44">
        <v>1</v>
      </c>
      <c r="L52" s="44">
        <v>1</v>
      </c>
      <c r="M52" s="44">
        <v>0</v>
      </c>
      <c r="N52" s="16">
        <f t="shared" si="19"/>
        <v>16.666666666666664</v>
      </c>
      <c r="O52" s="5">
        <v>121.8</v>
      </c>
      <c r="P52" s="5">
        <f t="shared" si="14"/>
        <v>121.8</v>
      </c>
      <c r="Q52" s="16">
        <f t="shared" si="21"/>
        <v>100</v>
      </c>
      <c r="R52" s="5">
        <v>121.8</v>
      </c>
      <c r="S52" s="16">
        <f t="shared" si="22"/>
        <v>100</v>
      </c>
      <c r="T52" s="5">
        <f t="shared" si="17"/>
        <v>0</v>
      </c>
      <c r="U52" s="16">
        <f t="shared" si="23"/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152</v>
      </c>
      <c r="E53" s="86" t="s">
        <v>53</v>
      </c>
      <c r="F53" s="96" t="s">
        <v>322</v>
      </c>
      <c r="G53" s="93">
        <f t="shared" si="0"/>
        <v>3686.88</v>
      </c>
      <c r="H53" s="44">
        <v>14</v>
      </c>
      <c r="I53" s="44">
        <v>4</v>
      </c>
      <c r="J53" s="44">
        <v>7</v>
      </c>
      <c r="K53" s="44">
        <v>5</v>
      </c>
      <c r="L53" s="44">
        <v>6</v>
      </c>
      <c r="M53" s="44">
        <v>0</v>
      </c>
      <c r="N53" s="16">
        <f t="shared" si="19"/>
        <v>35.714285714285715</v>
      </c>
      <c r="O53" s="5">
        <v>3686.88</v>
      </c>
      <c r="P53" s="5">
        <f t="shared" si="14"/>
        <v>3686.88</v>
      </c>
      <c r="Q53" s="16">
        <f t="shared" si="21"/>
        <v>100</v>
      </c>
      <c r="R53" s="5">
        <v>3686.88</v>
      </c>
      <c r="S53" s="16">
        <f t="shared" si="22"/>
        <v>100</v>
      </c>
      <c r="T53" s="5">
        <f t="shared" si="17"/>
        <v>0</v>
      </c>
      <c r="U53" s="16">
        <f t="shared" si="23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154</v>
      </c>
      <c r="E54" s="84" t="s">
        <v>155</v>
      </c>
      <c r="F54" s="99" t="s">
        <v>323</v>
      </c>
      <c r="G54" s="93">
        <f t="shared" si="0"/>
        <v>4470.8100000000004</v>
      </c>
      <c r="H54" s="44">
        <v>15</v>
      </c>
      <c r="I54" s="44">
        <v>2</v>
      </c>
      <c r="J54" s="44">
        <v>13</v>
      </c>
      <c r="K54" s="44">
        <v>7</v>
      </c>
      <c r="L54" s="44">
        <v>9</v>
      </c>
      <c r="M54" s="44">
        <v>0</v>
      </c>
      <c r="N54" s="16">
        <f t="shared" si="19"/>
        <v>46.666666666666664</v>
      </c>
      <c r="O54" s="5">
        <v>4470.8100000000004</v>
      </c>
      <c r="P54" s="5">
        <f t="shared" si="14"/>
        <v>4470.8100000000004</v>
      </c>
      <c r="Q54" s="16">
        <f t="shared" si="21"/>
        <v>100</v>
      </c>
      <c r="R54" s="5">
        <v>4470.8100000000004</v>
      </c>
      <c r="S54" s="16">
        <f t="shared" si="22"/>
        <v>100</v>
      </c>
      <c r="T54" s="5">
        <f t="shared" si="17"/>
        <v>0</v>
      </c>
      <c r="U54" s="16">
        <f t="shared" si="23"/>
        <v>0</v>
      </c>
    </row>
    <row r="55" spans="1:21" ht="39" customHeight="1" x14ac:dyDescent="0.25">
      <c r="A55" s="1">
        <f t="shared" si="7"/>
        <v>50</v>
      </c>
      <c r="B55" s="25" t="s">
        <v>23</v>
      </c>
      <c r="C55" s="111" t="s">
        <v>30</v>
      </c>
      <c r="D55" s="25" t="s">
        <v>157</v>
      </c>
      <c r="E55" s="87" t="s">
        <v>158</v>
      </c>
      <c r="F55" s="97" t="s">
        <v>324</v>
      </c>
      <c r="G55" s="93">
        <f t="shared" si="0"/>
        <v>3148.3</v>
      </c>
      <c r="H55" s="44">
        <v>12</v>
      </c>
      <c r="I55" s="44">
        <v>2</v>
      </c>
      <c r="J55" s="44">
        <v>5</v>
      </c>
      <c r="K55" s="44">
        <v>8</v>
      </c>
      <c r="L55" s="44">
        <v>9</v>
      </c>
      <c r="M55" s="44">
        <v>0</v>
      </c>
      <c r="N55" s="16">
        <f t="shared" si="19"/>
        <v>66.666666666666657</v>
      </c>
      <c r="O55" s="5">
        <v>3148.3</v>
      </c>
      <c r="P55" s="5">
        <f t="shared" si="14"/>
        <v>3148.3</v>
      </c>
      <c r="Q55" s="16">
        <f t="shared" si="21"/>
        <v>100</v>
      </c>
      <c r="R55" s="5">
        <v>3148.3</v>
      </c>
      <c r="S55" s="16">
        <f t="shared" si="22"/>
        <v>100</v>
      </c>
      <c r="T55" s="5">
        <f t="shared" si="17"/>
        <v>0</v>
      </c>
      <c r="U55" s="16">
        <f t="shared" si="23"/>
        <v>0</v>
      </c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25" t="s">
        <v>160</v>
      </c>
      <c r="E56" s="84" t="s">
        <v>161</v>
      </c>
      <c r="F56" s="96" t="s">
        <v>325</v>
      </c>
      <c r="G56" s="93">
        <f t="shared" si="0"/>
        <v>251.6</v>
      </c>
      <c r="H56" s="44">
        <v>16</v>
      </c>
      <c r="I56" s="44">
        <v>0</v>
      </c>
      <c r="J56" s="44">
        <v>7</v>
      </c>
      <c r="K56" s="44">
        <v>2</v>
      </c>
      <c r="L56" s="44">
        <v>2</v>
      </c>
      <c r="M56" s="44">
        <v>0</v>
      </c>
      <c r="N56" s="16">
        <f t="shared" si="19"/>
        <v>12.5</v>
      </c>
      <c r="O56" s="5">
        <v>251.6</v>
      </c>
      <c r="P56" s="5">
        <f t="shared" si="14"/>
        <v>251.6</v>
      </c>
      <c r="Q56" s="16">
        <f t="shared" si="21"/>
        <v>100</v>
      </c>
      <c r="R56" s="5">
        <v>251.6</v>
      </c>
      <c r="S56" s="16">
        <f t="shared" si="22"/>
        <v>100</v>
      </c>
      <c r="T56" s="5">
        <f t="shared" si="17"/>
        <v>0</v>
      </c>
      <c r="U56" s="16">
        <f t="shared" si="23"/>
        <v>0</v>
      </c>
    </row>
    <row r="57" spans="1:21" ht="27.95" customHeight="1" x14ac:dyDescent="0.25">
      <c r="A57" s="1">
        <f t="shared" si="7"/>
        <v>52</v>
      </c>
      <c r="B57" s="25" t="s">
        <v>24</v>
      </c>
      <c r="C57" s="111" t="s">
        <v>31</v>
      </c>
      <c r="D57" s="25" t="s">
        <v>163</v>
      </c>
      <c r="E57" s="84" t="s">
        <v>164</v>
      </c>
      <c r="F57" s="100" t="s">
        <v>165</v>
      </c>
      <c r="G57" s="93">
        <f t="shared" si="0"/>
        <v>1060.3599999999999</v>
      </c>
      <c r="H57" s="44">
        <v>7</v>
      </c>
      <c r="I57" s="44">
        <v>2</v>
      </c>
      <c r="J57" s="44">
        <v>2</v>
      </c>
      <c r="K57" s="44">
        <v>4</v>
      </c>
      <c r="L57" s="44">
        <v>4</v>
      </c>
      <c r="M57" s="44">
        <v>0</v>
      </c>
      <c r="N57" s="16">
        <f t="shared" si="19"/>
        <v>57.142857142857139</v>
      </c>
      <c r="O57" s="5">
        <v>1060.3599999999999</v>
      </c>
      <c r="P57" s="5">
        <f t="shared" si="14"/>
        <v>1060.3599999999999</v>
      </c>
      <c r="Q57" s="16">
        <f t="shared" si="21"/>
        <v>100</v>
      </c>
      <c r="R57" s="5">
        <v>1060.3599999999999</v>
      </c>
      <c r="S57" s="16">
        <f t="shared" si="22"/>
        <v>100</v>
      </c>
      <c r="T57" s="5">
        <f t="shared" si="17"/>
        <v>0</v>
      </c>
      <c r="U57" s="16">
        <f t="shared" si="23"/>
        <v>0</v>
      </c>
    </row>
    <row r="58" spans="1:21" ht="27.95" customHeight="1" x14ac:dyDescent="0.25">
      <c r="A58" s="1">
        <f t="shared" si="7"/>
        <v>53</v>
      </c>
      <c r="B58" s="1" t="s">
        <v>22</v>
      </c>
      <c r="C58" s="1"/>
      <c r="D58" s="25" t="s">
        <v>168</v>
      </c>
      <c r="E58" s="84" t="s">
        <v>41</v>
      </c>
      <c r="F58" s="98" t="s">
        <v>326</v>
      </c>
      <c r="G58" s="93">
        <f t="shared" si="0"/>
        <v>1052.96</v>
      </c>
      <c r="H58" s="44">
        <v>15</v>
      </c>
      <c r="I58" s="44">
        <v>4</v>
      </c>
      <c r="J58" s="44">
        <v>6</v>
      </c>
      <c r="K58" s="44">
        <v>5</v>
      </c>
      <c r="L58" s="44">
        <v>6</v>
      </c>
      <c r="M58" s="44">
        <v>0</v>
      </c>
      <c r="N58" s="16">
        <f t="shared" si="19"/>
        <v>33.333333333333329</v>
      </c>
      <c r="O58" s="5">
        <v>1052.96</v>
      </c>
      <c r="P58" s="5">
        <f t="shared" si="14"/>
        <v>1052.96</v>
      </c>
      <c r="Q58" s="16">
        <f t="shared" si="21"/>
        <v>100</v>
      </c>
      <c r="R58" s="5">
        <v>1052.96</v>
      </c>
      <c r="S58" s="16">
        <f t="shared" si="22"/>
        <v>100</v>
      </c>
      <c r="T58" s="5">
        <f t="shared" si="17"/>
        <v>0</v>
      </c>
      <c r="U58" s="16">
        <f t="shared" si="23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170</v>
      </c>
      <c r="E59" s="84" t="s">
        <v>41</v>
      </c>
      <c r="F59" s="98" t="s">
        <v>327</v>
      </c>
      <c r="G59" s="93">
        <f t="shared" si="0"/>
        <v>1283.99</v>
      </c>
      <c r="H59" s="44">
        <v>9</v>
      </c>
      <c r="I59" s="44">
        <v>2</v>
      </c>
      <c r="J59" s="44">
        <v>6</v>
      </c>
      <c r="K59" s="44">
        <v>4</v>
      </c>
      <c r="L59" s="44">
        <v>5</v>
      </c>
      <c r="M59" s="44">
        <v>0</v>
      </c>
      <c r="N59" s="16">
        <f t="shared" si="19"/>
        <v>44.444444444444443</v>
      </c>
      <c r="O59" s="5">
        <v>1283.99</v>
      </c>
      <c r="P59" s="5">
        <f t="shared" si="14"/>
        <v>1283.99</v>
      </c>
      <c r="Q59" s="16">
        <f t="shared" si="21"/>
        <v>100</v>
      </c>
      <c r="R59" s="5">
        <v>1283.99</v>
      </c>
      <c r="S59" s="16">
        <f t="shared" si="22"/>
        <v>100</v>
      </c>
      <c r="T59" s="5">
        <f t="shared" si="17"/>
        <v>0</v>
      </c>
      <c r="U59" s="16">
        <f t="shared" si="23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166</v>
      </c>
      <c r="E60" s="84" t="s">
        <v>53</v>
      </c>
      <c r="F60" s="98" t="s">
        <v>328</v>
      </c>
      <c r="G60" s="93">
        <f t="shared" si="0"/>
        <v>0</v>
      </c>
      <c r="H60" s="44">
        <v>12</v>
      </c>
      <c r="I60" s="44">
        <v>1</v>
      </c>
      <c r="J60" s="44">
        <v>10</v>
      </c>
      <c r="K60" s="44">
        <v>0</v>
      </c>
      <c r="L60" s="44">
        <v>0</v>
      </c>
      <c r="M60" s="44">
        <v>0</v>
      </c>
      <c r="N60" s="16">
        <f t="shared" si="19"/>
        <v>0</v>
      </c>
      <c r="O60" s="5">
        <v>0</v>
      </c>
      <c r="P60" s="5">
        <f t="shared" si="14"/>
        <v>0</v>
      </c>
      <c r="Q60" s="16">
        <f t="shared" si="21"/>
        <v>0</v>
      </c>
      <c r="R60" s="5">
        <v>0</v>
      </c>
      <c r="S60" s="16">
        <f t="shared" si="22"/>
        <v>0</v>
      </c>
      <c r="T60" s="5">
        <f t="shared" si="17"/>
        <v>0</v>
      </c>
      <c r="U60" s="16">
        <f t="shared" si="23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172</v>
      </c>
      <c r="E61" s="86" t="s">
        <v>173</v>
      </c>
      <c r="F61" s="96" t="s">
        <v>329</v>
      </c>
      <c r="G61" s="93">
        <f t="shared" si="0"/>
        <v>297.68</v>
      </c>
      <c r="H61" s="44">
        <v>9</v>
      </c>
      <c r="I61" s="44">
        <v>1</v>
      </c>
      <c r="J61" s="44">
        <v>7</v>
      </c>
      <c r="K61" s="44">
        <v>1</v>
      </c>
      <c r="L61" s="44">
        <v>1</v>
      </c>
      <c r="M61" s="44">
        <v>0</v>
      </c>
      <c r="N61" s="16">
        <f t="shared" si="19"/>
        <v>11.111111111111111</v>
      </c>
      <c r="O61" s="5">
        <v>297.68</v>
      </c>
      <c r="P61" s="5">
        <f t="shared" si="14"/>
        <v>297.68</v>
      </c>
      <c r="Q61" s="16">
        <f t="shared" si="21"/>
        <v>100</v>
      </c>
      <c r="R61" s="5">
        <v>297.68</v>
      </c>
      <c r="S61" s="16">
        <f t="shared" si="22"/>
        <v>100</v>
      </c>
      <c r="T61" s="5">
        <f t="shared" si="17"/>
        <v>0</v>
      </c>
      <c r="U61" s="16">
        <f t="shared" si="23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175</v>
      </c>
      <c r="E62" s="84" t="s">
        <v>176</v>
      </c>
      <c r="F62" s="96" t="s">
        <v>370</v>
      </c>
      <c r="G62" s="93">
        <f t="shared" si="0"/>
        <v>1375.68</v>
      </c>
      <c r="H62" s="44">
        <v>7</v>
      </c>
      <c r="I62" s="44">
        <v>2</v>
      </c>
      <c r="J62" s="44">
        <v>1</v>
      </c>
      <c r="K62" s="44">
        <v>2</v>
      </c>
      <c r="L62" s="44">
        <v>2</v>
      </c>
      <c r="M62" s="44">
        <v>0</v>
      </c>
      <c r="N62" s="16">
        <f t="shared" si="19"/>
        <v>28.571428571428569</v>
      </c>
      <c r="O62" s="5">
        <v>1375.68</v>
      </c>
      <c r="P62" s="5">
        <f t="shared" si="14"/>
        <v>1375.68</v>
      </c>
      <c r="Q62" s="16">
        <f t="shared" si="21"/>
        <v>100</v>
      </c>
      <c r="R62" s="5">
        <v>1375.68</v>
      </c>
      <c r="S62" s="16">
        <f t="shared" si="22"/>
        <v>100</v>
      </c>
      <c r="T62" s="5">
        <f t="shared" si="17"/>
        <v>0</v>
      </c>
      <c r="U62" s="16">
        <f t="shared" si="23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37" t="s">
        <v>178</v>
      </c>
      <c r="E63" s="85" t="s">
        <v>53</v>
      </c>
      <c r="F63" s="96" t="s">
        <v>330</v>
      </c>
      <c r="G63" s="93">
        <f t="shared" si="0"/>
        <v>0</v>
      </c>
      <c r="H63" s="44">
        <v>1</v>
      </c>
      <c r="I63" s="44">
        <v>0</v>
      </c>
      <c r="J63" s="44">
        <v>1</v>
      </c>
      <c r="K63" s="44">
        <v>0</v>
      </c>
      <c r="L63" s="44">
        <v>0</v>
      </c>
      <c r="M63" s="44">
        <v>0</v>
      </c>
      <c r="N63" s="16">
        <f t="shared" si="19"/>
        <v>0</v>
      </c>
      <c r="O63" s="5">
        <v>0</v>
      </c>
      <c r="P63" s="5">
        <f t="shared" si="14"/>
        <v>0</v>
      </c>
      <c r="Q63" s="16">
        <f t="shared" si="21"/>
        <v>0</v>
      </c>
      <c r="R63" s="5">
        <v>0</v>
      </c>
      <c r="S63" s="16">
        <f t="shared" si="22"/>
        <v>0</v>
      </c>
      <c r="T63" s="5">
        <f t="shared" si="17"/>
        <v>0</v>
      </c>
      <c r="U63" s="16">
        <f t="shared" si="23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180</v>
      </c>
      <c r="E64" s="84" t="s">
        <v>41</v>
      </c>
      <c r="F64" s="97" t="s">
        <v>359</v>
      </c>
      <c r="G64" s="93">
        <f t="shared" si="0"/>
        <v>0</v>
      </c>
      <c r="H64" s="44">
        <v>4</v>
      </c>
      <c r="I64" s="44">
        <v>2</v>
      </c>
      <c r="J64" s="44">
        <v>2</v>
      </c>
      <c r="K64" s="44">
        <v>0</v>
      </c>
      <c r="L64" s="44">
        <v>0</v>
      </c>
      <c r="M64" s="44">
        <v>0</v>
      </c>
      <c r="N64" s="16">
        <f t="shared" si="19"/>
        <v>0</v>
      </c>
      <c r="O64" s="5">
        <v>0</v>
      </c>
      <c r="P64" s="5">
        <f t="shared" si="14"/>
        <v>0</v>
      </c>
      <c r="Q64" s="16">
        <f t="shared" si="21"/>
        <v>0</v>
      </c>
      <c r="R64" s="5">
        <v>0</v>
      </c>
      <c r="S64" s="16">
        <f t="shared" si="22"/>
        <v>0</v>
      </c>
      <c r="T64" s="5">
        <f t="shared" si="17"/>
        <v>0</v>
      </c>
      <c r="U64" s="16">
        <f t="shared" si="23"/>
        <v>0</v>
      </c>
    </row>
    <row r="65" spans="1:21" ht="27.95" customHeight="1" x14ac:dyDescent="0.25">
      <c r="A65" s="1">
        <f t="shared" si="7"/>
        <v>60</v>
      </c>
      <c r="B65" s="25" t="s">
        <v>25</v>
      </c>
      <c r="C65" s="111" t="s">
        <v>32</v>
      </c>
      <c r="D65" s="25" t="s">
        <v>182</v>
      </c>
      <c r="E65" s="84" t="s">
        <v>41</v>
      </c>
      <c r="F65" s="96" t="s">
        <v>331</v>
      </c>
      <c r="G65" s="93">
        <f t="shared" si="0"/>
        <v>2950.93</v>
      </c>
      <c r="H65" s="44">
        <v>16</v>
      </c>
      <c r="I65" s="44">
        <v>5</v>
      </c>
      <c r="J65" s="44">
        <v>8</v>
      </c>
      <c r="K65" s="44">
        <v>11</v>
      </c>
      <c r="L65" s="44">
        <v>11</v>
      </c>
      <c r="M65" s="44">
        <v>0</v>
      </c>
      <c r="N65" s="16">
        <f t="shared" si="19"/>
        <v>68.75</v>
      </c>
      <c r="O65" s="5">
        <v>2950.93</v>
      </c>
      <c r="P65" s="5">
        <f t="shared" si="14"/>
        <v>2950.93</v>
      </c>
      <c r="Q65" s="16">
        <f t="shared" si="21"/>
        <v>100</v>
      </c>
      <c r="R65" s="5">
        <v>2950.93</v>
      </c>
      <c r="S65" s="16">
        <f t="shared" si="22"/>
        <v>100</v>
      </c>
      <c r="T65" s="5">
        <f t="shared" si="17"/>
        <v>0</v>
      </c>
      <c r="U65" s="16">
        <f t="shared" si="23"/>
        <v>0</v>
      </c>
    </row>
    <row r="66" spans="1:21" ht="27.95" customHeight="1" x14ac:dyDescent="0.25">
      <c r="A66" s="1">
        <f t="shared" si="7"/>
        <v>61</v>
      </c>
      <c r="B66" s="111" t="s">
        <v>24</v>
      </c>
      <c r="C66" s="111" t="s">
        <v>259</v>
      </c>
      <c r="D66" s="25" t="s">
        <v>260</v>
      </c>
      <c r="E66" s="84" t="s">
        <v>41</v>
      </c>
      <c r="F66" s="96" t="s">
        <v>332</v>
      </c>
      <c r="G66" s="93">
        <f t="shared" si="0"/>
        <v>0</v>
      </c>
      <c r="H66" s="44">
        <v>4</v>
      </c>
      <c r="I66" s="44">
        <v>1</v>
      </c>
      <c r="J66" s="44">
        <v>2</v>
      </c>
      <c r="K66" s="44">
        <v>0</v>
      </c>
      <c r="L66" s="44">
        <v>0</v>
      </c>
      <c r="M66" s="44">
        <v>0</v>
      </c>
      <c r="N66" s="16">
        <v>0</v>
      </c>
      <c r="O66" s="16">
        <f>IF(I66=0,0,L66/I66)*100</f>
        <v>0</v>
      </c>
      <c r="P66" s="5">
        <f t="shared" si="14"/>
        <v>0</v>
      </c>
      <c r="Q66" s="16">
        <f>IF(K66=0,0,N66/K66)*100</f>
        <v>0</v>
      </c>
      <c r="R66" s="16">
        <f>IF(L66=0,0,O66/L66)*100</f>
        <v>0</v>
      </c>
      <c r="S66" s="16">
        <f>IF(M66=0,0,P66/M66)*100</f>
        <v>0</v>
      </c>
      <c r="T66" s="5">
        <f t="shared" si="17"/>
        <v>0</v>
      </c>
      <c r="U66" s="16">
        <f>IF(O66=0,0,R66/O66)*100</f>
        <v>0</v>
      </c>
    </row>
    <row r="67" spans="1:21" ht="27.95" customHeight="1" x14ac:dyDescent="0.25">
      <c r="A67" s="1">
        <f t="shared" si="7"/>
        <v>62</v>
      </c>
      <c r="B67" s="1" t="s">
        <v>22</v>
      </c>
      <c r="C67" s="1"/>
      <c r="D67" s="25" t="s">
        <v>184</v>
      </c>
      <c r="E67" s="84" t="s">
        <v>185</v>
      </c>
      <c r="F67" s="98" t="s">
        <v>333</v>
      </c>
      <c r="G67" s="93">
        <f t="shared" si="0"/>
        <v>91.35</v>
      </c>
      <c r="H67" s="44">
        <v>4</v>
      </c>
      <c r="I67" s="44">
        <v>1</v>
      </c>
      <c r="J67" s="44">
        <v>1</v>
      </c>
      <c r="K67" s="44">
        <v>1</v>
      </c>
      <c r="L67" s="44">
        <v>1</v>
      </c>
      <c r="M67" s="44">
        <v>0</v>
      </c>
      <c r="N67" s="16">
        <f t="shared" ref="N67:U101" si="24">IF(H67=0,0,K67/H67)*100</f>
        <v>25</v>
      </c>
      <c r="O67" s="5">
        <v>91.35</v>
      </c>
      <c r="P67" s="5">
        <f t="shared" si="14"/>
        <v>91.35</v>
      </c>
      <c r="Q67" s="16">
        <f t="shared" ref="Q67:Q81" si="25">IF(O67=0,0,P67/O67)*100</f>
        <v>100</v>
      </c>
      <c r="R67" s="5">
        <v>91.35</v>
      </c>
      <c r="S67" s="16">
        <f t="shared" ref="S67:S83" si="26">IF(P67=0,0,R67/P67)*100</f>
        <v>100</v>
      </c>
      <c r="T67" s="5">
        <f t="shared" si="17"/>
        <v>0</v>
      </c>
      <c r="U67" s="16">
        <f t="shared" ref="U67:U81" si="27">IF(P67=0,0,T67/P67)*100</f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187</v>
      </c>
      <c r="E68" s="84" t="s">
        <v>188</v>
      </c>
      <c r="F68" s="96" t="s">
        <v>362</v>
      </c>
      <c r="G68" s="93">
        <f t="shared" si="0"/>
        <v>1135.49</v>
      </c>
      <c r="H68" s="44">
        <v>13</v>
      </c>
      <c r="I68" s="44">
        <v>2</v>
      </c>
      <c r="J68" s="44">
        <v>10</v>
      </c>
      <c r="K68" s="44">
        <v>3</v>
      </c>
      <c r="L68" s="44">
        <v>4</v>
      </c>
      <c r="M68" s="44">
        <v>0</v>
      </c>
      <c r="N68" s="16">
        <f t="shared" si="24"/>
        <v>23.076923076923077</v>
      </c>
      <c r="O68" s="5">
        <v>1135.49</v>
      </c>
      <c r="P68" s="5">
        <f t="shared" si="14"/>
        <v>1135.49</v>
      </c>
      <c r="Q68" s="16">
        <f t="shared" si="25"/>
        <v>100</v>
      </c>
      <c r="R68" s="5">
        <v>1135.49</v>
      </c>
      <c r="S68" s="16">
        <f t="shared" si="26"/>
        <v>100</v>
      </c>
      <c r="T68" s="5">
        <f t="shared" si="17"/>
        <v>0</v>
      </c>
      <c r="U68" s="16">
        <f t="shared" si="27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190</v>
      </c>
      <c r="E69" s="84" t="s">
        <v>44</v>
      </c>
      <c r="F69" s="96" t="s">
        <v>361</v>
      </c>
      <c r="G69" s="93">
        <f t="shared" si="0"/>
        <v>906.81</v>
      </c>
      <c r="H69" s="44">
        <v>20</v>
      </c>
      <c r="I69" s="44">
        <v>3</v>
      </c>
      <c r="J69" s="44">
        <v>13</v>
      </c>
      <c r="K69" s="44">
        <v>0</v>
      </c>
      <c r="L69" s="44">
        <v>1</v>
      </c>
      <c r="M69" s="44">
        <v>0</v>
      </c>
      <c r="N69" s="16">
        <f t="shared" si="24"/>
        <v>0</v>
      </c>
      <c r="O69" s="5">
        <v>906.81</v>
      </c>
      <c r="P69" s="5">
        <f t="shared" si="14"/>
        <v>906.81</v>
      </c>
      <c r="Q69" s="16">
        <f t="shared" si="25"/>
        <v>100</v>
      </c>
      <c r="R69" s="5">
        <v>906.81</v>
      </c>
      <c r="S69" s="16">
        <f t="shared" si="26"/>
        <v>100</v>
      </c>
      <c r="T69" s="5">
        <f t="shared" si="17"/>
        <v>0</v>
      </c>
      <c r="U69" s="16">
        <f t="shared" si="27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192</v>
      </c>
      <c r="E70" s="84" t="s">
        <v>123</v>
      </c>
      <c r="F70" s="98" t="s">
        <v>334</v>
      </c>
      <c r="G70" s="93">
        <f t="shared" ref="G70:G83" si="28">O70</f>
        <v>0</v>
      </c>
      <c r="H70" s="44">
        <v>2</v>
      </c>
      <c r="I70" s="44">
        <v>0</v>
      </c>
      <c r="J70" s="44">
        <v>2</v>
      </c>
      <c r="K70" s="44">
        <v>0</v>
      </c>
      <c r="L70" s="44">
        <v>0</v>
      </c>
      <c r="M70" s="44">
        <v>0</v>
      </c>
      <c r="N70" s="16">
        <f t="shared" si="24"/>
        <v>0</v>
      </c>
      <c r="O70" s="5">
        <v>0</v>
      </c>
      <c r="P70" s="5">
        <f t="shared" si="14"/>
        <v>0</v>
      </c>
      <c r="Q70" s="16">
        <f t="shared" si="25"/>
        <v>0</v>
      </c>
      <c r="R70" s="5">
        <v>0</v>
      </c>
      <c r="S70" s="16">
        <f t="shared" si="26"/>
        <v>0</v>
      </c>
      <c r="T70" s="5">
        <f t="shared" si="17"/>
        <v>0</v>
      </c>
      <c r="U70" s="16">
        <f t="shared" si="27"/>
        <v>0</v>
      </c>
    </row>
    <row r="71" spans="1:21" ht="27.95" customHeight="1" x14ac:dyDescent="0.25">
      <c r="A71" s="1">
        <f t="shared" ref="A71:A100" si="29">ROW(A66:A66)</f>
        <v>66</v>
      </c>
      <c r="B71" s="1" t="s">
        <v>22</v>
      </c>
      <c r="C71" s="1"/>
      <c r="D71" s="25" t="s">
        <v>193</v>
      </c>
      <c r="E71" s="84" t="s">
        <v>41</v>
      </c>
      <c r="F71" s="100" t="s">
        <v>376</v>
      </c>
      <c r="G71" s="93">
        <f t="shared" si="28"/>
        <v>0</v>
      </c>
      <c r="H71" s="44">
        <v>9</v>
      </c>
      <c r="I71" s="44">
        <v>1</v>
      </c>
      <c r="J71" s="44">
        <v>8</v>
      </c>
      <c r="K71" s="44">
        <v>0</v>
      </c>
      <c r="L71" s="44">
        <v>0</v>
      </c>
      <c r="M71" s="44">
        <v>0</v>
      </c>
      <c r="N71" s="16">
        <f t="shared" si="24"/>
        <v>0</v>
      </c>
      <c r="O71" s="5">
        <v>0</v>
      </c>
      <c r="P71" s="5">
        <f t="shared" si="14"/>
        <v>0</v>
      </c>
      <c r="Q71" s="16">
        <f t="shared" si="25"/>
        <v>0</v>
      </c>
      <c r="R71" s="5">
        <v>0</v>
      </c>
      <c r="S71" s="16">
        <f t="shared" si="26"/>
        <v>0</v>
      </c>
      <c r="T71" s="5">
        <f t="shared" si="17"/>
        <v>0</v>
      </c>
      <c r="U71" s="16">
        <f t="shared" si="27"/>
        <v>0</v>
      </c>
    </row>
    <row r="72" spans="1:21" ht="27.95" customHeight="1" x14ac:dyDescent="0.25">
      <c r="A72" s="1">
        <f t="shared" si="29"/>
        <v>67</v>
      </c>
      <c r="B72" s="1" t="s">
        <v>22</v>
      </c>
      <c r="C72" s="1"/>
      <c r="D72" s="25" t="s">
        <v>195</v>
      </c>
      <c r="E72" s="84" t="s">
        <v>196</v>
      </c>
      <c r="F72" s="96" t="s">
        <v>335</v>
      </c>
      <c r="G72" s="93">
        <f t="shared" si="28"/>
        <v>1945.39</v>
      </c>
      <c r="H72" s="44">
        <v>9</v>
      </c>
      <c r="I72" s="44">
        <v>2</v>
      </c>
      <c r="J72" s="44">
        <v>7</v>
      </c>
      <c r="K72" s="44">
        <v>4</v>
      </c>
      <c r="L72" s="44">
        <v>5</v>
      </c>
      <c r="M72" s="44">
        <v>0</v>
      </c>
      <c r="N72" s="16">
        <f t="shared" si="24"/>
        <v>44.444444444444443</v>
      </c>
      <c r="O72" s="5">
        <v>1945.39</v>
      </c>
      <c r="P72" s="5">
        <f t="shared" si="14"/>
        <v>1945.39</v>
      </c>
      <c r="Q72" s="16">
        <f t="shared" si="25"/>
        <v>100</v>
      </c>
      <c r="R72" s="5">
        <v>1945.39</v>
      </c>
      <c r="S72" s="16">
        <f t="shared" si="26"/>
        <v>100</v>
      </c>
      <c r="T72" s="5">
        <f t="shared" si="17"/>
        <v>0</v>
      </c>
      <c r="U72" s="16">
        <f t="shared" si="27"/>
        <v>0</v>
      </c>
    </row>
    <row r="73" spans="1:21" ht="27.95" customHeight="1" x14ac:dyDescent="0.25">
      <c r="A73" s="1">
        <f t="shared" si="29"/>
        <v>68</v>
      </c>
      <c r="B73" s="1" t="s">
        <v>22</v>
      </c>
      <c r="C73" s="1"/>
      <c r="D73" s="25" t="s">
        <v>198</v>
      </c>
      <c r="E73" s="84" t="s">
        <v>196</v>
      </c>
      <c r="F73" s="96" t="s">
        <v>336</v>
      </c>
      <c r="G73" s="93">
        <f t="shared" si="28"/>
        <v>0</v>
      </c>
      <c r="H73" s="44">
        <v>3</v>
      </c>
      <c r="I73" s="44">
        <v>0</v>
      </c>
      <c r="J73" s="44">
        <v>3</v>
      </c>
      <c r="K73" s="44">
        <v>0</v>
      </c>
      <c r="L73" s="44">
        <v>0</v>
      </c>
      <c r="M73" s="44">
        <v>0</v>
      </c>
      <c r="N73" s="16">
        <f t="shared" si="24"/>
        <v>0</v>
      </c>
      <c r="O73" s="5">
        <v>0</v>
      </c>
      <c r="P73" s="5">
        <f t="shared" si="14"/>
        <v>0</v>
      </c>
      <c r="Q73" s="16">
        <f t="shared" si="25"/>
        <v>0</v>
      </c>
      <c r="R73" s="5">
        <v>0</v>
      </c>
      <c r="S73" s="16">
        <f t="shared" si="26"/>
        <v>0</v>
      </c>
      <c r="T73" s="5">
        <f t="shared" si="17"/>
        <v>0</v>
      </c>
      <c r="U73" s="16">
        <f t="shared" si="27"/>
        <v>0</v>
      </c>
    </row>
    <row r="74" spans="1:21" ht="27.95" customHeight="1" x14ac:dyDescent="0.25">
      <c r="A74" s="1">
        <f t="shared" si="29"/>
        <v>69</v>
      </c>
      <c r="B74" s="1" t="s">
        <v>22</v>
      </c>
      <c r="C74" s="1"/>
      <c r="D74" s="25" t="s">
        <v>200</v>
      </c>
      <c r="E74" s="84" t="s">
        <v>41</v>
      </c>
      <c r="F74" s="96" t="s">
        <v>337</v>
      </c>
      <c r="G74" s="93">
        <f t="shared" si="28"/>
        <v>2612.89</v>
      </c>
      <c r="H74" s="44">
        <v>11</v>
      </c>
      <c r="I74" s="44">
        <v>2</v>
      </c>
      <c r="J74" s="44">
        <v>8</v>
      </c>
      <c r="K74" s="44">
        <v>3</v>
      </c>
      <c r="L74" s="44">
        <v>4</v>
      </c>
      <c r="M74" s="44">
        <v>0</v>
      </c>
      <c r="N74" s="16">
        <f t="shared" si="24"/>
        <v>27.27272727272727</v>
      </c>
      <c r="O74" s="5">
        <v>2612.89</v>
      </c>
      <c r="P74" s="5">
        <f t="shared" si="14"/>
        <v>2612.89</v>
      </c>
      <c r="Q74" s="16">
        <f t="shared" si="25"/>
        <v>100</v>
      </c>
      <c r="R74" s="5">
        <v>2612.89</v>
      </c>
      <c r="S74" s="16">
        <f t="shared" si="26"/>
        <v>100</v>
      </c>
      <c r="T74" s="5">
        <f t="shared" si="17"/>
        <v>0</v>
      </c>
      <c r="U74" s="16">
        <f t="shared" si="27"/>
        <v>0</v>
      </c>
    </row>
    <row r="75" spans="1:21" ht="27.95" customHeight="1" x14ac:dyDescent="0.25">
      <c r="A75" s="1">
        <f t="shared" si="29"/>
        <v>70</v>
      </c>
      <c r="B75" s="1" t="s">
        <v>22</v>
      </c>
      <c r="C75" s="1"/>
      <c r="D75" s="25" t="s">
        <v>204</v>
      </c>
      <c r="E75" s="84" t="s">
        <v>53</v>
      </c>
      <c r="F75" s="96" t="s">
        <v>338</v>
      </c>
      <c r="G75" s="93">
        <f t="shared" si="28"/>
        <v>904.08</v>
      </c>
      <c r="H75" s="44">
        <v>13</v>
      </c>
      <c r="I75" s="44">
        <v>0</v>
      </c>
      <c r="J75" s="44">
        <v>11</v>
      </c>
      <c r="K75" s="44">
        <v>2</v>
      </c>
      <c r="L75" s="44">
        <v>2</v>
      </c>
      <c r="M75" s="44">
        <v>0</v>
      </c>
      <c r="N75" s="16">
        <f t="shared" si="24"/>
        <v>15.384615384615385</v>
      </c>
      <c r="O75" s="5">
        <v>904.08</v>
      </c>
      <c r="P75" s="5">
        <f t="shared" si="14"/>
        <v>904.08</v>
      </c>
      <c r="Q75" s="16">
        <f t="shared" si="25"/>
        <v>100</v>
      </c>
      <c r="R75" s="5">
        <v>904.08</v>
      </c>
      <c r="S75" s="16">
        <f t="shared" si="26"/>
        <v>100</v>
      </c>
      <c r="T75" s="5">
        <f t="shared" si="17"/>
        <v>0</v>
      </c>
      <c r="U75" s="16">
        <f t="shared" si="27"/>
        <v>0</v>
      </c>
    </row>
    <row r="76" spans="1:21" ht="27.95" customHeight="1" x14ac:dyDescent="0.25">
      <c r="A76" s="1">
        <f t="shared" si="29"/>
        <v>71</v>
      </c>
      <c r="B76" s="1" t="s">
        <v>22</v>
      </c>
      <c r="C76" s="1"/>
      <c r="D76" s="25" t="s">
        <v>206</v>
      </c>
      <c r="E76" s="86" t="s">
        <v>41</v>
      </c>
      <c r="F76" s="96" t="s">
        <v>339</v>
      </c>
      <c r="G76" s="93">
        <f t="shared" si="28"/>
        <v>2438.7199999999998</v>
      </c>
      <c r="H76" s="44">
        <v>17</v>
      </c>
      <c r="I76" s="44">
        <v>5</v>
      </c>
      <c r="J76" s="44">
        <v>11</v>
      </c>
      <c r="K76" s="44">
        <v>5</v>
      </c>
      <c r="L76" s="44">
        <v>5</v>
      </c>
      <c r="M76" s="44">
        <v>0</v>
      </c>
      <c r="N76" s="16">
        <f t="shared" si="24"/>
        <v>29.411764705882355</v>
      </c>
      <c r="O76" s="5">
        <v>2438.7199999999998</v>
      </c>
      <c r="P76" s="5">
        <f t="shared" si="14"/>
        <v>2438.7199999999998</v>
      </c>
      <c r="Q76" s="16">
        <f t="shared" si="25"/>
        <v>100</v>
      </c>
      <c r="R76" s="5">
        <v>2438.7199999999998</v>
      </c>
      <c r="S76" s="16">
        <f t="shared" si="26"/>
        <v>100</v>
      </c>
      <c r="T76" s="5">
        <f t="shared" si="17"/>
        <v>0</v>
      </c>
      <c r="U76" s="16">
        <f t="shared" si="27"/>
        <v>0</v>
      </c>
    </row>
    <row r="77" spans="1:21" ht="27.95" customHeight="1" x14ac:dyDescent="0.25">
      <c r="A77" s="1">
        <f t="shared" si="29"/>
        <v>72</v>
      </c>
      <c r="B77" s="1" t="s">
        <v>22</v>
      </c>
      <c r="C77" s="1"/>
      <c r="D77" s="25" t="s">
        <v>208</v>
      </c>
      <c r="E77" s="84" t="s">
        <v>135</v>
      </c>
      <c r="F77" s="96" t="s">
        <v>340</v>
      </c>
      <c r="G77" s="93">
        <f t="shared" si="28"/>
        <v>1352.46</v>
      </c>
      <c r="H77" s="44">
        <v>3</v>
      </c>
      <c r="I77" s="44">
        <v>1</v>
      </c>
      <c r="J77" s="44">
        <v>0</v>
      </c>
      <c r="K77" s="44">
        <v>3</v>
      </c>
      <c r="L77" s="44">
        <v>3</v>
      </c>
      <c r="M77" s="44">
        <v>0</v>
      </c>
      <c r="N77" s="16">
        <f t="shared" si="24"/>
        <v>100</v>
      </c>
      <c r="O77" s="5">
        <v>1352.46</v>
      </c>
      <c r="P77" s="5">
        <f t="shared" si="14"/>
        <v>1352.46</v>
      </c>
      <c r="Q77" s="16">
        <f t="shared" si="25"/>
        <v>100</v>
      </c>
      <c r="R77" s="5">
        <v>1352.46</v>
      </c>
      <c r="S77" s="16">
        <f t="shared" si="26"/>
        <v>100</v>
      </c>
      <c r="T77" s="5">
        <f t="shared" si="17"/>
        <v>0</v>
      </c>
      <c r="U77" s="16">
        <f t="shared" si="27"/>
        <v>0</v>
      </c>
    </row>
    <row r="78" spans="1:21" ht="27.95" customHeight="1" x14ac:dyDescent="0.25">
      <c r="A78" s="1">
        <f t="shared" si="29"/>
        <v>73</v>
      </c>
      <c r="B78" s="1" t="s">
        <v>22</v>
      </c>
      <c r="C78" s="1"/>
      <c r="D78" s="25" t="s">
        <v>210</v>
      </c>
      <c r="E78" s="84" t="s">
        <v>211</v>
      </c>
      <c r="F78" s="100" t="s">
        <v>341</v>
      </c>
      <c r="G78" s="93">
        <f t="shared" si="28"/>
        <v>989.26</v>
      </c>
      <c r="H78" s="44">
        <v>6</v>
      </c>
      <c r="I78" s="44">
        <v>1</v>
      </c>
      <c r="J78" s="44">
        <v>5</v>
      </c>
      <c r="K78" s="44">
        <v>2</v>
      </c>
      <c r="L78" s="44">
        <v>3</v>
      </c>
      <c r="M78" s="44">
        <v>0</v>
      </c>
      <c r="N78" s="16">
        <f t="shared" si="24"/>
        <v>33.333333333333329</v>
      </c>
      <c r="O78" s="5">
        <v>989.26</v>
      </c>
      <c r="P78" s="5">
        <f t="shared" si="14"/>
        <v>989.26</v>
      </c>
      <c r="Q78" s="16">
        <f t="shared" si="25"/>
        <v>100</v>
      </c>
      <c r="R78" s="5">
        <v>989.26</v>
      </c>
      <c r="S78" s="16">
        <f t="shared" si="26"/>
        <v>100</v>
      </c>
      <c r="T78" s="5">
        <f t="shared" si="17"/>
        <v>0</v>
      </c>
      <c r="U78" s="16">
        <f t="shared" si="27"/>
        <v>0</v>
      </c>
    </row>
    <row r="79" spans="1:21" ht="27.95" customHeight="1" x14ac:dyDescent="0.25">
      <c r="A79" s="1">
        <f t="shared" si="29"/>
        <v>74</v>
      </c>
      <c r="B79" s="1" t="s">
        <v>22</v>
      </c>
      <c r="C79" s="1"/>
      <c r="D79" s="25" t="s">
        <v>218</v>
      </c>
      <c r="E79" s="84" t="s">
        <v>53</v>
      </c>
      <c r="F79" s="96" t="s">
        <v>342</v>
      </c>
      <c r="G79" s="93">
        <f t="shared" si="28"/>
        <v>1177.97</v>
      </c>
      <c r="H79" s="44">
        <v>11</v>
      </c>
      <c r="I79" s="44">
        <v>3</v>
      </c>
      <c r="J79" s="44">
        <v>8</v>
      </c>
      <c r="K79" s="44">
        <v>6</v>
      </c>
      <c r="L79" s="44">
        <v>6</v>
      </c>
      <c r="M79" s="44">
        <v>0</v>
      </c>
      <c r="N79" s="16">
        <f t="shared" si="24"/>
        <v>54.54545454545454</v>
      </c>
      <c r="O79" s="5">
        <v>1177.97</v>
      </c>
      <c r="P79" s="5">
        <f t="shared" si="14"/>
        <v>1177.97</v>
      </c>
      <c r="Q79" s="16">
        <f t="shared" si="25"/>
        <v>100</v>
      </c>
      <c r="R79" s="5">
        <v>1177.97</v>
      </c>
      <c r="S79" s="16">
        <f t="shared" si="26"/>
        <v>100</v>
      </c>
      <c r="T79" s="5">
        <f t="shared" si="17"/>
        <v>0</v>
      </c>
      <c r="U79" s="16">
        <f t="shared" si="27"/>
        <v>0</v>
      </c>
    </row>
    <row r="80" spans="1:21" ht="27.95" customHeight="1" x14ac:dyDescent="0.25">
      <c r="A80" s="1">
        <f t="shared" si="29"/>
        <v>75</v>
      </c>
      <c r="B80" s="1" t="s">
        <v>22</v>
      </c>
      <c r="C80" s="1"/>
      <c r="D80" s="25" t="s">
        <v>216</v>
      </c>
      <c r="E80" s="84" t="s">
        <v>53</v>
      </c>
      <c r="F80" s="98" t="s">
        <v>343</v>
      </c>
      <c r="G80" s="93">
        <f t="shared" si="28"/>
        <v>9530.93</v>
      </c>
      <c r="H80" s="44">
        <v>15</v>
      </c>
      <c r="I80" s="44">
        <v>3</v>
      </c>
      <c r="J80" s="44">
        <v>9</v>
      </c>
      <c r="K80" s="44">
        <v>10</v>
      </c>
      <c r="L80" s="44">
        <v>13</v>
      </c>
      <c r="M80" s="44">
        <v>0</v>
      </c>
      <c r="N80" s="16">
        <f t="shared" si="24"/>
        <v>66.666666666666657</v>
      </c>
      <c r="O80" s="5">
        <v>9530.93</v>
      </c>
      <c r="P80" s="5">
        <f t="shared" si="14"/>
        <v>9530.93</v>
      </c>
      <c r="Q80" s="16">
        <f t="shared" si="25"/>
        <v>100</v>
      </c>
      <c r="R80" s="5">
        <v>9530.93</v>
      </c>
      <c r="S80" s="16">
        <f t="shared" si="26"/>
        <v>100</v>
      </c>
      <c r="T80" s="5">
        <f t="shared" si="17"/>
        <v>0</v>
      </c>
      <c r="U80" s="16">
        <f t="shared" si="27"/>
        <v>0</v>
      </c>
    </row>
    <row r="81" spans="1:21" ht="27.95" customHeight="1" x14ac:dyDescent="0.25">
      <c r="A81" s="1">
        <f t="shared" si="29"/>
        <v>76</v>
      </c>
      <c r="B81" s="1" t="s">
        <v>22</v>
      </c>
      <c r="C81" s="1"/>
      <c r="D81" s="25" t="s">
        <v>220</v>
      </c>
      <c r="E81" s="84" t="s">
        <v>221</v>
      </c>
      <c r="F81" s="101" t="s">
        <v>344</v>
      </c>
      <c r="G81" s="93">
        <f t="shared" si="28"/>
        <v>3495.49</v>
      </c>
      <c r="H81" s="44">
        <v>14</v>
      </c>
      <c r="I81" s="44">
        <v>2</v>
      </c>
      <c r="J81" s="44">
        <v>12</v>
      </c>
      <c r="K81" s="44">
        <v>8</v>
      </c>
      <c r="L81" s="44">
        <v>11</v>
      </c>
      <c r="M81" s="44">
        <v>0</v>
      </c>
      <c r="N81" s="16">
        <f t="shared" si="24"/>
        <v>57.142857142857139</v>
      </c>
      <c r="O81" s="5">
        <v>3495.49</v>
      </c>
      <c r="P81" s="5">
        <f t="shared" si="14"/>
        <v>3495.49</v>
      </c>
      <c r="Q81" s="16">
        <f t="shared" si="25"/>
        <v>100</v>
      </c>
      <c r="R81" s="5">
        <v>3495.49</v>
      </c>
      <c r="S81" s="16">
        <f t="shared" si="26"/>
        <v>100</v>
      </c>
      <c r="T81" s="5">
        <f t="shared" si="17"/>
        <v>0</v>
      </c>
      <c r="U81" s="16">
        <f t="shared" si="27"/>
        <v>0</v>
      </c>
    </row>
    <row r="82" spans="1:21" ht="27.95" customHeight="1" x14ac:dyDescent="0.25">
      <c r="A82" s="1">
        <f t="shared" si="29"/>
        <v>77</v>
      </c>
      <c r="B82" s="1" t="s">
        <v>22</v>
      </c>
      <c r="C82" s="1"/>
      <c r="D82" s="25" t="s">
        <v>269</v>
      </c>
      <c r="E82" s="33" t="s">
        <v>41</v>
      </c>
      <c r="F82" s="102" t="s">
        <v>345</v>
      </c>
      <c r="G82" s="93">
        <f t="shared" si="28"/>
        <v>0</v>
      </c>
      <c r="H82" s="44">
        <v>7</v>
      </c>
      <c r="I82" s="44">
        <v>3</v>
      </c>
      <c r="J82" s="44">
        <v>4</v>
      </c>
      <c r="K82" s="44">
        <v>0</v>
      </c>
      <c r="L82" s="44">
        <v>0</v>
      </c>
      <c r="M82" s="44">
        <v>0</v>
      </c>
      <c r="N82" s="16">
        <f t="shared" si="24"/>
        <v>0</v>
      </c>
      <c r="O82" s="16">
        <f>IF(I82=0,0,L82/I82)*100</f>
        <v>0</v>
      </c>
      <c r="P82" s="5">
        <f t="shared" si="14"/>
        <v>0</v>
      </c>
      <c r="Q82" s="16">
        <f>IF(K82=0,0,N82/K82)*100</f>
        <v>0</v>
      </c>
      <c r="R82" s="16">
        <f>IF(L82=0,0,O82/L82)*100</f>
        <v>0</v>
      </c>
      <c r="S82" s="16">
        <f t="shared" si="26"/>
        <v>0</v>
      </c>
      <c r="T82" s="5">
        <f t="shared" si="17"/>
        <v>0</v>
      </c>
      <c r="U82" s="16">
        <f>IF(O82=0,0,R82/O82)*100</f>
        <v>0</v>
      </c>
    </row>
    <row r="83" spans="1:21" ht="27.95" customHeight="1" x14ac:dyDescent="0.25">
      <c r="A83" s="1">
        <f t="shared" si="29"/>
        <v>78</v>
      </c>
      <c r="B83" s="1" t="s">
        <v>22</v>
      </c>
      <c r="C83" s="1"/>
      <c r="D83" s="25" t="s">
        <v>223</v>
      </c>
      <c r="E83" s="33" t="s">
        <v>224</v>
      </c>
      <c r="F83" s="103" t="s">
        <v>346</v>
      </c>
      <c r="G83" s="93">
        <f t="shared" si="28"/>
        <v>1972.04</v>
      </c>
      <c r="H83" s="44">
        <v>13</v>
      </c>
      <c r="I83" s="44">
        <v>4</v>
      </c>
      <c r="J83" s="44">
        <v>9</v>
      </c>
      <c r="K83" s="44">
        <v>4</v>
      </c>
      <c r="L83" s="44">
        <v>4</v>
      </c>
      <c r="M83" s="44">
        <v>0</v>
      </c>
      <c r="N83" s="16">
        <f t="shared" si="24"/>
        <v>30.76923076923077</v>
      </c>
      <c r="O83" s="5">
        <v>1972.04</v>
      </c>
      <c r="P83" s="5">
        <f t="shared" si="14"/>
        <v>1972.04</v>
      </c>
      <c r="Q83" s="16">
        <f>IF(O83=0,0,P83/O83)*100</f>
        <v>100</v>
      </c>
      <c r="R83" s="5">
        <v>1972.04</v>
      </c>
      <c r="S83" s="16">
        <f t="shared" si="26"/>
        <v>100</v>
      </c>
      <c r="T83" s="5">
        <f t="shared" si="17"/>
        <v>0</v>
      </c>
      <c r="U83" s="16">
        <f>IF(P83=0,0,T83/P83)*100</f>
        <v>0</v>
      </c>
    </row>
    <row r="84" spans="1:21" ht="27.95" customHeight="1" x14ac:dyDescent="0.25">
      <c r="A84" s="1">
        <f t="shared" si="29"/>
        <v>79</v>
      </c>
      <c r="B84" s="1" t="s">
        <v>22</v>
      </c>
      <c r="C84" s="1"/>
      <c r="D84" s="90" t="s">
        <v>371</v>
      </c>
      <c r="E84" s="33" t="s">
        <v>41</v>
      </c>
      <c r="F84" s="98"/>
      <c r="G84" s="93"/>
      <c r="H84" s="44">
        <v>1</v>
      </c>
      <c r="I84" s="44">
        <v>0</v>
      </c>
      <c r="J84" s="44">
        <v>1</v>
      </c>
      <c r="K84" s="44">
        <v>0</v>
      </c>
      <c r="L84" s="44">
        <v>0</v>
      </c>
      <c r="M84" s="44">
        <v>0</v>
      </c>
      <c r="N84" s="16">
        <f t="shared" si="24"/>
        <v>0</v>
      </c>
      <c r="O84" s="16">
        <f t="shared" si="24"/>
        <v>0</v>
      </c>
      <c r="P84" s="16">
        <f t="shared" si="24"/>
        <v>0</v>
      </c>
      <c r="Q84" s="16">
        <f t="shared" si="24"/>
        <v>0</v>
      </c>
      <c r="R84" s="16">
        <f t="shared" si="24"/>
        <v>0</v>
      </c>
      <c r="S84" s="16">
        <f t="shared" si="24"/>
        <v>0</v>
      </c>
      <c r="T84" s="16">
        <f t="shared" si="24"/>
        <v>0</v>
      </c>
      <c r="U84" s="16">
        <f t="shared" si="24"/>
        <v>0</v>
      </c>
    </row>
    <row r="85" spans="1:21" ht="27.95" customHeight="1" x14ac:dyDescent="0.25">
      <c r="A85" s="1">
        <f t="shared" si="29"/>
        <v>80</v>
      </c>
      <c r="B85" s="1" t="s">
        <v>22</v>
      </c>
      <c r="C85" s="1"/>
      <c r="D85" s="25" t="s">
        <v>226</v>
      </c>
      <c r="E85" s="84" t="s">
        <v>41</v>
      </c>
      <c r="F85" s="96" t="s">
        <v>347</v>
      </c>
      <c r="G85" s="93">
        <f t="shared" ref="G85:G100" si="30">O85</f>
        <v>1061</v>
      </c>
      <c r="H85" s="44">
        <v>12</v>
      </c>
      <c r="I85" s="44">
        <v>3</v>
      </c>
      <c r="J85" s="44">
        <v>9</v>
      </c>
      <c r="K85" s="44">
        <v>2</v>
      </c>
      <c r="L85" s="44">
        <v>2</v>
      </c>
      <c r="M85" s="44">
        <v>0</v>
      </c>
      <c r="N85" s="16">
        <f t="shared" si="24"/>
        <v>16.666666666666664</v>
      </c>
      <c r="O85" s="5">
        <v>1061</v>
      </c>
      <c r="P85" s="5">
        <f t="shared" ref="P85:P100" si="31">O85</f>
        <v>1061</v>
      </c>
      <c r="Q85" s="16">
        <f t="shared" ref="Q85:Q101" si="32">IF(O85=0,0,P85/O85)*100</f>
        <v>100</v>
      </c>
      <c r="R85" s="5">
        <v>1061</v>
      </c>
      <c r="S85" s="16">
        <f t="shared" ref="S85:S101" si="33">IF(P85=0,0,R85/P85)*100</f>
        <v>100</v>
      </c>
      <c r="T85" s="5">
        <f t="shared" ref="T85:T100" si="34"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29"/>
        <v>81</v>
      </c>
      <c r="B86" s="1" t="s">
        <v>22</v>
      </c>
      <c r="C86" s="1"/>
      <c r="D86" s="25" t="s">
        <v>228</v>
      </c>
      <c r="E86" s="84" t="s">
        <v>53</v>
      </c>
      <c r="F86" s="96" t="s">
        <v>348</v>
      </c>
      <c r="G86" s="93">
        <f t="shared" si="30"/>
        <v>307.45999999999998</v>
      </c>
      <c r="H86" s="44">
        <v>7</v>
      </c>
      <c r="I86" s="44">
        <v>1</v>
      </c>
      <c r="J86" s="44">
        <v>5</v>
      </c>
      <c r="K86" s="44">
        <v>1</v>
      </c>
      <c r="L86" s="44">
        <v>1</v>
      </c>
      <c r="M86" s="44">
        <v>0</v>
      </c>
      <c r="N86" s="16">
        <f t="shared" si="24"/>
        <v>14.285714285714285</v>
      </c>
      <c r="O86" s="5">
        <v>307.45999999999998</v>
      </c>
      <c r="P86" s="5">
        <f t="shared" si="31"/>
        <v>307.45999999999998</v>
      </c>
      <c r="Q86" s="16">
        <f t="shared" si="32"/>
        <v>100</v>
      </c>
      <c r="R86" s="5">
        <v>307.45999999999998</v>
      </c>
      <c r="S86" s="16">
        <f t="shared" si="33"/>
        <v>100</v>
      </c>
      <c r="T86" s="5">
        <f t="shared" si="34"/>
        <v>0</v>
      </c>
      <c r="U86" s="16">
        <f>IF(P86=0,0,T86/P86)*100</f>
        <v>0</v>
      </c>
    </row>
    <row r="87" spans="1:21" ht="27.95" customHeight="1" x14ac:dyDescent="0.25">
      <c r="A87" s="1">
        <f t="shared" si="29"/>
        <v>82</v>
      </c>
      <c r="B87" s="1" t="s">
        <v>22</v>
      </c>
      <c r="C87" s="1"/>
      <c r="D87" s="25" t="s">
        <v>232</v>
      </c>
      <c r="E87" s="84" t="s">
        <v>164</v>
      </c>
      <c r="F87" s="100" t="s">
        <v>360</v>
      </c>
      <c r="G87" s="93">
        <f t="shared" si="30"/>
        <v>0</v>
      </c>
      <c r="H87" s="44">
        <v>5</v>
      </c>
      <c r="I87" s="44">
        <v>1</v>
      </c>
      <c r="J87" s="44">
        <v>1</v>
      </c>
      <c r="K87" s="44">
        <v>0</v>
      </c>
      <c r="L87" s="44">
        <v>0</v>
      </c>
      <c r="M87" s="44">
        <v>0</v>
      </c>
      <c r="N87" s="16">
        <f t="shared" si="24"/>
        <v>0</v>
      </c>
      <c r="O87" s="5">
        <v>0</v>
      </c>
      <c r="P87" s="5">
        <f t="shared" si="31"/>
        <v>0</v>
      </c>
      <c r="Q87" s="16">
        <f t="shared" si="32"/>
        <v>0</v>
      </c>
      <c r="R87" s="5">
        <v>0</v>
      </c>
      <c r="S87" s="16">
        <f t="shared" si="33"/>
        <v>0</v>
      </c>
      <c r="T87" s="5">
        <f t="shared" si="34"/>
        <v>0</v>
      </c>
      <c r="U87" s="16">
        <f>IF(P87=0,0,T87/P87)*100</f>
        <v>0</v>
      </c>
    </row>
    <row r="88" spans="1:21" ht="27.95" customHeight="1" x14ac:dyDescent="0.25">
      <c r="A88" s="1">
        <f t="shared" si="29"/>
        <v>83</v>
      </c>
      <c r="B88" s="1" t="s">
        <v>22</v>
      </c>
      <c r="C88" s="1"/>
      <c r="D88" s="25" t="s">
        <v>230</v>
      </c>
      <c r="E88" s="84" t="s">
        <v>64</v>
      </c>
      <c r="F88" s="104"/>
      <c r="G88" s="93">
        <f t="shared" si="30"/>
        <v>0</v>
      </c>
      <c r="H88" s="44">
        <v>1</v>
      </c>
      <c r="I88" s="44">
        <v>0</v>
      </c>
      <c r="J88" s="44">
        <v>1</v>
      </c>
      <c r="K88" s="44">
        <v>0</v>
      </c>
      <c r="L88" s="44">
        <v>0</v>
      </c>
      <c r="M88" s="44">
        <v>0</v>
      </c>
      <c r="N88" s="16">
        <f t="shared" si="24"/>
        <v>0</v>
      </c>
      <c r="O88" s="5">
        <v>0</v>
      </c>
      <c r="P88" s="5">
        <f t="shared" si="31"/>
        <v>0</v>
      </c>
      <c r="Q88" s="16">
        <f t="shared" si="32"/>
        <v>0</v>
      </c>
      <c r="R88" s="5">
        <v>0</v>
      </c>
      <c r="S88" s="16">
        <f t="shared" si="33"/>
        <v>0</v>
      </c>
      <c r="T88" s="5">
        <f t="shared" si="34"/>
        <v>0</v>
      </c>
      <c r="U88" s="16">
        <f>IF(P88=0,0,T88/P88)*100</f>
        <v>0</v>
      </c>
    </row>
    <row r="89" spans="1:21" ht="49.5" customHeight="1" x14ac:dyDescent="0.25">
      <c r="A89" s="1">
        <f t="shared" si="29"/>
        <v>84</v>
      </c>
      <c r="B89" s="25" t="s">
        <v>23</v>
      </c>
      <c r="C89" s="111" t="s">
        <v>271</v>
      </c>
      <c r="D89" s="25" t="s">
        <v>270</v>
      </c>
      <c r="E89" s="84" t="s">
        <v>41</v>
      </c>
      <c r="F89" s="97" t="s">
        <v>369</v>
      </c>
      <c r="G89" s="93">
        <f t="shared" si="30"/>
        <v>301.45999999999998</v>
      </c>
      <c r="H89" s="44">
        <v>5</v>
      </c>
      <c r="I89" s="44">
        <v>1</v>
      </c>
      <c r="J89" s="44">
        <v>4</v>
      </c>
      <c r="K89" s="44">
        <v>1</v>
      </c>
      <c r="L89" s="44">
        <v>1</v>
      </c>
      <c r="M89" s="44">
        <v>0</v>
      </c>
      <c r="N89" s="16">
        <f t="shared" si="24"/>
        <v>20</v>
      </c>
      <c r="O89" s="5">
        <v>301.45999999999998</v>
      </c>
      <c r="P89" s="5">
        <f t="shared" si="31"/>
        <v>301.45999999999998</v>
      </c>
      <c r="Q89" s="16">
        <f t="shared" si="32"/>
        <v>100</v>
      </c>
      <c r="R89" s="5">
        <v>301.45999999999998</v>
      </c>
      <c r="S89" s="16">
        <f t="shared" si="33"/>
        <v>100</v>
      </c>
      <c r="T89" s="5">
        <f t="shared" si="34"/>
        <v>0</v>
      </c>
      <c r="U89" s="5">
        <v>0</v>
      </c>
    </row>
    <row r="90" spans="1:21" ht="27.95" customHeight="1" x14ac:dyDescent="0.25">
      <c r="A90" s="1">
        <f t="shared" si="29"/>
        <v>85</v>
      </c>
      <c r="B90" s="1" t="s">
        <v>22</v>
      </c>
      <c r="C90" s="1"/>
      <c r="D90" s="25" t="s">
        <v>234</v>
      </c>
      <c r="E90" s="86" t="s">
        <v>176</v>
      </c>
      <c r="F90" s="96" t="s">
        <v>349</v>
      </c>
      <c r="G90" s="93">
        <f t="shared" si="30"/>
        <v>1708.95</v>
      </c>
      <c r="H90" s="44">
        <v>8</v>
      </c>
      <c r="I90" s="44">
        <v>0</v>
      </c>
      <c r="J90" s="44">
        <v>5</v>
      </c>
      <c r="K90" s="44">
        <v>4</v>
      </c>
      <c r="L90" s="44">
        <v>7</v>
      </c>
      <c r="M90" s="44">
        <v>0</v>
      </c>
      <c r="N90" s="16">
        <f t="shared" si="24"/>
        <v>50</v>
      </c>
      <c r="O90" s="5">
        <v>1708.95</v>
      </c>
      <c r="P90" s="5">
        <f t="shared" si="31"/>
        <v>1708.95</v>
      </c>
      <c r="Q90" s="16">
        <f t="shared" si="32"/>
        <v>100</v>
      </c>
      <c r="R90" s="5">
        <v>1708.95</v>
      </c>
      <c r="S90" s="16">
        <f t="shared" si="33"/>
        <v>100</v>
      </c>
      <c r="T90" s="5">
        <f t="shared" si="34"/>
        <v>0</v>
      </c>
      <c r="U90" s="16">
        <f>IF(P90=0,0,T90/P90)*100</f>
        <v>0</v>
      </c>
    </row>
    <row r="91" spans="1:21" ht="27.95" customHeight="1" x14ac:dyDescent="0.25">
      <c r="A91" s="1">
        <f t="shared" si="29"/>
        <v>86</v>
      </c>
      <c r="B91" s="1" t="s">
        <v>22</v>
      </c>
      <c r="C91" s="1"/>
      <c r="D91" s="25" t="s">
        <v>272</v>
      </c>
      <c r="E91" s="86" t="s">
        <v>263</v>
      </c>
      <c r="F91" s="97" t="s">
        <v>350</v>
      </c>
      <c r="G91" s="93">
        <f t="shared" si="30"/>
        <v>0</v>
      </c>
      <c r="H91" s="44">
        <v>6</v>
      </c>
      <c r="I91" s="44">
        <v>1</v>
      </c>
      <c r="J91" s="44">
        <v>5</v>
      </c>
      <c r="K91" s="44">
        <v>0</v>
      </c>
      <c r="L91" s="44">
        <v>0</v>
      </c>
      <c r="M91" s="44">
        <v>0</v>
      </c>
      <c r="N91" s="16">
        <f t="shared" si="24"/>
        <v>0</v>
      </c>
      <c r="O91" s="16">
        <f>IF(I91=0,0,L91/I91)*100</f>
        <v>0</v>
      </c>
      <c r="P91" s="5">
        <f t="shared" si="31"/>
        <v>0</v>
      </c>
      <c r="Q91" s="16">
        <f t="shared" si="32"/>
        <v>0</v>
      </c>
      <c r="R91" s="16">
        <f>IF(L91=0,0,O91/L91)*100</f>
        <v>0</v>
      </c>
      <c r="S91" s="16">
        <f t="shared" si="33"/>
        <v>0</v>
      </c>
      <c r="T91" s="5">
        <f t="shared" si="34"/>
        <v>0</v>
      </c>
      <c r="U91" s="16">
        <f>IF(O91=0,0,R91/O91)*100</f>
        <v>0</v>
      </c>
    </row>
    <row r="92" spans="1:21" ht="27.95" customHeight="1" x14ac:dyDescent="0.25">
      <c r="A92" s="1">
        <f t="shared" si="29"/>
        <v>87</v>
      </c>
      <c r="B92" s="1" t="s">
        <v>22</v>
      </c>
      <c r="C92" s="1"/>
      <c r="D92" s="25" t="s">
        <v>236</v>
      </c>
      <c r="E92" s="84" t="s">
        <v>53</v>
      </c>
      <c r="F92" s="96" t="s">
        <v>368</v>
      </c>
      <c r="G92" s="93">
        <f t="shared" si="30"/>
        <v>3734.67</v>
      </c>
      <c r="H92" s="44">
        <v>8</v>
      </c>
      <c r="I92" s="44">
        <v>1</v>
      </c>
      <c r="J92" s="44">
        <v>7</v>
      </c>
      <c r="K92" s="44">
        <v>3</v>
      </c>
      <c r="L92" s="44">
        <v>5</v>
      </c>
      <c r="M92" s="44">
        <v>0</v>
      </c>
      <c r="N92" s="16">
        <f t="shared" si="24"/>
        <v>37.5</v>
      </c>
      <c r="O92" s="5">
        <v>3734.67</v>
      </c>
      <c r="P92" s="5">
        <f t="shared" si="31"/>
        <v>3734.67</v>
      </c>
      <c r="Q92" s="16">
        <f t="shared" si="32"/>
        <v>100</v>
      </c>
      <c r="R92" s="5">
        <v>2881.9</v>
      </c>
      <c r="S92" s="16">
        <f t="shared" si="33"/>
        <v>77.166121772472536</v>
      </c>
      <c r="T92" s="5">
        <f t="shared" si="34"/>
        <v>852.77</v>
      </c>
      <c r="U92" s="16">
        <f t="shared" ref="U92:U101" si="35">IF(P92=0,0,T92/P92)*100</f>
        <v>22.833878227527464</v>
      </c>
    </row>
    <row r="93" spans="1:21" ht="27.95" customHeight="1" x14ac:dyDescent="0.25">
      <c r="A93" s="1">
        <f t="shared" si="29"/>
        <v>88</v>
      </c>
      <c r="B93" s="1" t="s">
        <v>22</v>
      </c>
      <c r="C93" s="1"/>
      <c r="D93" s="25" t="s">
        <v>240</v>
      </c>
      <c r="E93" s="84" t="s">
        <v>241</v>
      </c>
      <c r="F93" s="96" t="s">
        <v>351</v>
      </c>
      <c r="G93" s="93">
        <f t="shared" si="30"/>
        <v>334.95</v>
      </c>
      <c r="H93" s="44">
        <v>3</v>
      </c>
      <c r="I93" s="44">
        <v>1</v>
      </c>
      <c r="J93" s="44">
        <v>0</v>
      </c>
      <c r="K93" s="44">
        <v>3</v>
      </c>
      <c r="L93" s="44">
        <v>3</v>
      </c>
      <c r="M93" s="44">
        <v>0</v>
      </c>
      <c r="N93" s="16">
        <f t="shared" si="24"/>
        <v>100</v>
      </c>
      <c r="O93" s="5">
        <v>334.95</v>
      </c>
      <c r="P93" s="5">
        <f t="shared" si="31"/>
        <v>334.95</v>
      </c>
      <c r="Q93" s="16">
        <f t="shared" si="32"/>
        <v>100</v>
      </c>
      <c r="R93" s="5">
        <v>334.95</v>
      </c>
      <c r="S93" s="16">
        <f t="shared" si="33"/>
        <v>100</v>
      </c>
      <c r="T93" s="5">
        <f t="shared" si="34"/>
        <v>0</v>
      </c>
      <c r="U93" s="16">
        <f t="shared" si="35"/>
        <v>0</v>
      </c>
    </row>
    <row r="94" spans="1:21" ht="27.95" customHeight="1" x14ac:dyDescent="0.25">
      <c r="A94" s="1">
        <f t="shared" si="29"/>
        <v>89</v>
      </c>
      <c r="B94" s="1" t="s">
        <v>22</v>
      </c>
      <c r="C94" s="1"/>
      <c r="D94" s="25" t="s">
        <v>243</v>
      </c>
      <c r="E94" s="33" t="s">
        <v>128</v>
      </c>
      <c r="F94" s="96" t="s">
        <v>352</v>
      </c>
      <c r="G94" s="93">
        <f t="shared" si="30"/>
        <v>0</v>
      </c>
      <c r="H94" s="44">
        <v>7</v>
      </c>
      <c r="I94" s="44">
        <v>1</v>
      </c>
      <c r="J94" s="44">
        <v>1</v>
      </c>
      <c r="K94" s="44">
        <v>0</v>
      </c>
      <c r="L94" s="44">
        <v>0</v>
      </c>
      <c r="M94" s="44">
        <v>0</v>
      </c>
      <c r="N94" s="16">
        <f t="shared" si="24"/>
        <v>0</v>
      </c>
      <c r="O94" s="5">
        <v>0</v>
      </c>
      <c r="P94" s="5">
        <f t="shared" si="31"/>
        <v>0</v>
      </c>
      <c r="Q94" s="16">
        <f t="shared" si="32"/>
        <v>0</v>
      </c>
      <c r="R94" s="5">
        <v>0</v>
      </c>
      <c r="S94" s="16">
        <f t="shared" si="33"/>
        <v>0</v>
      </c>
      <c r="T94" s="5">
        <f t="shared" si="34"/>
        <v>0</v>
      </c>
      <c r="U94" s="16">
        <f t="shared" si="35"/>
        <v>0</v>
      </c>
    </row>
    <row r="95" spans="1:21" ht="27.95" customHeight="1" x14ac:dyDescent="0.25">
      <c r="A95" s="1">
        <f t="shared" si="29"/>
        <v>90</v>
      </c>
      <c r="B95" s="1" t="s">
        <v>22</v>
      </c>
      <c r="C95" s="1"/>
      <c r="D95" s="25" t="s">
        <v>245</v>
      </c>
      <c r="E95" s="84" t="s">
        <v>53</v>
      </c>
      <c r="F95" s="98" t="s">
        <v>353</v>
      </c>
      <c r="G95" s="93">
        <f t="shared" si="30"/>
        <v>200.97</v>
      </c>
      <c r="H95" s="44">
        <v>10</v>
      </c>
      <c r="I95" s="44">
        <v>1</v>
      </c>
      <c r="J95" s="44">
        <v>8</v>
      </c>
      <c r="K95" s="44">
        <v>1</v>
      </c>
      <c r="L95" s="44">
        <v>1</v>
      </c>
      <c r="M95" s="44">
        <v>0</v>
      </c>
      <c r="N95" s="16">
        <f t="shared" si="24"/>
        <v>10</v>
      </c>
      <c r="O95" s="5">
        <v>200.97</v>
      </c>
      <c r="P95" s="5">
        <f t="shared" si="31"/>
        <v>200.97</v>
      </c>
      <c r="Q95" s="16">
        <f t="shared" si="32"/>
        <v>100</v>
      </c>
      <c r="R95" s="5">
        <v>200.97</v>
      </c>
      <c r="S95" s="16">
        <f t="shared" si="33"/>
        <v>100</v>
      </c>
      <c r="T95" s="5">
        <f t="shared" si="34"/>
        <v>0</v>
      </c>
      <c r="U95" s="16">
        <f t="shared" si="35"/>
        <v>0</v>
      </c>
    </row>
    <row r="96" spans="1:21" ht="27.95" customHeight="1" x14ac:dyDescent="0.25">
      <c r="A96" s="1">
        <f t="shared" si="29"/>
        <v>91</v>
      </c>
      <c r="B96" s="1" t="s">
        <v>22</v>
      </c>
      <c r="C96" s="1"/>
      <c r="D96" s="25" t="s">
        <v>247</v>
      </c>
      <c r="E96" s="84" t="s">
        <v>53</v>
      </c>
      <c r="F96" s="103" t="s">
        <v>354</v>
      </c>
      <c r="G96" s="93">
        <f t="shared" si="30"/>
        <v>0</v>
      </c>
      <c r="H96" s="44">
        <v>6</v>
      </c>
      <c r="I96" s="44">
        <v>1</v>
      </c>
      <c r="J96" s="44">
        <v>5</v>
      </c>
      <c r="K96" s="44">
        <v>0</v>
      </c>
      <c r="L96" s="44">
        <v>0</v>
      </c>
      <c r="M96" s="44">
        <v>0</v>
      </c>
      <c r="N96" s="16">
        <f t="shared" si="24"/>
        <v>0</v>
      </c>
      <c r="O96" s="5">
        <v>0</v>
      </c>
      <c r="P96" s="5">
        <f t="shared" si="31"/>
        <v>0</v>
      </c>
      <c r="Q96" s="16">
        <f t="shared" si="32"/>
        <v>0</v>
      </c>
      <c r="R96" s="5">
        <v>0</v>
      </c>
      <c r="S96" s="16">
        <f t="shared" si="33"/>
        <v>0</v>
      </c>
      <c r="T96" s="5">
        <f t="shared" si="34"/>
        <v>0</v>
      </c>
      <c r="U96" s="16">
        <f t="shared" si="35"/>
        <v>0</v>
      </c>
    </row>
    <row r="97" spans="1:32" ht="27.95" customHeight="1" x14ac:dyDescent="0.25">
      <c r="A97" s="1">
        <f t="shared" si="29"/>
        <v>92</v>
      </c>
      <c r="B97" s="1" t="s">
        <v>22</v>
      </c>
      <c r="C97" s="1"/>
      <c r="D97" s="25" t="s">
        <v>249</v>
      </c>
      <c r="E97" s="84" t="s">
        <v>250</v>
      </c>
      <c r="F97" s="96" t="s">
        <v>366</v>
      </c>
      <c r="G97" s="93">
        <f t="shared" si="30"/>
        <v>0</v>
      </c>
      <c r="H97" s="44">
        <v>17</v>
      </c>
      <c r="I97" s="44">
        <v>0</v>
      </c>
      <c r="J97" s="44">
        <v>16</v>
      </c>
      <c r="K97" s="44">
        <v>0</v>
      </c>
      <c r="L97" s="44">
        <v>0</v>
      </c>
      <c r="M97" s="44">
        <v>0</v>
      </c>
      <c r="N97" s="16">
        <f t="shared" si="24"/>
        <v>0</v>
      </c>
      <c r="O97" s="5">
        <v>0</v>
      </c>
      <c r="P97" s="5">
        <f t="shared" si="31"/>
        <v>0</v>
      </c>
      <c r="Q97" s="16">
        <f t="shared" si="32"/>
        <v>0</v>
      </c>
      <c r="R97" s="5">
        <v>0</v>
      </c>
      <c r="S97" s="16">
        <f t="shared" si="33"/>
        <v>0</v>
      </c>
      <c r="T97" s="5">
        <f t="shared" si="34"/>
        <v>0</v>
      </c>
      <c r="U97" s="16">
        <f t="shared" si="35"/>
        <v>0</v>
      </c>
    </row>
    <row r="98" spans="1:32" ht="27.95" customHeight="1" x14ac:dyDescent="0.25">
      <c r="A98" s="1">
        <f t="shared" si="29"/>
        <v>93</v>
      </c>
      <c r="B98" s="25" t="s">
        <v>23</v>
      </c>
      <c r="C98" s="111" t="s">
        <v>34</v>
      </c>
      <c r="D98" s="25" t="s">
        <v>252</v>
      </c>
      <c r="E98" s="84" t="s">
        <v>53</v>
      </c>
      <c r="F98" s="89" t="s">
        <v>367</v>
      </c>
      <c r="G98" s="93">
        <f t="shared" si="30"/>
        <v>0</v>
      </c>
      <c r="H98" s="44">
        <v>6</v>
      </c>
      <c r="I98" s="44">
        <v>1</v>
      </c>
      <c r="J98" s="44">
        <v>5</v>
      </c>
      <c r="K98" s="44">
        <v>0</v>
      </c>
      <c r="L98" s="44">
        <v>0</v>
      </c>
      <c r="M98" s="44">
        <v>0</v>
      </c>
      <c r="N98" s="16">
        <f t="shared" si="24"/>
        <v>0</v>
      </c>
      <c r="O98" s="5">
        <v>0</v>
      </c>
      <c r="P98" s="5">
        <f t="shared" si="31"/>
        <v>0</v>
      </c>
      <c r="Q98" s="16">
        <f t="shared" si="32"/>
        <v>0</v>
      </c>
      <c r="R98" s="5">
        <v>0</v>
      </c>
      <c r="S98" s="16">
        <f t="shared" si="33"/>
        <v>0</v>
      </c>
      <c r="T98" s="5">
        <f t="shared" si="34"/>
        <v>0</v>
      </c>
      <c r="U98" s="16">
        <f t="shared" si="35"/>
        <v>0</v>
      </c>
    </row>
    <row r="99" spans="1:32" ht="40.5" customHeight="1" x14ac:dyDescent="0.25">
      <c r="A99" s="1">
        <f t="shared" si="29"/>
        <v>94</v>
      </c>
      <c r="B99" s="25" t="s">
        <v>23</v>
      </c>
      <c r="C99" s="111" t="s">
        <v>28</v>
      </c>
      <c r="D99" s="25" t="s">
        <v>254</v>
      </c>
      <c r="E99" s="84" t="s">
        <v>41</v>
      </c>
      <c r="F99" s="98" t="s">
        <v>377</v>
      </c>
      <c r="G99" s="93">
        <f t="shared" si="30"/>
        <v>913.51</v>
      </c>
      <c r="H99" s="44">
        <v>14</v>
      </c>
      <c r="I99" s="44">
        <v>2</v>
      </c>
      <c r="J99" s="44">
        <v>10</v>
      </c>
      <c r="K99" s="44">
        <v>1</v>
      </c>
      <c r="L99" s="44">
        <v>2</v>
      </c>
      <c r="M99" s="44">
        <v>0</v>
      </c>
      <c r="N99" s="16">
        <f t="shared" si="24"/>
        <v>7.1428571428571423</v>
      </c>
      <c r="O99" s="5">
        <v>913.51</v>
      </c>
      <c r="P99" s="5">
        <f t="shared" si="31"/>
        <v>913.51</v>
      </c>
      <c r="Q99" s="16">
        <f t="shared" si="32"/>
        <v>100</v>
      </c>
      <c r="R99" s="5">
        <v>913.51</v>
      </c>
      <c r="S99" s="16">
        <f t="shared" si="33"/>
        <v>100</v>
      </c>
      <c r="T99" s="5">
        <f t="shared" si="34"/>
        <v>0</v>
      </c>
      <c r="U99" s="16">
        <f t="shared" si="35"/>
        <v>0</v>
      </c>
    </row>
    <row r="100" spans="1:32" ht="38.25" customHeight="1" x14ac:dyDescent="0.25">
      <c r="A100" s="1">
        <f t="shared" si="29"/>
        <v>95</v>
      </c>
      <c r="B100" s="25" t="s">
        <v>23</v>
      </c>
      <c r="C100" s="111" t="s">
        <v>28</v>
      </c>
      <c r="D100" s="25" t="s">
        <v>256</v>
      </c>
      <c r="E100" s="84" t="s">
        <v>41</v>
      </c>
      <c r="F100" s="103" t="s">
        <v>355</v>
      </c>
      <c r="G100" s="93">
        <f t="shared" si="30"/>
        <v>1534.24</v>
      </c>
      <c r="H100" s="44">
        <v>10</v>
      </c>
      <c r="I100" s="44">
        <v>3</v>
      </c>
      <c r="J100" s="44">
        <v>5</v>
      </c>
      <c r="K100" s="44">
        <v>4</v>
      </c>
      <c r="L100" s="44">
        <v>6</v>
      </c>
      <c r="M100" s="44">
        <v>0</v>
      </c>
      <c r="N100" s="16">
        <f t="shared" si="24"/>
        <v>40</v>
      </c>
      <c r="O100" s="5">
        <v>1534.24</v>
      </c>
      <c r="P100" s="5">
        <f t="shared" si="31"/>
        <v>1534.24</v>
      </c>
      <c r="Q100" s="16">
        <f t="shared" si="32"/>
        <v>100</v>
      </c>
      <c r="R100" s="5">
        <v>1534.24</v>
      </c>
      <c r="S100" s="16">
        <f t="shared" si="33"/>
        <v>100</v>
      </c>
      <c r="T100" s="5">
        <f t="shared" si="34"/>
        <v>0</v>
      </c>
      <c r="U100" s="16">
        <f t="shared" si="35"/>
        <v>0</v>
      </c>
    </row>
    <row r="101" spans="1:32" x14ac:dyDescent="0.25">
      <c r="A101" s="22" t="s">
        <v>19</v>
      </c>
      <c r="B101" s="23"/>
      <c r="C101" s="23"/>
      <c r="D101" s="23"/>
      <c r="E101" s="23"/>
      <c r="F101" s="103"/>
      <c r="G101" s="94">
        <f t="shared" ref="G101:M101" si="36">SUM(G6:G100)</f>
        <v>147578.14000000004</v>
      </c>
      <c r="H101" s="18">
        <f t="shared" si="36"/>
        <v>949</v>
      </c>
      <c r="I101" s="18">
        <f t="shared" si="36"/>
        <v>187</v>
      </c>
      <c r="J101" s="18">
        <f t="shared" si="36"/>
        <v>634</v>
      </c>
      <c r="K101" s="18">
        <f t="shared" si="36"/>
        <v>290</v>
      </c>
      <c r="L101" s="18">
        <f t="shared" si="36"/>
        <v>330</v>
      </c>
      <c r="M101" s="18">
        <f t="shared" si="36"/>
        <v>0</v>
      </c>
      <c r="N101" s="16">
        <f t="shared" si="24"/>
        <v>30.558482613277132</v>
      </c>
      <c r="O101" s="19">
        <f>SUM(O6:O100)</f>
        <v>147578.14000000004</v>
      </c>
      <c r="P101" s="19">
        <f>SUM(P6:P100)</f>
        <v>147578.14000000004</v>
      </c>
      <c r="Q101" s="16">
        <f t="shared" si="32"/>
        <v>100</v>
      </c>
      <c r="R101" s="19">
        <f>SUM(R6:R100)</f>
        <v>146621.25000000003</v>
      </c>
      <c r="S101" s="16">
        <f t="shared" si="33"/>
        <v>99.35160451270086</v>
      </c>
      <c r="T101" s="19">
        <f>SUM(T6:T100)</f>
        <v>956.88999999999987</v>
      </c>
      <c r="U101" s="16">
        <f t="shared" si="35"/>
        <v>0.64839548729913499</v>
      </c>
      <c r="V101" s="10"/>
      <c r="W101" s="10"/>
      <c r="X101" s="10"/>
      <c r="Y101" s="9"/>
      <c r="Z101" s="11"/>
      <c r="AA101" s="11"/>
      <c r="AB101" s="9"/>
      <c r="AC101" s="11"/>
      <c r="AD101" s="9"/>
      <c r="AE101" s="11"/>
      <c r="AF101" s="9"/>
    </row>
  </sheetData>
  <sheetProtection algorithmName="SHA-512" hashValue="XlTiaIG9RQZvF22oE1bY96g1XxowT+Czjdjm08AwfpyxgjoyO36LsAm1hgYNrCTyvoAJCEzu5h9ZAWWmRsjS6A==" saltValue="mmXEmtM2c7LrBC+BPWKkqg==" spinCount="100000" sheet="1" objects="1" scenarios="1"/>
  <customSheetViews>
    <customSheetView guid="{2F2CED36-E625-4693-8C75-0460C802BA46}" scale="77">
      <selection activeCell="J6" sqref="J6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7">
      <selection activeCell="J6" sqref="J6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7">
      <selection activeCell="J6" sqref="J6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3"/>
  <sheetViews>
    <sheetView zoomScale="78" zoomScaleNormal="78" zoomScaleSheetLayoutView="130" workbookViewId="0">
      <selection activeCell="J3" sqref="J3:J4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382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1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116" t="s">
        <v>6</v>
      </c>
      <c r="Q4" s="115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16" t="s">
        <v>6</v>
      </c>
      <c r="S4" s="115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16" t="s">
        <v>6</v>
      </c>
      <c r="U4" s="115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15">
        <v>1</v>
      </c>
      <c r="B5" s="115">
        <v>2</v>
      </c>
      <c r="C5" s="115">
        <v>3</v>
      </c>
      <c r="D5" s="115">
        <v>4</v>
      </c>
      <c r="E5" s="91">
        <v>5</v>
      </c>
      <c r="F5" s="95">
        <v>6</v>
      </c>
      <c r="G5" s="92">
        <v>7</v>
      </c>
      <c r="H5" s="115">
        <v>8</v>
      </c>
      <c r="I5" s="115">
        <v>9</v>
      </c>
      <c r="J5" s="115">
        <v>10</v>
      </c>
      <c r="K5" s="115">
        <v>11</v>
      </c>
      <c r="L5" s="115">
        <v>12</v>
      </c>
      <c r="M5" s="115">
        <v>13</v>
      </c>
      <c r="N5" s="115">
        <v>14</v>
      </c>
      <c r="O5" s="115">
        <v>15</v>
      </c>
      <c r="P5" s="115">
        <v>16</v>
      </c>
      <c r="Q5" s="115">
        <v>17</v>
      </c>
      <c r="R5" s="115">
        <v>18</v>
      </c>
      <c r="S5" s="115">
        <v>19</v>
      </c>
      <c r="T5" s="115">
        <v>20</v>
      </c>
      <c r="U5" s="115">
        <v>21</v>
      </c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4642.08</v>
      </c>
      <c r="H6" s="44">
        <v>28</v>
      </c>
      <c r="I6" s="44">
        <v>7</v>
      </c>
      <c r="J6" s="44">
        <v>21</v>
      </c>
      <c r="K6" s="44">
        <v>9</v>
      </c>
      <c r="L6" s="44">
        <v>10</v>
      </c>
      <c r="M6" s="44">
        <v>0</v>
      </c>
      <c r="N6" s="16">
        <f t="shared" ref="N6:N28" si="1">IF(H6=0,0,K6/H6)*100</f>
        <v>32.142857142857146</v>
      </c>
      <c r="O6" s="5">
        <v>4642.08</v>
      </c>
      <c r="P6" s="5">
        <f t="shared" ref="P6:P28" si="2">O6</f>
        <v>4642.08</v>
      </c>
      <c r="Q6" s="16">
        <f t="shared" ref="Q6:Q28" si="3">IF(O6=0,0,P6/O6)*100</f>
        <v>100</v>
      </c>
      <c r="R6" s="5">
        <v>4642.08</v>
      </c>
      <c r="S6" s="16">
        <f t="shared" ref="S6:S28" si="4">IF(P6=0,0,R6/P6)*100</f>
        <v>100</v>
      </c>
      <c r="T6" s="5">
        <f t="shared" ref="T6:T28" si="5">SUM(P6, -R6)</f>
        <v>0</v>
      </c>
      <c r="U6" s="16">
        <f t="shared" ref="U6:U28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1193.0899999999999</v>
      </c>
      <c r="H7" s="44">
        <v>12</v>
      </c>
      <c r="I7" s="44">
        <v>5</v>
      </c>
      <c r="J7" s="44">
        <v>6</v>
      </c>
      <c r="K7" s="44">
        <v>3</v>
      </c>
      <c r="L7" s="44">
        <v>3</v>
      </c>
      <c r="M7" s="44">
        <v>0</v>
      </c>
      <c r="N7" s="16">
        <f t="shared" si="1"/>
        <v>25</v>
      </c>
      <c r="O7" s="5">
        <v>1193.0899999999999</v>
      </c>
      <c r="P7" s="5">
        <f t="shared" si="2"/>
        <v>1193.0899999999999</v>
      </c>
      <c r="Q7" s="16">
        <f t="shared" si="3"/>
        <v>100</v>
      </c>
      <c r="R7" s="5">
        <v>1193.0899999999999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12835.41</v>
      </c>
      <c r="H8" s="44">
        <v>24</v>
      </c>
      <c r="I8" s="44">
        <v>5</v>
      </c>
      <c r="J8" s="44">
        <v>17</v>
      </c>
      <c r="K8" s="44">
        <v>13</v>
      </c>
      <c r="L8" s="44">
        <v>13</v>
      </c>
      <c r="M8" s="44">
        <v>0</v>
      </c>
      <c r="N8" s="16">
        <f t="shared" si="1"/>
        <v>54.166666666666664</v>
      </c>
      <c r="O8" s="5">
        <v>12835.41</v>
      </c>
      <c r="P8" s="5">
        <f t="shared" si="2"/>
        <v>12835.41</v>
      </c>
      <c r="Q8" s="16">
        <f t="shared" si="3"/>
        <v>100</v>
      </c>
      <c r="R8" s="5">
        <v>12835.41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0</v>
      </c>
      <c r="H9" s="44">
        <v>5</v>
      </c>
      <c r="I9" s="44">
        <v>0</v>
      </c>
      <c r="J9" s="44">
        <v>3</v>
      </c>
      <c r="K9" s="44">
        <v>0</v>
      </c>
      <c r="L9" s="44">
        <v>0</v>
      </c>
      <c r="M9" s="44">
        <v>0</v>
      </c>
      <c r="N9" s="16">
        <f t="shared" si="1"/>
        <v>0</v>
      </c>
      <c r="O9" s="5">
        <v>0</v>
      </c>
      <c r="P9" s="5">
        <f t="shared" si="2"/>
        <v>0</v>
      </c>
      <c r="Q9" s="16">
        <f t="shared" si="3"/>
        <v>0</v>
      </c>
      <c r="R9" s="5">
        <v>0</v>
      </c>
      <c r="S9" s="16">
        <f t="shared" si="4"/>
        <v>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0</v>
      </c>
      <c r="H10" s="44">
        <v>5</v>
      </c>
      <c r="I10" s="44">
        <v>1</v>
      </c>
      <c r="J10" s="44">
        <v>4</v>
      </c>
      <c r="K10" s="44">
        <v>0</v>
      </c>
      <c r="L10" s="44">
        <v>0</v>
      </c>
      <c r="M10" s="44">
        <v>0</v>
      </c>
      <c r="N10" s="16">
        <f t="shared" si="1"/>
        <v>0</v>
      </c>
      <c r="O10" s="5">
        <v>0</v>
      </c>
      <c r="P10" s="5">
        <f t="shared" si="2"/>
        <v>0</v>
      </c>
      <c r="Q10" s="16">
        <f t="shared" si="3"/>
        <v>0</v>
      </c>
      <c r="R10" s="5">
        <v>0</v>
      </c>
      <c r="S10" s="16">
        <f t="shared" si="4"/>
        <v>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210.97</v>
      </c>
      <c r="H12" s="44">
        <v>6</v>
      </c>
      <c r="I12" s="44">
        <v>0</v>
      </c>
      <c r="J12" s="44">
        <v>4</v>
      </c>
      <c r="K12" s="44">
        <v>1</v>
      </c>
      <c r="L12" s="44">
        <v>1</v>
      </c>
      <c r="M12" s="44">
        <v>0</v>
      </c>
      <c r="N12" s="16">
        <f t="shared" si="1"/>
        <v>16.666666666666664</v>
      </c>
      <c r="O12" s="5">
        <v>210.97</v>
      </c>
      <c r="P12" s="5">
        <f t="shared" si="2"/>
        <v>210.97</v>
      </c>
      <c r="Q12" s="16">
        <f t="shared" si="3"/>
        <v>100</v>
      </c>
      <c r="R12" s="5">
        <v>210.97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1108.56</v>
      </c>
      <c r="H13" s="44">
        <v>31</v>
      </c>
      <c r="I13" s="44">
        <v>8</v>
      </c>
      <c r="J13" s="44">
        <v>20</v>
      </c>
      <c r="K13" s="44">
        <v>3</v>
      </c>
      <c r="L13" s="44">
        <v>3</v>
      </c>
      <c r="M13" s="44">
        <v>0</v>
      </c>
      <c r="N13" s="16">
        <f t="shared" si="1"/>
        <v>9.67741935483871</v>
      </c>
      <c r="O13" s="5">
        <v>1108.56</v>
      </c>
      <c r="P13" s="5">
        <f t="shared" si="2"/>
        <v>1108.56</v>
      </c>
      <c r="Q13" s="16">
        <f t="shared" si="3"/>
        <v>100</v>
      </c>
      <c r="R13" s="5">
        <v>1108.56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2348.46</v>
      </c>
      <c r="H14" s="44">
        <v>20</v>
      </c>
      <c r="I14" s="44">
        <v>5</v>
      </c>
      <c r="J14" s="44">
        <v>15</v>
      </c>
      <c r="K14" s="44">
        <v>5</v>
      </c>
      <c r="L14" s="44">
        <v>6</v>
      </c>
      <c r="M14" s="44">
        <v>0</v>
      </c>
      <c r="N14" s="16">
        <f t="shared" si="1"/>
        <v>25</v>
      </c>
      <c r="O14" s="5">
        <v>2348.46</v>
      </c>
      <c r="P14" s="5">
        <f t="shared" si="2"/>
        <v>2348.46</v>
      </c>
      <c r="Q14" s="16">
        <f t="shared" si="3"/>
        <v>100</v>
      </c>
      <c r="R14" s="5">
        <v>2348.46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1382.7</v>
      </c>
      <c r="H15" s="44">
        <v>6</v>
      </c>
      <c r="I15" s="44">
        <v>2</v>
      </c>
      <c r="J15" s="44">
        <v>3</v>
      </c>
      <c r="K15" s="44">
        <v>3</v>
      </c>
      <c r="L15" s="44">
        <v>3</v>
      </c>
      <c r="M15" s="44">
        <v>0</v>
      </c>
      <c r="N15" s="16">
        <f t="shared" si="1"/>
        <v>50</v>
      </c>
      <c r="O15" s="5">
        <v>1382.7</v>
      </c>
      <c r="P15" s="5">
        <f t="shared" si="2"/>
        <v>1382.7</v>
      </c>
      <c r="Q15" s="16">
        <f t="shared" si="3"/>
        <v>100</v>
      </c>
      <c r="R15" s="5">
        <v>1382.7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694.26</v>
      </c>
      <c r="H16" s="44">
        <v>8</v>
      </c>
      <c r="I16" s="44">
        <v>0</v>
      </c>
      <c r="J16" s="44">
        <v>5</v>
      </c>
      <c r="K16" s="44">
        <v>4</v>
      </c>
      <c r="L16" s="44">
        <v>4</v>
      </c>
      <c r="M16" s="44">
        <v>0</v>
      </c>
      <c r="N16" s="16">
        <f t="shared" si="1"/>
        <v>50</v>
      </c>
      <c r="O16" s="5">
        <v>694.26</v>
      </c>
      <c r="P16" s="5">
        <f t="shared" si="2"/>
        <v>694.26</v>
      </c>
      <c r="Q16" s="16">
        <f t="shared" si="3"/>
        <v>100</v>
      </c>
      <c r="R16" s="5">
        <v>694.26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1763.05</v>
      </c>
      <c r="H17" s="44">
        <v>6</v>
      </c>
      <c r="I17" s="44">
        <v>1</v>
      </c>
      <c r="J17" s="44">
        <v>5</v>
      </c>
      <c r="K17" s="44">
        <v>4</v>
      </c>
      <c r="L17" s="44">
        <v>5</v>
      </c>
      <c r="M17" s="44">
        <v>0</v>
      </c>
      <c r="N17" s="16">
        <f t="shared" si="1"/>
        <v>66.666666666666657</v>
      </c>
      <c r="O17" s="5">
        <v>1763.05</v>
      </c>
      <c r="P17" s="5">
        <f t="shared" si="2"/>
        <v>1763.05</v>
      </c>
      <c r="Q17" s="16">
        <f t="shared" si="3"/>
        <v>100</v>
      </c>
      <c r="R17" s="5">
        <v>1763.05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0</v>
      </c>
      <c r="H18" s="44">
        <v>28</v>
      </c>
      <c r="I18" s="44">
        <v>5</v>
      </c>
      <c r="J18" s="44">
        <v>22</v>
      </c>
      <c r="K18" s="44">
        <v>0</v>
      </c>
      <c r="L18" s="44">
        <v>0</v>
      </c>
      <c r="M18" s="44">
        <v>0</v>
      </c>
      <c r="N18" s="16">
        <f t="shared" si="1"/>
        <v>0</v>
      </c>
      <c r="O18" s="5">
        <v>0</v>
      </c>
      <c r="P18" s="5">
        <f t="shared" si="2"/>
        <v>0</v>
      </c>
      <c r="Q18" s="16">
        <f t="shared" si="3"/>
        <v>0</v>
      </c>
      <c r="R18" s="5">
        <v>0</v>
      </c>
      <c r="S18" s="16">
        <f t="shared" si="4"/>
        <v>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15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1</v>
      </c>
      <c r="I19" s="44">
        <v>1</v>
      </c>
      <c r="J19" s="44">
        <v>0</v>
      </c>
      <c r="K19" s="44">
        <v>1</v>
      </c>
      <c r="L19" s="44">
        <v>1</v>
      </c>
      <c r="M19" s="44">
        <v>0</v>
      </c>
      <c r="N19" s="16">
        <f t="shared" si="1"/>
        <v>100</v>
      </c>
      <c r="O19" s="5">
        <v>1556</v>
      </c>
      <c r="P19" s="5">
        <f t="shared" si="2"/>
        <v>1556</v>
      </c>
      <c r="Q19" s="16">
        <f t="shared" si="3"/>
        <v>100</v>
      </c>
      <c r="R19" s="5">
        <v>1556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15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643.1</v>
      </c>
      <c r="H20" s="44">
        <v>9</v>
      </c>
      <c r="I20" s="44">
        <v>2</v>
      </c>
      <c r="J20" s="44">
        <v>7</v>
      </c>
      <c r="K20" s="44">
        <v>3</v>
      </c>
      <c r="L20" s="44">
        <v>3</v>
      </c>
      <c r="M20" s="44">
        <v>0</v>
      </c>
      <c r="N20" s="16">
        <f t="shared" si="1"/>
        <v>33.333333333333329</v>
      </c>
      <c r="O20" s="5">
        <v>643.1</v>
      </c>
      <c r="P20" s="5">
        <f t="shared" si="2"/>
        <v>643.1</v>
      </c>
      <c r="Q20" s="16">
        <f t="shared" si="3"/>
        <v>100</v>
      </c>
      <c r="R20" s="5">
        <v>643.1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5333.28</v>
      </c>
      <c r="H21" s="44">
        <v>11</v>
      </c>
      <c r="I21" s="44">
        <v>4</v>
      </c>
      <c r="J21" s="44">
        <v>7</v>
      </c>
      <c r="K21" s="44">
        <v>9</v>
      </c>
      <c r="L21" s="44">
        <v>12</v>
      </c>
      <c r="M21" s="44">
        <v>0</v>
      </c>
      <c r="N21" s="16">
        <f t="shared" si="1"/>
        <v>81.818181818181827</v>
      </c>
      <c r="O21" s="5">
        <v>5333.28</v>
      </c>
      <c r="P21" s="5">
        <f t="shared" si="2"/>
        <v>5333.28</v>
      </c>
      <c r="Q21" s="16">
        <f t="shared" si="3"/>
        <v>100</v>
      </c>
      <c r="R21" s="5">
        <v>5333.28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2315.31</v>
      </c>
      <c r="H22" s="44">
        <v>13</v>
      </c>
      <c r="I22" s="44">
        <v>3</v>
      </c>
      <c r="J22" s="44">
        <v>8</v>
      </c>
      <c r="K22" s="44">
        <v>6</v>
      </c>
      <c r="L22" s="44">
        <v>6</v>
      </c>
      <c r="M22" s="44">
        <v>0</v>
      </c>
      <c r="N22" s="16">
        <f t="shared" si="1"/>
        <v>46.153846153846153</v>
      </c>
      <c r="O22" s="5">
        <v>2315.31</v>
      </c>
      <c r="P22" s="5">
        <f t="shared" si="2"/>
        <v>2315.31</v>
      </c>
      <c r="Q22" s="16">
        <f t="shared" si="3"/>
        <v>100</v>
      </c>
      <c r="R22" s="5">
        <v>2315.31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0</v>
      </c>
      <c r="H23" s="44">
        <v>15</v>
      </c>
      <c r="I23" s="44">
        <v>4</v>
      </c>
      <c r="J23" s="44">
        <v>11</v>
      </c>
      <c r="K23" s="44">
        <v>0</v>
      </c>
      <c r="L23" s="44">
        <v>0</v>
      </c>
      <c r="M23" s="44">
        <v>0</v>
      </c>
      <c r="N23" s="16">
        <f t="shared" si="1"/>
        <v>0</v>
      </c>
      <c r="O23" s="5">
        <v>0</v>
      </c>
      <c r="P23" s="5">
        <f t="shared" si="2"/>
        <v>0</v>
      </c>
      <c r="Q23" s="16">
        <f t="shared" si="3"/>
        <v>0</v>
      </c>
      <c r="R23" s="5">
        <v>0</v>
      </c>
      <c r="S23" s="16">
        <f t="shared" si="4"/>
        <v>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2084.29</v>
      </c>
      <c r="H24" s="44">
        <v>6</v>
      </c>
      <c r="I24" s="44">
        <v>1</v>
      </c>
      <c r="J24" s="44">
        <v>5</v>
      </c>
      <c r="K24" s="44">
        <v>6</v>
      </c>
      <c r="L24" s="44">
        <v>6</v>
      </c>
      <c r="M24" s="44">
        <v>0</v>
      </c>
      <c r="N24" s="16">
        <f t="shared" si="1"/>
        <v>100</v>
      </c>
      <c r="O24" s="5">
        <v>2084.29</v>
      </c>
      <c r="P24" s="5">
        <f t="shared" si="2"/>
        <v>2084.29</v>
      </c>
      <c r="Q24" s="16">
        <f t="shared" si="3"/>
        <v>100</v>
      </c>
      <c r="R24" s="5">
        <v>2084.29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1239.32</v>
      </c>
      <c r="H25" s="44">
        <v>7</v>
      </c>
      <c r="I25" s="44">
        <v>1</v>
      </c>
      <c r="J25" s="44">
        <v>5</v>
      </c>
      <c r="K25" s="44">
        <v>2</v>
      </c>
      <c r="L25" s="44">
        <v>2</v>
      </c>
      <c r="M25" s="44">
        <v>0</v>
      </c>
      <c r="N25" s="16">
        <f t="shared" si="1"/>
        <v>28.571428571428569</v>
      </c>
      <c r="O25" s="5">
        <v>1239.32</v>
      </c>
      <c r="P25" s="5">
        <f t="shared" si="2"/>
        <v>1239.32</v>
      </c>
      <c r="Q25" s="16">
        <f t="shared" si="3"/>
        <v>100</v>
      </c>
      <c r="R25" s="5">
        <v>1239.32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3390.28</v>
      </c>
      <c r="H26" s="44">
        <v>16</v>
      </c>
      <c r="I26" s="44">
        <v>5</v>
      </c>
      <c r="J26" s="44">
        <v>11</v>
      </c>
      <c r="K26" s="44">
        <v>6</v>
      </c>
      <c r="L26" s="44">
        <v>7</v>
      </c>
      <c r="M26" s="44">
        <v>0</v>
      </c>
      <c r="N26" s="16">
        <f t="shared" si="1"/>
        <v>37.5</v>
      </c>
      <c r="O26" s="5">
        <v>3390.28</v>
      </c>
      <c r="P26" s="5">
        <f t="shared" si="2"/>
        <v>3390.28</v>
      </c>
      <c r="Q26" s="16">
        <f t="shared" si="3"/>
        <v>100</v>
      </c>
      <c r="R26" s="5">
        <v>3390.28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15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7</v>
      </c>
      <c r="I27" s="44">
        <v>0</v>
      </c>
      <c r="J27" s="44">
        <v>7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344.09</v>
      </c>
      <c r="H28" s="44">
        <v>9</v>
      </c>
      <c r="I28" s="44">
        <v>3</v>
      </c>
      <c r="J28" s="44">
        <v>4</v>
      </c>
      <c r="K28" s="44">
        <v>2</v>
      </c>
      <c r="L28" s="44">
        <v>2</v>
      </c>
      <c r="M28" s="44">
        <v>0</v>
      </c>
      <c r="N28" s="16">
        <f t="shared" si="1"/>
        <v>22.222222222222221</v>
      </c>
      <c r="O28" s="5">
        <v>344.09</v>
      </c>
      <c r="P28" s="5">
        <f t="shared" si="2"/>
        <v>344.09</v>
      </c>
      <c r="Q28" s="16">
        <f t="shared" si="3"/>
        <v>100</v>
      </c>
      <c r="R28" s="5">
        <v>344.09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18" t="s">
        <v>383</v>
      </c>
      <c r="D29" s="25" t="s">
        <v>384</v>
      </c>
      <c r="E29" s="84" t="s">
        <v>41</v>
      </c>
      <c r="F29" s="96"/>
      <c r="G29" s="93">
        <v>0</v>
      </c>
      <c r="H29" s="44">
        <v>0</v>
      </c>
      <c r="I29" s="44">
        <v>0</v>
      </c>
      <c r="J29" s="44">
        <v>0</v>
      </c>
      <c r="K29" s="44">
        <v>0</v>
      </c>
      <c r="L29" s="44">
        <v>0</v>
      </c>
      <c r="M29" s="44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</row>
    <row r="30" spans="1:21" ht="27.95" customHeight="1" x14ac:dyDescent="0.25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96" t="s">
        <v>300</v>
      </c>
      <c r="G30" s="93">
        <f t="shared" ref="G30:G61" si="8">O30</f>
        <v>1966.9</v>
      </c>
      <c r="H30" s="44">
        <v>16</v>
      </c>
      <c r="I30" s="44">
        <v>1</v>
      </c>
      <c r="J30" s="44">
        <v>13</v>
      </c>
      <c r="K30" s="44">
        <v>4</v>
      </c>
      <c r="L30" s="44">
        <v>5</v>
      </c>
      <c r="M30" s="44">
        <v>0</v>
      </c>
      <c r="N30" s="16">
        <f t="shared" ref="N30:N66" si="9">IF(H30=0,0,K30/H30)*100</f>
        <v>25</v>
      </c>
      <c r="O30" s="5">
        <v>1966.9</v>
      </c>
      <c r="P30" s="5">
        <f t="shared" ref="P30:P61" si="10">O30</f>
        <v>1966.9</v>
      </c>
      <c r="Q30" s="16">
        <f t="shared" ref="Q30:Q39" si="11">IF(O30=0,0,P30/O30)*100</f>
        <v>100</v>
      </c>
      <c r="R30" s="5">
        <v>1966.9</v>
      </c>
      <c r="S30" s="16">
        <f t="shared" ref="S30:S39" si="12">IF(P30=0,0,R30/P30)*100</f>
        <v>100</v>
      </c>
      <c r="T30" s="5">
        <f t="shared" ref="T30:T61" si="13">SUM(P30, -R30)</f>
        <v>0</v>
      </c>
      <c r="U30" s="16">
        <f t="shared" ref="U30:U39" si="14">IF(P30=0,0,T30/P30)*100</f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5719.11</v>
      </c>
      <c r="H31" s="44">
        <v>20</v>
      </c>
      <c r="I31" s="44">
        <v>6</v>
      </c>
      <c r="J31" s="44">
        <v>12</v>
      </c>
      <c r="K31" s="44">
        <v>10</v>
      </c>
      <c r="L31" s="44">
        <v>13</v>
      </c>
      <c r="M31" s="44">
        <v>0</v>
      </c>
      <c r="N31" s="16">
        <f t="shared" si="9"/>
        <v>50</v>
      </c>
      <c r="O31" s="5">
        <v>5719.11</v>
      </c>
      <c r="P31" s="5">
        <f t="shared" si="10"/>
        <v>5719.11</v>
      </c>
      <c r="Q31" s="16">
        <f t="shared" si="11"/>
        <v>100</v>
      </c>
      <c r="R31" s="5">
        <v>5719.11</v>
      </c>
      <c r="S31" s="16">
        <f t="shared" si="12"/>
        <v>100</v>
      </c>
      <c r="T31" s="5">
        <f t="shared" si="13"/>
        <v>0</v>
      </c>
      <c r="U31" s="16">
        <f t="shared" si="14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3466.75</v>
      </c>
      <c r="H32" s="44">
        <v>13</v>
      </c>
      <c r="I32" s="44">
        <v>6</v>
      </c>
      <c r="J32" s="44">
        <v>5</v>
      </c>
      <c r="K32" s="44">
        <v>6</v>
      </c>
      <c r="L32" s="44">
        <v>6</v>
      </c>
      <c r="M32" s="44">
        <v>0</v>
      </c>
      <c r="N32" s="16">
        <f t="shared" si="9"/>
        <v>46.153846153846153</v>
      </c>
      <c r="O32" s="5">
        <v>3466.75</v>
      </c>
      <c r="P32" s="5">
        <f t="shared" si="10"/>
        <v>3466.75</v>
      </c>
      <c r="Q32" s="16">
        <f t="shared" si="11"/>
        <v>100</v>
      </c>
      <c r="R32" s="5">
        <v>3466.75</v>
      </c>
      <c r="S32" s="16">
        <f t="shared" si="12"/>
        <v>100</v>
      </c>
      <c r="T32" s="5">
        <f t="shared" si="13"/>
        <v>0</v>
      </c>
      <c r="U32" s="16">
        <f t="shared" si="14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0</v>
      </c>
      <c r="H33" s="44">
        <v>9</v>
      </c>
      <c r="I33" s="44">
        <v>5</v>
      </c>
      <c r="J33" s="44">
        <v>3</v>
      </c>
      <c r="K33" s="44">
        <v>0</v>
      </c>
      <c r="L33" s="44">
        <v>0</v>
      </c>
      <c r="M33" s="44">
        <v>0</v>
      </c>
      <c r="N33" s="16">
        <f t="shared" si="9"/>
        <v>0</v>
      </c>
      <c r="O33" s="5">
        <v>0</v>
      </c>
      <c r="P33" s="5">
        <f t="shared" si="10"/>
        <v>0</v>
      </c>
      <c r="Q33" s="16">
        <f t="shared" si="11"/>
        <v>0</v>
      </c>
      <c r="R33" s="5">
        <v>0</v>
      </c>
      <c r="S33" s="16">
        <f t="shared" si="12"/>
        <v>0</v>
      </c>
      <c r="T33" s="5">
        <f t="shared" si="13"/>
        <v>0</v>
      </c>
      <c r="U33" s="16">
        <f t="shared" si="14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2150.4499999999998</v>
      </c>
      <c r="H34" s="44">
        <v>23</v>
      </c>
      <c r="I34" s="44">
        <v>8</v>
      </c>
      <c r="J34" s="44">
        <v>13</v>
      </c>
      <c r="K34" s="44">
        <v>7</v>
      </c>
      <c r="L34" s="44">
        <v>7</v>
      </c>
      <c r="M34" s="44">
        <v>0</v>
      </c>
      <c r="N34" s="16">
        <f t="shared" si="9"/>
        <v>30.434782608695656</v>
      </c>
      <c r="O34" s="5">
        <v>2150.4499999999998</v>
      </c>
      <c r="P34" s="5">
        <f t="shared" si="10"/>
        <v>2150.4499999999998</v>
      </c>
      <c r="Q34" s="16">
        <f t="shared" si="11"/>
        <v>100</v>
      </c>
      <c r="R34" s="5">
        <v>2150.4499999999998</v>
      </c>
      <c r="S34" s="16">
        <f t="shared" si="12"/>
        <v>100</v>
      </c>
      <c r="T34" s="5">
        <f t="shared" si="13"/>
        <v>0</v>
      </c>
      <c r="U34" s="16">
        <f t="shared" si="14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15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3441.83</v>
      </c>
      <c r="H35" s="44">
        <v>16</v>
      </c>
      <c r="I35" s="44">
        <v>2</v>
      </c>
      <c r="J35" s="44">
        <v>8</v>
      </c>
      <c r="K35" s="44">
        <v>7</v>
      </c>
      <c r="L35" s="44">
        <v>7</v>
      </c>
      <c r="M35" s="44">
        <v>0</v>
      </c>
      <c r="N35" s="16">
        <f t="shared" si="9"/>
        <v>43.75</v>
      </c>
      <c r="O35" s="5">
        <v>3441.83</v>
      </c>
      <c r="P35" s="5">
        <f t="shared" si="10"/>
        <v>3441.83</v>
      </c>
      <c r="Q35" s="16">
        <f t="shared" si="11"/>
        <v>100</v>
      </c>
      <c r="R35" s="5">
        <v>3441.83</v>
      </c>
      <c r="S35" s="16">
        <f t="shared" si="12"/>
        <v>100</v>
      </c>
      <c r="T35" s="5">
        <f t="shared" si="13"/>
        <v>0</v>
      </c>
      <c r="U35" s="16">
        <f t="shared" si="14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502.43</v>
      </c>
      <c r="H36" s="44">
        <v>11</v>
      </c>
      <c r="I36" s="44">
        <v>2</v>
      </c>
      <c r="J36" s="44">
        <v>8</v>
      </c>
      <c r="K36" s="44">
        <v>2</v>
      </c>
      <c r="L36" s="44">
        <v>2</v>
      </c>
      <c r="M36" s="44">
        <v>0</v>
      </c>
      <c r="N36" s="16">
        <f t="shared" si="9"/>
        <v>18.181818181818183</v>
      </c>
      <c r="O36" s="5">
        <v>502.43</v>
      </c>
      <c r="P36" s="5">
        <f t="shared" si="10"/>
        <v>502.43</v>
      </c>
      <c r="Q36" s="16">
        <f t="shared" si="11"/>
        <v>100</v>
      </c>
      <c r="R36" s="5">
        <v>502.43</v>
      </c>
      <c r="S36" s="16">
        <f t="shared" si="12"/>
        <v>100</v>
      </c>
      <c r="T36" s="5">
        <f t="shared" si="13"/>
        <v>0</v>
      </c>
      <c r="U36" s="16">
        <f t="shared" si="14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2514.98</v>
      </c>
      <c r="H37" s="44">
        <v>8</v>
      </c>
      <c r="I37" s="44">
        <v>3</v>
      </c>
      <c r="J37" s="44">
        <v>4</v>
      </c>
      <c r="K37" s="44">
        <v>2</v>
      </c>
      <c r="L37" s="44">
        <v>2</v>
      </c>
      <c r="M37" s="44">
        <v>0</v>
      </c>
      <c r="N37" s="16">
        <f t="shared" si="9"/>
        <v>25</v>
      </c>
      <c r="O37" s="5">
        <v>2514.98</v>
      </c>
      <c r="P37" s="5">
        <f t="shared" si="10"/>
        <v>2514.98</v>
      </c>
      <c r="Q37" s="16">
        <f t="shared" si="11"/>
        <v>100</v>
      </c>
      <c r="R37" s="5">
        <v>2514.98</v>
      </c>
      <c r="S37" s="16">
        <f t="shared" si="12"/>
        <v>100</v>
      </c>
      <c r="T37" s="5">
        <f t="shared" si="13"/>
        <v>0</v>
      </c>
      <c r="U37" s="16">
        <f t="shared" si="14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0</v>
      </c>
      <c r="H38" s="44">
        <v>7</v>
      </c>
      <c r="I38" s="44">
        <v>3</v>
      </c>
      <c r="J38" s="44">
        <v>4</v>
      </c>
      <c r="K38" s="44">
        <v>0</v>
      </c>
      <c r="L38" s="44">
        <v>0</v>
      </c>
      <c r="M38" s="44">
        <v>0</v>
      </c>
      <c r="N38" s="16">
        <f t="shared" si="9"/>
        <v>0</v>
      </c>
      <c r="O38" s="5">
        <v>0</v>
      </c>
      <c r="P38" s="5">
        <f t="shared" si="10"/>
        <v>0</v>
      </c>
      <c r="Q38" s="16">
        <f t="shared" si="11"/>
        <v>0</v>
      </c>
      <c r="R38" s="5">
        <v>0</v>
      </c>
      <c r="S38" s="16">
        <f t="shared" si="12"/>
        <v>0</v>
      </c>
      <c r="T38" s="5">
        <f t="shared" si="13"/>
        <v>0</v>
      </c>
      <c r="U38" s="16">
        <f t="shared" si="14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6706.6</v>
      </c>
      <c r="H39" s="44">
        <v>20</v>
      </c>
      <c r="I39" s="44">
        <v>0</v>
      </c>
      <c r="J39" s="44">
        <v>20</v>
      </c>
      <c r="K39" s="44">
        <v>9</v>
      </c>
      <c r="L39" s="44">
        <v>10</v>
      </c>
      <c r="M39" s="44">
        <v>0</v>
      </c>
      <c r="N39" s="16">
        <f t="shared" si="9"/>
        <v>45</v>
      </c>
      <c r="O39" s="5">
        <v>6706.6</v>
      </c>
      <c r="P39" s="5">
        <f t="shared" si="10"/>
        <v>6706.6</v>
      </c>
      <c r="Q39" s="16">
        <f t="shared" si="11"/>
        <v>100</v>
      </c>
      <c r="R39" s="5">
        <v>6706.6</v>
      </c>
      <c r="S39" s="16">
        <f t="shared" si="12"/>
        <v>100</v>
      </c>
      <c r="T39" s="5">
        <f t="shared" si="13"/>
        <v>0</v>
      </c>
      <c r="U39" s="16">
        <f t="shared" si="14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6</v>
      </c>
      <c r="I40" s="44">
        <v>0</v>
      </c>
      <c r="J40" s="44">
        <v>6</v>
      </c>
      <c r="K40" s="44">
        <v>0</v>
      </c>
      <c r="L40" s="44">
        <v>0</v>
      </c>
      <c r="M40" s="44">
        <v>0</v>
      </c>
      <c r="N40" s="16">
        <f t="shared" si="9"/>
        <v>0</v>
      </c>
      <c r="O40" s="16">
        <f>IF(I40=0,0,L40/I40)*100</f>
        <v>0</v>
      </c>
      <c r="P40" s="5">
        <f t="shared" si="10"/>
        <v>0</v>
      </c>
      <c r="Q40" s="16">
        <f t="shared" ref="Q40:S41" si="15">IF(K40=0,0,N40/K40)*100</f>
        <v>0</v>
      </c>
      <c r="R40" s="16">
        <f t="shared" si="15"/>
        <v>0</v>
      </c>
      <c r="S40" s="16">
        <f t="shared" si="15"/>
        <v>0</v>
      </c>
      <c r="T40" s="5">
        <f t="shared" si="13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15" t="s">
        <v>23</v>
      </c>
      <c r="C41" s="115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0</v>
      </c>
      <c r="H41" s="44">
        <v>6</v>
      </c>
      <c r="I41" s="44">
        <v>1</v>
      </c>
      <c r="J41" s="44">
        <v>4</v>
      </c>
      <c r="K41" s="44">
        <v>0</v>
      </c>
      <c r="L41" s="44">
        <v>0</v>
      </c>
      <c r="M41" s="44">
        <v>0</v>
      </c>
      <c r="N41" s="16">
        <f t="shared" si="9"/>
        <v>0</v>
      </c>
      <c r="O41" s="16">
        <f>IF(I41=0,0,L41/I41)*100</f>
        <v>0</v>
      </c>
      <c r="P41" s="5">
        <f t="shared" si="10"/>
        <v>0</v>
      </c>
      <c r="Q41" s="16">
        <f t="shared" si="15"/>
        <v>0</v>
      </c>
      <c r="R41" s="16">
        <f t="shared" si="15"/>
        <v>0</v>
      </c>
      <c r="S41" s="16">
        <f t="shared" si="15"/>
        <v>0</v>
      </c>
      <c r="T41" s="5">
        <f t="shared" si="13"/>
        <v>0</v>
      </c>
      <c r="U41" s="16">
        <f>IF(O41=0,0,R41/O41)*100</f>
        <v>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1232.6300000000001</v>
      </c>
      <c r="H42" s="44">
        <v>11</v>
      </c>
      <c r="I42" s="44">
        <v>3</v>
      </c>
      <c r="J42" s="44">
        <v>8</v>
      </c>
      <c r="K42" s="44">
        <v>4</v>
      </c>
      <c r="L42" s="44">
        <v>4</v>
      </c>
      <c r="M42" s="44">
        <v>0</v>
      </c>
      <c r="N42" s="16">
        <f t="shared" si="9"/>
        <v>36.363636363636367</v>
      </c>
      <c r="O42" s="5">
        <v>1232.6300000000001</v>
      </c>
      <c r="P42" s="5">
        <f t="shared" si="10"/>
        <v>1232.6300000000001</v>
      </c>
      <c r="Q42" s="16">
        <f>IF(O42=0,0,P42/O42)*100</f>
        <v>100</v>
      </c>
      <c r="R42" s="5">
        <v>1232.6300000000001</v>
      </c>
      <c r="S42" s="16">
        <f>IF(P42=0,0,R42/P42)*100</f>
        <v>100</v>
      </c>
      <c r="T42" s="5">
        <f t="shared" si="13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6343.87</v>
      </c>
      <c r="H43" s="44">
        <v>18</v>
      </c>
      <c r="I43" s="44">
        <v>4</v>
      </c>
      <c r="J43" s="44">
        <v>12</v>
      </c>
      <c r="K43" s="44">
        <v>8</v>
      </c>
      <c r="L43" s="44">
        <v>9</v>
      </c>
      <c r="M43" s="44">
        <v>0</v>
      </c>
      <c r="N43" s="16">
        <f t="shared" si="9"/>
        <v>44.444444444444443</v>
      </c>
      <c r="O43" s="5">
        <v>6343.87</v>
      </c>
      <c r="P43" s="5">
        <f t="shared" si="10"/>
        <v>6343.87</v>
      </c>
      <c r="Q43" s="16">
        <f>IF(O43=0,0,P43/O43)*100</f>
        <v>100</v>
      </c>
      <c r="R43" s="5">
        <v>6239.75</v>
      </c>
      <c r="S43" s="16">
        <f>IF(P43=0,0,R43/P43)*100</f>
        <v>98.358730554062419</v>
      </c>
      <c r="T43" s="5">
        <f t="shared" si="13"/>
        <v>104.11999999999989</v>
      </c>
      <c r="U43" s="16">
        <f>IF(P43=0,0,T43/P43)*100</f>
        <v>1.6412694459375727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9"/>
        <v>0</v>
      </c>
      <c r="O44" s="16">
        <f>IF(I44=0,0,L44/I44)*100</f>
        <v>0</v>
      </c>
      <c r="P44" s="5">
        <f t="shared" si="10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13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15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0</v>
      </c>
      <c r="H45" s="44">
        <v>9</v>
      </c>
      <c r="I45" s="44">
        <v>0</v>
      </c>
      <c r="J45" s="44">
        <v>8</v>
      </c>
      <c r="K45" s="44">
        <v>0</v>
      </c>
      <c r="L45" s="44">
        <v>0</v>
      </c>
      <c r="M45" s="44">
        <v>0</v>
      </c>
      <c r="N45" s="16">
        <f t="shared" si="9"/>
        <v>0</v>
      </c>
      <c r="O45" s="5">
        <v>0</v>
      </c>
      <c r="P45" s="5">
        <f t="shared" si="10"/>
        <v>0</v>
      </c>
      <c r="Q45" s="16">
        <f>IF(O45=0,0,P45/O45)*100</f>
        <v>0</v>
      </c>
      <c r="R45" s="5">
        <v>0</v>
      </c>
      <c r="S45" s="16">
        <f>IF(P45=0,0,R45/P45)*100</f>
        <v>0</v>
      </c>
      <c r="T45" s="5">
        <f t="shared" si="13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2655.74</v>
      </c>
      <c r="H46" s="44">
        <v>12</v>
      </c>
      <c r="I46" s="44">
        <v>3</v>
      </c>
      <c r="J46" s="44">
        <v>7</v>
      </c>
      <c r="K46" s="44">
        <v>4</v>
      </c>
      <c r="L46" s="44">
        <v>4</v>
      </c>
      <c r="M46" s="44">
        <v>0</v>
      </c>
      <c r="N46" s="16">
        <f t="shared" si="9"/>
        <v>33.333333333333329</v>
      </c>
      <c r="O46" s="5">
        <v>2655.74</v>
      </c>
      <c r="P46" s="5">
        <f t="shared" si="10"/>
        <v>2655.74</v>
      </c>
      <c r="Q46" s="16">
        <f>IF(O46=0,0,P46/O46)*100</f>
        <v>100</v>
      </c>
      <c r="R46" s="5">
        <v>2655.74</v>
      </c>
      <c r="S46" s="16">
        <f>IF(P46=0,0,R46/P46)*100</f>
        <v>100</v>
      </c>
      <c r="T46" s="5">
        <f t="shared" si="13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15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9</v>
      </c>
      <c r="I47" s="44">
        <v>0</v>
      </c>
      <c r="J47" s="44">
        <v>7</v>
      </c>
      <c r="K47" s="44">
        <v>0</v>
      </c>
      <c r="L47" s="44">
        <v>0</v>
      </c>
      <c r="M47" s="44">
        <v>0</v>
      </c>
      <c r="N47" s="16">
        <f t="shared" si="9"/>
        <v>0</v>
      </c>
      <c r="O47" s="5">
        <v>0</v>
      </c>
      <c r="P47" s="5">
        <f t="shared" si="10"/>
        <v>0</v>
      </c>
      <c r="Q47" s="5">
        <v>0</v>
      </c>
      <c r="R47" s="5">
        <v>0</v>
      </c>
      <c r="S47" s="5">
        <v>0</v>
      </c>
      <c r="T47" s="5">
        <f t="shared" si="13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1355.09</v>
      </c>
      <c r="H48" s="44">
        <v>7</v>
      </c>
      <c r="I48" s="44">
        <v>1</v>
      </c>
      <c r="J48" s="44">
        <v>4</v>
      </c>
      <c r="K48" s="44">
        <v>6</v>
      </c>
      <c r="L48" s="44">
        <v>6</v>
      </c>
      <c r="M48" s="44">
        <v>0</v>
      </c>
      <c r="N48" s="16">
        <f t="shared" si="9"/>
        <v>85.714285714285708</v>
      </c>
      <c r="O48" s="5">
        <v>1355.09</v>
      </c>
      <c r="P48" s="5">
        <f t="shared" si="10"/>
        <v>1355.09</v>
      </c>
      <c r="Q48" s="16">
        <f>IF(O48=0,0,P48/O48)*100</f>
        <v>100</v>
      </c>
      <c r="R48" s="5">
        <v>1355.09</v>
      </c>
      <c r="S48" s="16">
        <f>IF(P48=0,0,R48/P48)*100</f>
        <v>100</v>
      </c>
      <c r="T48" s="5">
        <f t="shared" si="13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2217.59</v>
      </c>
      <c r="H49" s="44">
        <v>17</v>
      </c>
      <c r="I49" s="44">
        <v>5</v>
      </c>
      <c r="J49" s="44">
        <v>10</v>
      </c>
      <c r="K49" s="44">
        <v>4</v>
      </c>
      <c r="L49" s="44">
        <v>6</v>
      </c>
      <c r="M49" s="44">
        <v>0</v>
      </c>
      <c r="N49" s="16">
        <f t="shared" si="9"/>
        <v>23.52941176470588</v>
      </c>
      <c r="O49" s="5">
        <v>2217.59</v>
      </c>
      <c r="P49" s="5">
        <f t="shared" si="10"/>
        <v>2217.59</v>
      </c>
      <c r="Q49" s="16">
        <f>IF(O49=0,0,P49/O49)*100</f>
        <v>100</v>
      </c>
      <c r="R49" s="5">
        <v>2217.59</v>
      </c>
      <c r="S49" s="16">
        <f>IF(P49=0,0,R49/P49)*100</f>
        <v>100</v>
      </c>
      <c r="T49" s="5">
        <f t="shared" si="13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1776.97</v>
      </c>
      <c r="H50" s="44">
        <v>10</v>
      </c>
      <c r="I50" s="44">
        <v>0</v>
      </c>
      <c r="J50" s="44">
        <v>9</v>
      </c>
      <c r="K50" s="44">
        <v>5</v>
      </c>
      <c r="L50" s="44">
        <v>5</v>
      </c>
      <c r="M50" s="44">
        <v>0</v>
      </c>
      <c r="N50" s="16">
        <f t="shared" si="9"/>
        <v>50</v>
      </c>
      <c r="O50" s="5">
        <v>1776.97</v>
      </c>
      <c r="P50" s="5">
        <f t="shared" si="10"/>
        <v>1776.97</v>
      </c>
      <c r="Q50" s="16">
        <f>IF(O50=0,0,P50/O50)*100</f>
        <v>100</v>
      </c>
      <c r="R50" s="5">
        <v>1776.97</v>
      </c>
      <c r="S50" s="16">
        <f>IF(P50=0,0,R50/P50)*100</f>
        <v>100</v>
      </c>
      <c r="T50" s="5">
        <f t="shared" si="13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15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0</v>
      </c>
      <c r="H51" s="44">
        <v>3</v>
      </c>
      <c r="I51" s="44">
        <v>0</v>
      </c>
      <c r="J51" s="44">
        <v>3</v>
      </c>
      <c r="K51" s="44">
        <v>0</v>
      </c>
      <c r="L51" s="44">
        <v>0</v>
      </c>
      <c r="M51" s="44">
        <v>0</v>
      </c>
      <c r="N51" s="16">
        <f t="shared" si="9"/>
        <v>0</v>
      </c>
      <c r="O51" s="16">
        <f>IF(I51=0,0,L51/I51)*100</f>
        <v>0</v>
      </c>
      <c r="P51" s="5">
        <f t="shared" si="10"/>
        <v>0</v>
      </c>
      <c r="Q51" s="16">
        <f>IF(K51=0,0,N51/K51)*100</f>
        <v>0</v>
      </c>
      <c r="R51" s="16">
        <f>IF(L51=0,0,O51/L51)*100</f>
        <v>0</v>
      </c>
      <c r="S51" s="16">
        <f>IF(M51=0,0,P51/M51)*100</f>
        <v>0</v>
      </c>
      <c r="T51" s="5">
        <f t="shared" si="13"/>
        <v>0</v>
      </c>
      <c r="U51" s="16">
        <f>IF(O51=0,0,R51/O51)*100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2988.36</v>
      </c>
      <c r="H52" s="44">
        <v>19</v>
      </c>
      <c r="I52" s="44">
        <v>0</v>
      </c>
      <c r="J52" s="44">
        <v>12</v>
      </c>
      <c r="K52" s="44">
        <v>9</v>
      </c>
      <c r="L52" s="44">
        <v>9</v>
      </c>
      <c r="M52" s="44">
        <v>0</v>
      </c>
      <c r="N52" s="16">
        <f t="shared" si="9"/>
        <v>47.368421052631575</v>
      </c>
      <c r="O52" s="5">
        <v>2988.36</v>
      </c>
      <c r="P52" s="5">
        <f t="shared" si="10"/>
        <v>2988.36</v>
      </c>
      <c r="Q52" s="16">
        <f t="shared" ref="Q52:Q66" si="16">IF(O52=0,0,P52/O52)*100</f>
        <v>100</v>
      </c>
      <c r="R52" s="5">
        <v>2988.36</v>
      </c>
      <c r="S52" s="16">
        <f t="shared" ref="S52:S66" si="17">IF(P52=0,0,R52/P52)*100</f>
        <v>100</v>
      </c>
      <c r="T52" s="5">
        <f t="shared" si="13"/>
        <v>0</v>
      </c>
      <c r="U52" s="16">
        <f t="shared" ref="U52:U66" si="18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121.8</v>
      </c>
      <c r="H53" s="44">
        <v>6</v>
      </c>
      <c r="I53" s="44">
        <v>1</v>
      </c>
      <c r="J53" s="44">
        <v>4</v>
      </c>
      <c r="K53" s="44">
        <v>1</v>
      </c>
      <c r="L53" s="44">
        <v>1</v>
      </c>
      <c r="M53" s="44">
        <v>0</v>
      </c>
      <c r="N53" s="16">
        <f t="shared" si="9"/>
        <v>16.666666666666664</v>
      </c>
      <c r="O53" s="5">
        <v>121.8</v>
      </c>
      <c r="P53" s="5">
        <f t="shared" si="10"/>
        <v>121.8</v>
      </c>
      <c r="Q53" s="16">
        <f t="shared" si="16"/>
        <v>100</v>
      </c>
      <c r="R53" s="5">
        <v>121.8</v>
      </c>
      <c r="S53" s="16">
        <f t="shared" si="17"/>
        <v>100</v>
      </c>
      <c r="T53" s="5">
        <f t="shared" si="13"/>
        <v>0</v>
      </c>
      <c r="U53" s="16">
        <f t="shared" si="18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3686.88</v>
      </c>
      <c r="H54" s="44">
        <v>14</v>
      </c>
      <c r="I54" s="44">
        <v>4</v>
      </c>
      <c r="J54" s="44">
        <v>7</v>
      </c>
      <c r="K54" s="44">
        <v>5</v>
      </c>
      <c r="L54" s="44">
        <v>6</v>
      </c>
      <c r="M54" s="44">
        <v>0</v>
      </c>
      <c r="N54" s="16">
        <f t="shared" si="9"/>
        <v>35.714285714285715</v>
      </c>
      <c r="O54" s="5">
        <v>3686.88</v>
      </c>
      <c r="P54" s="5">
        <f t="shared" si="10"/>
        <v>3686.88</v>
      </c>
      <c r="Q54" s="16">
        <f t="shared" si="16"/>
        <v>100</v>
      </c>
      <c r="R54" s="5">
        <v>3686.88</v>
      </c>
      <c r="S54" s="16">
        <f t="shared" si="17"/>
        <v>100</v>
      </c>
      <c r="T54" s="5">
        <f t="shared" si="13"/>
        <v>0</v>
      </c>
      <c r="U54" s="16">
        <f t="shared" si="18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15</v>
      </c>
      <c r="I55" s="44">
        <v>2</v>
      </c>
      <c r="J55" s="44">
        <v>13</v>
      </c>
      <c r="K55" s="44">
        <v>7</v>
      </c>
      <c r="L55" s="44">
        <v>9</v>
      </c>
      <c r="M55" s="44">
        <v>0</v>
      </c>
      <c r="N55" s="16">
        <f t="shared" si="9"/>
        <v>46.666666666666664</v>
      </c>
      <c r="O55" s="5">
        <v>4470.8100000000004</v>
      </c>
      <c r="P55" s="5">
        <f t="shared" si="10"/>
        <v>4470.8100000000004</v>
      </c>
      <c r="Q55" s="16">
        <f t="shared" si="16"/>
        <v>100</v>
      </c>
      <c r="R55" s="5">
        <v>4470.8100000000004</v>
      </c>
      <c r="S55" s="16">
        <f t="shared" si="17"/>
        <v>100</v>
      </c>
      <c r="T55" s="5">
        <f t="shared" si="13"/>
        <v>0</v>
      </c>
      <c r="U55" s="16">
        <f t="shared" si="18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15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12</v>
      </c>
      <c r="I56" s="44">
        <v>2</v>
      </c>
      <c r="J56" s="44">
        <v>5</v>
      </c>
      <c r="K56" s="44">
        <v>8</v>
      </c>
      <c r="L56" s="44">
        <v>9</v>
      </c>
      <c r="M56" s="44">
        <v>0</v>
      </c>
      <c r="N56" s="16">
        <f t="shared" si="9"/>
        <v>66.666666666666657</v>
      </c>
      <c r="O56" s="5">
        <v>3148.3</v>
      </c>
      <c r="P56" s="5">
        <f t="shared" si="10"/>
        <v>3148.3</v>
      </c>
      <c r="Q56" s="16">
        <f t="shared" si="16"/>
        <v>100</v>
      </c>
      <c r="R56" s="5">
        <v>3148.3</v>
      </c>
      <c r="S56" s="16">
        <f t="shared" si="17"/>
        <v>100</v>
      </c>
      <c r="T56" s="5">
        <f t="shared" si="13"/>
        <v>0</v>
      </c>
      <c r="U56" s="16">
        <f t="shared" si="18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251.6</v>
      </c>
      <c r="H57" s="44">
        <v>20</v>
      </c>
      <c r="I57" s="44">
        <v>1</v>
      </c>
      <c r="J57" s="44">
        <v>9</v>
      </c>
      <c r="K57" s="44">
        <v>2</v>
      </c>
      <c r="L57" s="44">
        <v>2</v>
      </c>
      <c r="M57" s="44">
        <v>0</v>
      </c>
      <c r="N57" s="16">
        <f t="shared" si="9"/>
        <v>10</v>
      </c>
      <c r="O57" s="5">
        <v>251.6</v>
      </c>
      <c r="P57" s="5">
        <f t="shared" si="10"/>
        <v>251.6</v>
      </c>
      <c r="Q57" s="16">
        <f t="shared" si="16"/>
        <v>100</v>
      </c>
      <c r="R57" s="5">
        <v>251.6</v>
      </c>
      <c r="S57" s="16">
        <f t="shared" si="17"/>
        <v>100</v>
      </c>
      <c r="T57" s="5">
        <f t="shared" si="13"/>
        <v>0</v>
      </c>
      <c r="U57" s="16">
        <f t="shared" si="18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15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1060.3599999999999</v>
      </c>
      <c r="H58" s="44">
        <v>10</v>
      </c>
      <c r="I58" s="44">
        <v>2</v>
      </c>
      <c r="J58" s="44">
        <v>4</v>
      </c>
      <c r="K58" s="44">
        <v>4</v>
      </c>
      <c r="L58" s="44">
        <v>4</v>
      </c>
      <c r="M58" s="44">
        <v>0</v>
      </c>
      <c r="N58" s="16">
        <f t="shared" si="9"/>
        <v>40</v>
      </c>
      <c r="O58" s="5">
        <v>1060.3599999999999</v>
      </c>
      <c r="P58" s="5">
        <f t="shared" si="10"/>
        <v>1060.3599999999999</v>
      </c>
      <c r="Q58" s="16">
        <f t="shared" si="16"/>
        <v>100</v>
      </c>
      <c r="R58" s="5">
        <v>1060.3599999999999</v>
      </c>
      <c r="S58" s="16">
        <f t="shared" si="17"/>
        <v>100</v>
      </c>
      <c r="T58" s="5">
        <f t="shared" si="13"/>
        <v>0</v>
      </c>
      <c r="U58" s="16">
        <f t="shared" si="18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1052.96</v>
      </c>
      <c r="H59" s="44">
        <v>15</v>
      </c>
      <c r="I59" s="44">
        <v>4</v>
      </c>
      <c r="J59" s="44">
        <v>6</v>
      </c>
      <c r="K59" s="44">
        <v>5</v>
      </c>
      <c r="L59" s="44">
        <v>6</v>
      </c>
      <c r="M59" s="44">
        <v>0</v>
      </c>
      <c r="N59" s="16">
        <f t="shared" si="9"/>
        <v>33.333333333333329</v>
      </c>
      <c r="O59" s="5">
        <v>1052.96</v>
      </c>
      <c r="P59" s="5">
        <f t="shared" si="10"/>
        <v>1052.96</v>
      </c>
      <c r="Q59" s="16">
        <f t="shared" si="16"/>
        <v>100</v>
      </c>
      <c r="R59" s="5">
        <v>1052.96</v>
      </c>
      <c r="S59" s="16">
        <f t="shared" si="17"/>
        <v>100</v>
      </c>
      <c r="T59" s="5">
        <f t="shared" si="13"/>
        <v>0</v>
      </c>
      <c r="U59" s="16">
        <f t="shared" si="18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1283.99</v>
      </c>
      <c r="H60" s="44">
        <v>9</v>
      </c>
      <c r="I60" s="44">
        <v>2</v>
      </c>
      <c r="J60" s="44">
        <v>6</v>
      </c>
      <c r="K60" s="44">
        <v>4</v>
      </c>
      <c r="L60" s="44">
        <v>5</v>
      </c>
      <c r="M60" s="44">
        <v>0</v>
      </c>
      <c r="N60" s="16">
        <f t="shared" si="9"/>
        <v>44.444444444444443</v>
      </c>
      <c r="O60" s="5">
        <v>1283.99</v>
      </c>
      <c r="P60" s="5">
        <f t="shared" si="10"/>
        <v>1283.99</v>
      </c>
      <c r="Q60" s="16">
        <f t="shared" si="16"/>
        <v>100</v>
      </c>
      <c r="R60" s="5">
        <v>1283.99</v>
      </c>
      <c r="S60" s="16">
        <f t="shared" si="17"/>
        <v>100</v>
      </c>
      <c r="T60" s="5">
        <f t="shared" si="13"/>
        <v>0</v>
      </c>
      <c r="U60" s="16">
        <f t="shared" si="18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0</v>
      </c>
      <c r="H61" s="44">
        <v>15</v>
      </c>
      <c r="I61" s="44">
        <v>2</v>
      </c>
      <c r="J61" s="44">
        <v>12</v>
      </c>
      <c r="K61" s="44">
        <v>0</v>
      </c>
      <c r="L61" s="44">
        <v>0</v>
      </c>
      <c r="M61" s="44">
        <v>0</v>
      </c>
      <c r="N61" s="16">
        <f t="shared" si="9"/>
        <v>0</v>
      </c>
      <c r="O61" s="5">
        <v>0</v>
      </c>
      <c r="P61" s="5">
        <f t="shared" si="10"/>
        <v>0</v>
      </c>
      <c r="Q61" s="16">
        <f t="shared" si="16"/>
        <v>0</v>
      </c>
      <c r="R61" s="5">
        <v>0</v>
      </c>
      <c r="S61" s="16">
        <f t="shared" si="17"/>
        <v>0</v>
      </c>
      <c r="T61" s="5">
        <f t="shared" si="13"/>
        <v>0</v>
      </c>
      <c r="U61" s="16">
        <f t="shared" si="18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ref="G62:G79" si="19">O62</f>
        <v>297.68</v>
      </c>
      <c r="H62" s="44">
        <v>9</v>
      </c>
      <c r="I62" s="44">
        <v>1</v>
      </c>
      <c r="J62" s="44">
        <v>7</v>
      </c>
      <c r="K62" s="44">
        <v>1</v>
      </c>
      <c r="L62" s="44">
        <v>1</v>
      </c>
      <c r="M62" s="44">
        <v>0</v>
      </c>
      <c r="N62" s="16">
        <f t="shared" si="9"/>
        <v>11.111111111111111</v>
      </c>
      <c r="O62" s="5">
        <v>297.68</v>
      </c>
      <c r="P62" s="5">
        <f t="shared" ref="P62:P79" si="20">O62</f>
        <v>297.68</v>
      </c>
      <c r="Q62" s="16">
        <f t="shared" si="16"/>
        <v>100</v>
      </c>
      <c r="R62" s="5">
        <v>297.68</v>
      </c>
      <c r="S62" s="16">
        <f t="shared" si="17"/>
        <v>100</v>
      </c>
      <c r="T62" s="5">
        <f t="shared" ref="T62:T79" si="21">SUM(P62, -R62)</f>
        <v>0</v>
      </c>
      <c r="U62" s="16">
        <f t="shared" si="18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19"/>
        <v>1375.68</v>
      </c>
      <c r="H63" s="44">
        <v>8</v>
      </c>
      <c r="I63" s="44">
        <v>2</v>
      </c>
      <c r="J63" s="44">
        <v>1</v>
      </c>
      <c r="K63" s="44">
        <v>2</v>
      </c>
      <c r="L63" s="44">
        <v>2</v>
      </c>
      <c r="M63" s="44">
        <v>0</v>
      </c>
      <c r="N63" s="16">
        <f t="shared" si="9"/>
        <v>25</v>
      </c>
      <c r="O63" s="5">
        <v>1375.68</v>
      </c>
      <c r="P63" s="5">
        <f t="shared" si="20"/>
        <v>1375.68</v>
      </c>
      <c r="Q63" s="16">
        <f t="shared" si="16"/>
        <v>100</v>
      </c>
      <c r="R63" s="5">
        <v>1375.68</v>
      </c>
      <c r="S63" s="16">
        <f t="shared" si="17"/>
        <v>100</v>
      </c>
      <c r="T63" s="5">
        <f t="shared" si="21"/>
        <v>0</v>
      </c>
      <c r="U63" s="16">
        <f t="shared" si="18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19"/>
        <v>0</v>
      </c>
      <c r="H64" s="44">
        <v>1</v>
      </c>
      <c r="I64" s="44">
        <v>0</v>
      </c>
      <c r="J64" s="44">
        <v>1</v>
      </c>
      <c r="K64" s="44">
        <v>0</v>
      </c>
      <c r="L64" s="44">
        <v>0</v>
      </c>
      <c r="M64" s="44">
        <v>0</v>
      </c>
      <c r="N64" s="16">
        <f t="shared" si="9"/>
        <v>0</v>
      </c>
      <c r="O64" s="5">
        <v>0</v>
      </c>
      <c r="P64" s="5">
        <f t="shared" si="20"/>
        <v>0</v>
      </c>
      <c r="Q64" s="16">
        <f t="shared" si="16"/>
        <v>0</v>
      </c>
      <c r="R64" s="5">
        <v>0</v>
      </c>
      <c r="S64" s="16">
        <f t="shared" si="17"/>
        <v>0</v>
      </c>
      <c r="T64" s="5">
        <f t="shared" si="21"/>
        <v>0</v>
      </c>
      <c r="U64" s="16">
        <f t="shared" si="18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19"/>
        <v>0</v>
      </c>
      <c r="H65" s="44">
        <v>4</v>
      </c>
      <c r="I65" s="44">
        <v>2</v>
      </c>
      <c r="J65" s="44">
        <v>2</v>
      </c>
      <c r="K65" s="44">
        <v>0</v>
      </c>
      <c r="L65" s="44">
        <v>0</v>
      </c>
      <c r="M65" s="44">
        <v>0</v>
      </c>
      <c r="N65" s="16">
        <f t="shared" si="9"/>
        <v>0</v>
      </c>
      <c r="O65" s="5">
        <v>0</v>
      </c>
      <c r="P65" s="5">
        <f t="shared" si="20"/>
        <v>0</v>
      </c>
      <c r="Q65" s="16">
        <f t="shared" si="16"/>
        <v>0</v>
      </c>
      <c r="R65" s="5">
        <v>0</v>
      </c>
      <c r="S65" s="16">
        <f t="shared" si="17"/>
        <v>0</v>
      </c>
      <c r="T65" s="5">
        <f t="shared" si="21"/>
        <v>0</v>
      </c>
      <c r="U65" s="16">
        <f t="shared" si="18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15" t="s">
        <v>32</v>
      </c>
      <c r="D66" s="25" t="s">
        <v>182</v>
      </c>
      <c r="E66" s="84" t="s">
        <v>41</v>
      </c>
      <c r="F66" s="96" t="s">
        <v>331</v>
      </c>
      <c r="G66" s="93">
        <f t="shared" si="19"/>
        <v>2950.93</v>
      </c>
      <c r="H66" s="44">
        <v>16</v>
      </c>
      <c r="I66" s="44">
        <v>5</v>
      </c>
      <c r="J66" s="44">
        <v>8</v>
      </c>
      <c r="K66" s="44">
        <v>11</v>
      </c>
      <c r="L66" s="44">
        <v>11</v>
      </c>
      <c r="M66" s="44">
        <v>0</v>
      </c>
      <c r="N66" s="16">
        <f t="shared" si="9"/>
        <v>68.75</v>
      </c>
      <c r="O66" s="5">
        <v>2950.93</v>
      </c>
      <c r="P66" s="5">
        <f t="shared" si="20"/>
        <v>2950.93</v>
      </c>
      <c r="Q66" s="16">
        <f t="shared" si="16"/>
        <v>100</v>
      </c>
      <c r="R66" s="5">
        <v>2950.93</v>
      </c>
      <c r="S66" s="16">
        <f t="shared" si="17"/>
        <v>100</v>
      </c>
      <c r="T66" s="5">
        <f t="shared" si="21"/>
        <v>0</v>
      </c>
      <c r="U66" s="16">
        <f t="shared" si="18"/>
        <v>0</v>
      </c>
    </row>
    <row r="67" spans="1:21" ht="27.95" customHeight="1" x14ac:dyDescent="0.25">
      <c r="A67" s="1">
        <f t="shared" si="7"/>
        <v>62</v>
      </c>
      <c r="B67" s="115" t="s">
        <v>24</v>
      </c>
      <c r="C67" s="115" t="s">
        <v>259</v>
      </c>
      <c r="D67" s="25" t="s">
        <v>260</v>
      </c>
      <c r="E67" s="84" t="s">
        <v>41</v>
      </c>
      <c r="F67" s="96" t="s">
        <v>332</v>
      </c>
      <c r="G67" s="93">
        <f t="shared" si="19"/>
        <v>0</v>
      </c>
      <c r="H67" s="44">
        <v>4</v>
      </c>
      <c r="I67" s="44">
        <v>1</v>
      </c>
      <c r="J67" s="44">
        <v>2</v>
      </c>
      <c r="K67" s="44">
        <v>0</v>
      </c>
      <c r="L67" s="44">
        <v>0</v>
      </c>
      <c r="M67" s="44">
        <v>0</v>
      </c>
      <c r="N67" s="16">
        <v>0</v>
      </c>
      <c r="O67" s="16">
        <f>IF(I67=0,0,L67/I67)*100</f>
        <v>0</v>
      </c>
      <c r="P67" s="5">
        <f t="shared" si="20"/>
        <v>0</v>
      </c>
      <c r="Q67" s="16">
        <f>IF(K67=0,0,N67/K67)*100</f>
        <v>0</v>
      </c>
      <c r="R67" s="16">
        <f>IF(L67=0,0,O67/L67)*100</f>
        <v>0</v>
      </c>
      <c r="S67" s="16">
        <f>IF(M67=0,0,P67/M67)*100</f>
        <v>0</v>
      </c>
      <c r="T67" s="5">
        <f t="shared" si="21"/>
        <v>0</v>
      </c>
      <c r="U67" s="16">
        <f>IF(O67=0,0,R67/O67)*100</f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19"/>
        <v>91.35</v>
      </c>
      <c r="H68" s="44">
        <v>4</v>
      </c>
      <c r="I68" s="44">
        <v>1</v>
      </c>
      <c r="J68" s="44">
        <v>1</v>
      </c>
      <c r="K68" s="44">
        <v>1</v>
      </c>
      <c r="L68" s="44">
        <v>1</v>
      </c>
      <c r="M68" s="44">
        <v>0</v>
      </c>
      <c r="N68" s="16">
        <f t="shared" ref="N68:N79" si="22">IF(H68=0,0,K68/H68)*100</f>
        <v>25</v>
      </c>
      <c r="O68" s="5">
        <v>91.35</v>
      </c>
      <c r="P68" s="5">
        <f t="shared" si="20"/>
        <v>91.35</v>
      </c>
      <c r="Q68" s="16">
        <f t="shared" ref="Q68:Q79" si="23">IF(O68=0,0,P68/O68)*100</f>
        <v>100</v>
      </c>
      <c r="R68" s="5">
        <v>91.35</v>
      </c>
      <c r="S68" s="16">
        <f t="shared" ref="S68:S79" si="24">IF(P68=0,0,R68/P68)*100</f>
        <v>100</v>
      </c>
      <c r="T68" s="5">
        <f t="shared" si="21"/>
        <v>0</v>
      </c>
      <c r="U68" s="16">
        <f t="shared" ref="U68:U79" si="25">IF(P68=0,0,T68/P68)*100</f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19"/>
        <v>1135.49</v>
      </c>
      <c r="H69" s="44">
        <v>14</v>
      </c>
      <c r="I69" s="44">
        <v>3</v>
      </c>
      <c r="J69" s="44">
        <v>10</v>
      </c>
      <c r="K69" s="44">
        <v>3</v>
      </c>
      <c r="L69" s="44">
        <v>4</v>
      </c>
      <c r="M69" s="44">
        <v>0</v>
      </c>
      <c r="N69" s="16">
        <f t="shared" si="22"/>
        <v>21.428571428571427</v>
      </c>
      <c r="O69" s="5">
        <v>1135.49</v>
      </c>
      <c r="P69" s="5">
        <f t="shared" si="20"/>
        <v>1135.49</v>
      </c>
      <c r="Q69" s="16">
        <f t="shared" si="23"/>
        <v>100</v>
      </c>
      <c r="R69" s="5">
        <v>1135.49</v>
      </c>
      <c r="S69" s="16">
        <f t="shared" si="24"/>
        <v>100</v>
      </c>
      <c r="T69" s="5">
        <f t="shared" si="21"/>
        <v>0</v>
      </c>
      <c r="U69" s="16">
        <f t="shared" si="25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19"/>
        <v>906.81</v>
      </c>
      <c r="H70" s="44">
        <v>21</v>
      </c>
      <c r="I70" s="44">
        <v>3</v>
      </c>
      <c r="J70" s="44">
        <v>14</v>
      </c>
      <c r="K70" s="44">
        <v>0</v>
      </c>
      <c r="L70" s="44">
        <v>1</v>
      </c>
      <c r="M70" s="44">
        <v>0</v>
      </c>
      <c r="N70" s="16">
        <f t="shared" si="22"/>
        <v>0</v>
      </c>
      <c r="O70" s="5">
        <v>906.81</v>
      </c>
      <c r="P70" s="5">
        <f t="shared" si="20"/>
        <v>906.81</v>
      </c>
      <c r="Q70" s="16">
        <f t="shared" si="23"/>
        <v>100</v>
      </c>
      <c r="R70" s="5">
        <v>906.81</v>
      </c>
      <c r="S70" s="16">
        <f t="shared" si="24"/>
        <v>100</v>
      </c>
      <c r="T70" s="5">
        <f t="shared" si="21"/>
        <v>0</v>
      </c>
      <c r="U70" s="16">
        <f t="shared" si="25"/>
        <v>0</v>
      </c>
    </row>
    <row r="71" spans="1:21" ht="27.95" customHeight="1" x14ac:dyDescent="0.25">
      <c r="A71" s="1">
        <f t="shared" ref="A71:A102" si="26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19"/>
        <v>0</v>
      </c>
      <c r="H71" s="44">
        <v>2</v>
      </c>
      <c r="I71" s="44">
        <v>0</v>
      </c>
      <c r="J71" s="44">
        <v>2</v>
      </c>
      <c r="K71" s="44">
        <v>0</v>
      </c>
      <c r="L71" s="44">
        <v>0</v>
      </c>
      <c r="M71" s="44">
        <v>0</v>
      </c>
      <c r="N71" s="16">
        <f t="shared" si="22"/>
        <v>0</v>
      </c>
      <c r="O71" s="5">
        <v>0</v>
      </c>
      <c r="P71" s="5">
        <f t="shared" si="20"/>
        <v>0</v>
      </c>
      <c r="Q71" s="16">
        <f t="shared" si="23"/>
        <v>0</v>
      </c>
      <c r="R71" s="5">
        <v>0</v>
      </c>
      <c r="S71" s="16">
        <f t="shared" si="24"/>
        <v>0</v>
      </c>
      <c r="T71" s="5">
        <f t="shared" si="21"/>
        <v>0</v>
      </c>
      <c r="U71" s="16">
        <f t="shared" si="25"/>
        <v>0</v>
      </c>
    </row>
    <row r="72" spans="1:21" ht="27.95" customHeight="1" x14ac:dyDescent="0.25">
      <c r="A72" s="1">
        <f t="shared" si="26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19"/>
        <v>0</v>
      </c>
      <c r="H72" s="44">
        <v>10</v>
      </c>
      <c r="I72" s="44">
        <v>1</v>
      </c>
      <c r="J72" s="44">
        <v>9</v>
      </c>
      <c r="K72" s="44">
        <v>0</v>
      </c>
      <c r="L72" s="44">
        <v>0</v>
      </c>
      <c r="M72" s="44">
        <v>0</v>
      </c>
      <c r="N72" s="16">
        <f t="shared" si="22"/>
        <v>0</v>
      </c>
      <c r="O72" s="5">
        <v>0</v>
      </c>
      <c r="P72" s="5">
        <f t="shared" si="20"/>
        <v>0</v>
      </c>
      <c r="Q72" s="16">
        <f t="shared" si="23"/>
        <v>0</v>
      </c>
      <c r="R72" s="5">
        <v>0</v>
      </c>
      <c r="S72" s="16">
        <f t="shared" si="24"/>
        <v>0</v>
      </c>
      <c r="T72" s="5">
        <f t="shared" si="21"/>
        <v>0</v>
      </c>
      <c r="U72" s="16">
        <f t="shared" si="25"/>
        <v>0</v>
      </c>
    </row>
    <row r="73" spans="1:21" ht="27.95" customHeight="1" x14ac:dyDescent="0.25">
      <c r="A73" s="1">
        <f t="shared" si="26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19"/>
        <v>1945.39</v>
      </c>
      <c r="H73" s="44">
        <v>9</v>
      </c>
      <c r="I73" s="44">
        <v>2</v>
      </c>
      <c r="J73" s="44">
        <v>7</v>
      </c>
      <c r="K73" s="44">
        <v>4</v>
      </c>
      <c r="L73" s="44">
        <v>5</v>
      </c>
      <c r="M73" s="44">
        <v>0</v>
      </c>
      <c r="N73" s="16">
        <f t="shared" si="22"/>
        <v>44.444444444444443</v>
      </c>
      <c r="O73" s="5">
        <v>1945.39</v>
      </c>
      <c r="P73" s="5">
        <f t="shared" si="20"/>
        <v>1945.39</v>
      </c>
      <c r="Q73" s="16">
        <f t="shared" si="23"/>
        <v>100</v>
      </c>
      <c r="R73" s="5">
        <v>1945.39</v>
      </c>
      <c r="S73" s="16">
        <f t="shared" si="24"/>
        <v>100</v>
      </c>
      <c r="T73" s="5">
        <f t="shared" si="21"/>
        <v>0</v>
      </c>
      <c r="U73" s="16">
        <f t="shared" si="25"/>
        <v>0</v>
      </c>
    </row>
    <row r="74" spans="1:21" ht="27.95" customHeight="1" x14ac:dyDescent="0.25">
      <c r="A74" s="1">
        <f t="shared" si="26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19"/>
        <v>0</v>
      </c>
      <c r="H74" s="44">
        <v>4</v>
      </c>
      <c r="I74" s="44">
        <v>0</v>
      </c>
      <c r="J74" s="44">
        <v>4</v>
      </c>
      <c r="K74" s="44">
        <v>0</v>
      </c>
      <c r="L74" s="44">
        <v>0</v>
      </c>
      <c r="M74" s="44">
        <v>0</v>
      </c>
      <c r="N74" s="16">
        <f t="shared" si="22"/>
        <v>0</v>
      </c>
      <c r="O74" s="5">
        <v>0</v>
      </c>
      <c r="P74" s="5">
        <f t="shared" si="20"/>
        <v>0</v>
      </c>
      <c r="Q74" s="16">
        <f t="shared" si="23"/>
        <v>0</v>
      </c>
      <c r="R74" s="5">
        <v>0</v>
      </c>
      <c r="S74" s="16">
        <f t="shared" si="24"/>
        <v>0</v>
      </c>
      <c r="T74" s="5">
        <f t="shared" si="21"/>
        <v>0</v>
      </c>
      <c r="U74" s="16">
        <f t="shared" si="25"/>
        <v>0</v>
      </c>
    </row>
    <row r="75" spans="1:21" ht="27.95" customHeight="1" x14ac:dyDescent="0.25">
      <c r="A75" s="1">
        <f t="shared" si="26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19"/>
        <v>2612.89</v>
      </c>
      <c r="H75" s="44">
        <v>12</v>
      </c>
      <c r="I75" s="44">
        <v>2</v>
      </c>
      <c r="J75" s="44">
        <v>9</v>
      </c>
      <c r="K75" s="44">
        <v>3</v>
      </c>
      <c r="L75" s="44">
        <v>4</v>
      </c>
      <c r="M75" s="44">
        <v>0</v>
      </c>
      <c r="N75" s="16">
        <f t="shared" si="22"/>
        <v>25</v>
      </c>
      <c r="O75" s="5">
        <v>2612.89</v>
      </c>
      <c r="P75" s="5">
        <f t="shared" si="20"/>
        <v>2612.89</v>
      </c>
      <c r="Q75" s="16">
        <f t="shared" si="23"/>
        <v>100</v>
      </c>
      <c r="R75" s="5">
        <v>2612.89</v>
      </c>
      <c r="S75" s="16">
        <f t="shared" si="24"/>
        <v>100</v>
      </c>
      <c r="T75" s="5">
        <f t="shared" si="21"/>
        <v>0</v>
      </c>
      <c r="U75" s="16">
        <f t="shared" si="25"/>
        <v>0</v>
      </c>
    </row>
    <row r="76" spans="1:21" ht="27.95" customHeight="1" x14ac:dyDescent="0.25">
      <c r="A76" s="1">
        <f t="shared" si="26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19"/>
        <v>904.08</v>
      </c>
      <c r="H76" s="44">
        <v>13</v>
      </c>
      <c r="I76" s="44">
        <v>0</v>
      </c>
      <c r="J76" s="44">
        <v>11</v>
      </c>
      <c r="K76" s="44">
        <v>2</v>
      </c>
      <c r="L76" s="44">
        <v>2</v>
      </c>
      <c r="M76" s="44">
        <v>0</v>
      </c>
      <c r="N76" s="16">
        <f t="shared" si="22"/>
        <v>15.384615384615385</v>
      </c>
      <c r="O76" s="5">
        <v>904.08</v>
      </c>
      <c r="P76" s="5">
        <f t="shared" si="20"/>
        <v>904.08</v>
      </c>
      <c r="Q76" s="16">
        <f t="shared" si="23"/>
        <v>100</v>
      </c>
      <c r="R76" s="5">
        <v>904.08</v>
      </c>
      <c r="S76" s="16">
        <f t="shared" si="24"/>
        <v>100</v>
      </c>
      <c r="T76" s="5">
        <f t="shared" si="21"/>
        <v>0</v>
      </c>
      <c r="U76" s="16">
        <f t="shared" si="25"/>
        <v>0</v>
      </c>
    </row>
    <row r="77" spans="1:21" ht="27.95" customHeight="1" x14ac:dyDescent="0.25">
      <c r="A77" s="1">
        <f t="shared" si="26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19"/>
        <v>2438.7199999999998</v>
      </c>
      <c r="H77" s="44">
        <v>19</v>
      </c>
      <c r="I77" s="44">
        <v>5</v>
      </c>
      <c r="J77" s="44">
        <v>13</v>
      </c>
      <c r="K77" s="44">
        <v>5</v>
      </c>
      <c r="L77" s="44">
        <v>5</v>
      </c>
      <c r="M77" s="44">
        <v>0</v>
      </c>
      <c r="N77" s="16">
        <f t="shared" si="22"/>
        <v>26.315789473684209</v>
      </c>
      <c r="O77" s="5">
        <v>2438.7199999999998</v>
      </c>
      <c r="P77" s="5">
        <f t="shared" si="20"/>
        <v>2438.7199999999998</v>
      </c>
      <c r="Q77" s="16">
        <f t="shared" si="23"/>
        <v>100</v>
      </c>
      <c r="R77" s="5">
        <v>2438.7199999999998</v>
      </c>
      <c r="S77" s="16">
        <f t="shared" si="24"/>
        <v>100</v>
      </c>
      <c r="T77" s="5">
        <f t="shared" si="21"/>
        <v>0</v>
      </c>
      <c r="U77" s="16">
        <f t="shared" si="25"/>
        <v>0</v>
      </c>
    </row>
    <row r="78" spans="1:21" ht="27.95" customHeight="1" x14ac:dyDescent="0.25">
      <c r="A78" s="1">
        <f t="shared" si="26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19"/>
        <v>1352.46</v>
      </c>
      <c r="H78" s="44">
        <v>3</v>
      </c>
      <c r="I78" s="44">
        <v>1</v>
      </c>
      <c r="J78" s="44">
        <v>0</v>
      </c>
      <c r="K78" s="44">
        <v>3</v>
      </c>
      <c r="L78" s="44">
        <v>3</v>
      </c>
      <c r="M78" s="44">
        <v>0</v>
      </c>
      <c r="N78" s="16">
        <f t="shared" si="22"/>
        <v>100</v>
      </c>
      <c r="O78" s="5">
        <v>1352.46</v>
      </c>
      <c r="P78" s="5">
        <f t="shared" si="20"/>
        <v>1352.46</v>
      </c>
      <c r="Q78" s="16">
        <f t="shared" si="23"/>
        <v>100</v>
      </c>
      <c r="R78" s="5">
        <v>1352.46</v>
      </c>
      <c r="S78" s="16">
        <f t="shared" si="24"/>
        <v>100</v>
      </c>
      <c r="T78" s="5">
        <f t="shared" si="21"/>
        <v>0</v>
      </c>
      <c r="U78" s="16">
        <f t="shared" si="25"/>
        <v>0</v>
      </c>
    </row>
    <row r="79" spans="1:21" ht="27.95" customHeight="1" x14ac:dyDescent="0.25">
      <c r="A79" s="1">
        <f t="shared" si="26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19"/>
        <v>989.26</v>
      </c>
      <c r="H79" s="44">
        <v>6</v>
      </c>
      <c r="I79" s="44">
        <v>1</v>
      </c>
      <c r="J79" s="44">
        <v>5</v>
      </c>
      <c r="K79" s="44">
        <v>2</v>
      </c>
      <c r="L79" s="44">
        <v>3</v>
      </c>
      <c r="M79" s="44">
        <v>0</v>
      </c>
      <c r="N79" s="16">
        <f t="shared" si="22"/>
        <v>33.333333333333329</v>
      </c>
      <c r="O79" s="5">
        <v>989.26</v>
      </c>
      <c r="P79" s="5">
        <f t="shared" si="20"/>
        <v>989.26</v>
      </c>
      <c r="Q79" s="16">
        <f t="shared" si="23"/>
        <v>100</v>
      </c>
      <c r="R79" s="5">
        <v>989.26</v>
      </c>
      <c r="S79" s="16">
        <f t="shared" si="24"/>
        <v>100</v>
      </c>
      <c r="T79" s="5">
        <f t="shared" si="21"/>
        <v>0</v>
      </c>
      <c r="U79" s="16">
        <f t="shared" si="25"/>
        <v>0</v>
      </c>
    </row>
    <row r="80" spans="1:21" ht="30" x14ac:dyDescent="0.25">
      <c r="A80" s="1">
        <f t="shared" si="26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</row>
    <row r="81" spans="1:21" ht="27.95" customHeight="1" x14ac:dyDescent="0.25">
      <c r="A81" s="1">
        <f t="shared" si="26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1177.97</v>
      </c>
      <c r="H81" s="44">
        <v>15</v>
      </c>
      <c r="I81" s="44">
        <v>4</v>
      </c>
      <c r="J81" s="44">
        <v>11</v>
      </c>
      <c r="K81" s="44">
        <v>6</v>
      </c>
      <c r="L81" s="44">
        <v>6</v>
      </c>
      <c r="M81" s="44">
        <v>0</v>
      </c>
      <c r="N81" s="16">
        <f t="shared" ref="N81:N103" si="27">IF(H81=0,0,K81/H81)*100</f>
        <v>40</v>
      </c>
      <c r="O81" s="5">
        <v>1177.97</v>
      </c>
      <c r="P81" s="5">
        <f>O81</f>
        <v>1177.97</v>
      </c>
      <c r="Q81" s="16">
        <f>IF(O81=0,0,P81/O81)*100</f>
        <v>100</v>
      </c>
      <c r="R81" s="5">
        <v>1177.97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26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9530.93</v>
      </c>
      <c r="H82" s="44">
        <v>16</v>
      </c>
      <c r="I82" s="44">
        <v>3</v>
      </c>
      <c r="J82" s="44">
        <v>10</v>
      </c>
      <c r="K82" s="44">
        <v>10</v>
      </c>
      <c r="L82" s="44">
        <v>13</v>
      </c>
      <c r="M82" s="44">
        <v>0</v>
      </c>
      <c r="N82" s="16">
        <f t="shared" si="27"/>
        <v>62.5</v>
      </c>
      <c r="O82" s="5">
        <v>9530.93</v>
      </c>
      <c r="P82" s="5">
        <f>O82</f>
        <v>9530.93</v>
      </c>
      <c r="Q82" s="16">
        <f>IF(O82=0,0,P82/O82)*100</f>
        <v>100</v>
      </c>
      <c r="R82" s="5">
        <v>9530.93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26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3495.49</v>
      </c>
      <c r="H83" s="44">
        <v>15</v>
      </c>
      <c r="I83" s="44">
        <v>2</v>
      </c>
      <c r="J83" s="44">
        <v>13</v>
      </c>
      <c r="K83" s="44">
        <v>8</v>
      </c>
      <c r="L83" s="44">
        <v>11</v>
      </c>
      <c r="M83" s="44">
        <v>0</v>
      </c>
      <c r="N83" s="16">
        <f t="shared" si="27"/>
        <v>53.333333333333336</v>
      </c>
      <c r="O83" s="5">
        <v>3495.49</v>
      </c>
      <c r="P83" s="5">
        <f>O83</f>
        <v>3495.49</v>
      </c>
      <c r="Q83" s="16">
        <f>IF(O83=0,0,P83/O83)*100</f>
        <v>100</v>
      </c>
      <c r="R83" s="5">
        <v>3495.49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26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7</v>
      </c>
      <c r="I84" s="44">
        <v>3</v>
      </c>
      <c r="J84" s="44">
        <v>4</v>
      </c>
      <c r="K84" s="44">
        <v>0</v>
      </c>
      <c r="L84" s="44">
        <v>0</v>
      </c>
      <c r="M84" s="44">
        <v>0</v>
      </c>
      <c r="N84" s="16">
        <f t="shared" si="27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26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1972.04</v>
      </c>
      <c r="H85" s="44">
        <v>15</v>
      </c>
      <c r="I85" s="44">
        <v>4</v>
      </c>
      <c r="J85" s="44">
        <v>11</v>
      </c>
      <c r="K85" s="44">
        <v>4</v>
      </c>
      <c r="L85" s="44">
        <v>4</v>
      </c>
      <c r="M85" s="44">
        <v>0</v>
      </c>
      <c r="N85" s="16">
        <f t="shared" si="27"/>
        <v>26.666666666666668</v>
      </c>
      <c r="O85" s="5">
        <v>1972.04</v>
      </c>
      <c r="P85" s="5">
        <f>O85</f>
        <v>1972.04</v>
      </c>
      <c r="Q85" s="16">
        <f>IF(O85=0,0,P85/O85)*100</f>
        <v>100</v>
      </c>
      <c r="R85" s="5">
        <v>1972.04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26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1</v>
      </c>
      <c r="I86" s="44">
        <v>0</v>
      </c>
      <c r="J86" s="44">
        <v>1</v>
      </c>
      <c r="K86" s="44">
        <v>0</v>
      </c>
      <c r="L86" s="44">
        <v>0</v>
      </c>
      <c r="M86" s="44">
        <v>0</v>
      </c>
      <c r="N86" s="16">
        <f t="shared" si="27"/>
        <v>0</v>
      </c>
      <c r="O86" s="16">
        <f t="shared" ref="O86:U86" si="28">IF(I86=0,0,L86/I86)*100</f>
        <v>0</v>
      </c>
      <c r="P86" s="16">
        <f t="shared" si="28"/>
        <v>0</v>
      </c>
      <c r="Q86" s="16">
        <f t="shared" si="28"/>
        <v>0</v>
      </c>
      <c r="R86" s="16">
        <f t="shared" si="28"/>
        <v>0</v>
      </c>
      <c r="S86" s="16">
        <f t="shared" si="28"/>
        <v>0</v>
      </c>
      <c r="T86" s="16">
        <f t="shared" si="28"/>
        <v>0</v>
      </c>
      <c r="U86" s="16">
        <f t="shared" si="28"/>
        <v>0</v>
      </c>
    </row>
    <row r="87" spans="1:21" ht="27.95" customHeight="1" x14ac:dyDescent="0.25">
      <c r="A87" s="1">
        <f t="shared" si="26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2" si="29">O87</f>
        <v>1061</v>
      </c>
      <c r="H87" s="44">
        <v>12</v>
      </c>
      <c r="I87" s="44">
        <v>3</v>
      </c>
      <c r="J87" s="44">
        <v>9</v>
      </c>
      <c r="K87" s="44">
        <v>2</v>
      </c>
      <c r="L87" s="44">
        <v>2</v>
      </c>
      <c r="M87" s="44">
        <v>0</v>
      </c>
      <c r="N87" s="16">
        <f t="shared" si="27"/>
        <v>16.666666666666664</v>
      </c>
      <c r="O87" s="5">
        <v>1061</v>
      </c>
      <c r="P87" s="5">
        <f t="shared" ref="P87:P102" si="30">O87</f>
        <v>1061</v>
      </c>
      <c r="Q87" s="16">
        <f t="shared" ref="Q87:Q103" si="31">IF(O87=0,0,P87/O87)*100</f>
        <v>100</v>
      </c>
      <c r="R87" s="5">
        <v>1061</v>
      </c>
      <c r="S87" s="16">
        <f t="shared" ref="S87:S103" si="32">IF(P87=0,0,R87/P87)*100</f>
        <v>100</v>
      </c>
      <c r="T87" s="5">
        <f t="shared" ref="T87:T102" si="33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26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29"/>
        <v>307.45999999999998</v>
      </c>
      <c r="H88" s="44">
        <v>7</v>
      </c>
      <c r="I88" s="44">
        <v>1</v>
      </c>
      <c r="J88" s="44">
        <v>5</v>
      </c>
      <c r="K88" s="44">
        <v>1</v>
      </c>
      <c r="L88" s="44">
        <v>1</v>
      </c>
      <c r="M88" s="44">
        <v>0</v>
      </c>
      <c r="N88" s="16">
        <f t="shared" si="27"/>
        <v>14.285714285714285</v>
      </c>
      <c r="O88" s="5">
        <v>307.45999999999998</v>
      </c>
      <c r="P88" s="5">
        <f t="shared" si="30"/>
        <v>307.45999999999998</v>
      </c>
      <c r="Q88" s="16">
        <f t="shared" si="31"/>
        <v>100</v>
      </c>
      <c r="R88" s="5">
        <v>307.45999999999998</v>
      </c>
      <c r="S88" s="16">
        <f t="shared" si="32"/>
        <v>100</v>
      </c>
      <c r="T88" s="5">
        <f t="shared" si="33"/>
        <v>0</v>
      </c>
      <c r="U88" s="16">
        <f>IF(P88=0,0,T88/P88)*100</f>
        <v>0</v>
      </c>
    </row>
    <row r="89" spans="1:21" ht="27.95" customHeight="1" x14ac:dyDescent="0.25">
      <c r="A89" s="1">
        <f t="shared" si="26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29"/>
        <v>0</v>
      </c>
      <c r="H89" s="44">
        <v>5</v>
      </c>
      <c r="I89" s="44">
        <v>1</v>
      </c>
      <c r="J89" s="44">
        <v>1</v>
      </c>
      <c r="K89" s="44">
        <v>0</v>
      </c>
      <c r="L89" s="44">
        <v>0</v>
      </c>
      <c r="M89" s="44">
        <v>0</v>
      </c>
      <c r="N89" s="16">
        <f t="shared" si="27"/>
        <v>0</v>
      </c>
      <c r="O89" s="5">
        <v>0</v>
      </c>
      <c r="P89" s="5">
        <f t="shared" si="30"/>
        <v>0</v>
      </c>
      <c r="Q89" s="16">
        <f t="shared" si="31"/>
        <v>0</v>
      </c>
      <c r="R89" s="5">
        <v>0</v>
      </c>
      <c r="S89" s="16">
        <f t="shared" si="32"/>
        <v>0</v>
      </c>
      <c r="T89" s="5">
        <f t="shared" si="33"/>
        <v>0</v>
      </c>
      <c r="U89" s="16">
        <f>IF(P89=0,0,T89/P89)*100</f>
        <v>0</v>
      </c>
    </row>
    <row r="90" spans="1:21" ht="27.95" customHeight="1" x14ac:dyDescent="0.25">
      <c r="A90" s="1">
        <f t="shared" si="26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29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27"/>
        <v>0</v>
      </c>
      <c r="O90" s="5">
        <v>0</v>
      </c>
      <c r="P90" s="5">
        <f t="shared" si="30"/>
        <v>0</v>
      </c>
      <c r="Q90" s="16">
        <f t="shared" si="31"/>
        <v>0</v>
      </c>
      <c r="R90" s="5">
        <v>0</v>
      </c>
      <c r="S90" s="16">
        <f t="shared" si="32"/>
        <v>0</v>
      </c>
      <c r="T90" s="5">
        <f t="shared" si="33"/>
        <v>0</v>
      </c>
      <c r="U90" s="16">
        <f>IF(P90=0,0,T90/P90)*100</f>
        <v>0</v>
      </c>
    </row>
    <row r="91" spans="1:21" ht="49.5" customHeight="1" x14ac:dyDescent="0.25">
      <c r="A91" s="1">
        <f t="shared" si="26"/>
        <v>86</v>
      </c>
      <c r="B91" s="25" t="s">
        <v>23</v>
      </c>
      <c r="C91" s="115" t="s">
        <v>271</v>
      </c>
      <c r="D91" s="25" t="s">
        <v>270</v>
      </c>
      <c r="E91" s="84" t="s">
        <v>41</v>
      </c>
      <c r="F91" s="97" t="s">
        <v>369</v>
      </c>
      <c r="G91" s="93">
        <f t="shared" si="29"/>
        <v>301.45999999999998</v>
      </c>
      <c r="H91" s="44">
        <v>5</v>
      </c>
      <c r="I91" s="44">
        <v>1</v>
      </c>
      <c r="J91" s="44">
        <v>4</v>
      </c>
      <c r="K91" s="44">
        <v>1</v>
      </c>
      <c r="L91" s="44">
        <v>1</v>
      </c>
      <c r="M91" s="44">
        <v>0</v>
      </c>
      <c r="N91" s="16">
        <f t="shared" si="27"/>
        <v>20</v>
      </c>
      <c r="O91" s="5">
        <v>301.45999999999998</v>
      </c>
      <c r="P91" s="5">
        <f t="shared" si="30"/>
        <v>301.45999999999998</v>
      </c>
      <c r="Q91" s="16">
        <f t="shared" si="31"/>
        <v>100</v>
      </c>
      <c r="R91" s="5">
        <v>301.45999999999998</v>
      </c>
      <c r="S91" s="16">
        <f t="shared" si="32"/>
        <v>100</v>
      </c>
      <c r="T91" s="5">
        <f t="shared" si="33"/>
        <v>0</v>
      </c>
      <c r="U91" s="5">
        <v>0</v>
      </c>
    </row>
    <row r="92" spans="1:21" ht="27.95" customHeight="1" x14ac:dyDescent="0.25">
      <c r="A92" s="1">
        <f t="shared" si="26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29"/>
        <v>1708.95</v>
      </c>
      <c r="H92" s="44">
        <v>8</v>
      </c>
      <c r="I92" s="44">
        <v>0</v>
      </c>
      <c r="J92" s="44">
        <v>5</v>
      </c>
      <c r="K92" s="44">
        <v>4</v>
      </c>
      <c r="L92" s="44">
        <v>7</v>
      </c>
      <c r="M92" s="44">
        <v>0</v>
      </c>
      <c r="N92" s="16">
        <f t="shared" si="27"/>
        <v>50</v>
      </c>
      <c r="O92" s="5">
        <v>1708.95</v>
      </c>
      <c r="P92" s="5">
        <f t="shared" si="30"/>
        <v>1708.95</v>
      </c>
      <c r="Q92" s="16">
        <f t="shared" si="31"/>
        <v>100</v>
      </c>
      <c r="R92" s="5">
        <v>1708.95</v>
      </c>
      <c r="S92" s="16">
        <f t="shared" si="32"/>
        <v>100</v>
      </c>
      <c r="T92" s="5">
        <f t="shared" si="33"/>
        <v>0</v>
      </c>
      <c r="U92" s="16">
        <f>IF(P92=0,0,T92/P92)*100</f>
        <v>0</v>
      </c>
    </row>
    <row r="93" spans="1:21" ht="27.95" customHeight="1" x14ac:dyDescent="0.25">
      <c r="A93" s="1">
        <f t="shared" si="26"/>
        <v>88</v>
      </c>
      <c r="B93" s="1" t="s">
        <v>22</v>
      </c>
      <c r="C93" s="1"/>
      <c r="D93" s="25" t="s">
        <v>272</v>
      </c>
      <c r="E93" s="86" t="s">
        <v>263</v>
      </c>
      <c r="F93" s="97" t="s">
        <v>350</v>
      </c>
      <c r="G93" s="93">
        <f t="shared" si="29"/>
        <v>0</v>
      </c>
      <c r="H93" s="44">
        <v>6</v>
      </c>
      <c r="I93" s="44">
        <v>1</v>
      </c>
      <c r="J93" s="44">
        <v>5</v>
      </c>
      <c r="K93" s="44">
        <v>0</v>
      </c>
      <c r="L93" s="44">
        <v>0</v>
      </c>
      <c r="M93" s="44">
        <v>0</v>
      </c>
      <c r="N93" s="16">
        <f t="shared" si="27"/>
        <v>0</v>
      </c>
      <c r="O93" s="16">
        <f>IF(I93=0,0,L93/I93)*100</f>
        <v>0</v>
      </c>
      <c r="P93" s="5">
        <f t="shared" si="30"/>
        <v>0</v>
      </c>
      <c r="Q93" s="16">
        <f t="shared" si="31"/>
        <v>0</v>
      </c>
      <c r="R93" s="16">
        <f>IF(L93=0,0,O93/L93)*100</f>
        <v>0</v>
      </c>
      <c r="S93" s="16">
        <f t="shared" si="32"/>
        <v>0</v>
      </c>
      <c r="T93" s="5">
        <f t="shared" si="33"/>
        <v>0</v>
      </c>
      <c r="U93" s="16">
        <f>IF(O93=0,0,R93/O93)*100</f>
        <v>0</v>
      </c>
    </row>
    <row r="94" spans="1:21" ht="27.95" customHeight="1" x14ac:dyDescent="0.25">
      <c r="A94" s="1">
        <f t="shared" si="26"/>
        <v>89</v>
      </c>
      <c r="B94" s="1" t="s">
        <v>22</v>
      </c>
      <c r="C94" s="1"/>
      <c r="D94" s="25" t="s">
        <v>236</v>
      </c>
      <c r="E94" s="84" t="s">
        <v>53</v>
      </c>
      <c r="F94" s="96" t="s">
        <v>368</v>
      </c>
      <c r="G94" s="93">
        <f t="shared" si="29"/>
        <v>3734.67</v>
      </c>
      <c r="H94" s="44">
        <v>8</v>
      </c>
      <c r="I94" s="44">
        <v>1</v>
      </c>
      <c r="J94" s="44">
        <v>7</v>
      </c>
      <c r="K94" s="44">
        <v>3</v>
      </c>
      <c r="L94" s="44">
        <v>5</v>
      </c>
      <c r="M94" s="44">
        <v>0</v>
      </c>
      <c r="N94" s="16">
        <f t="shared" si="27"/>
        <v>37.5</v>
      </c>
      <c r="O94" s="5">
        <v>3734.67</v>
      </c>
      <c r="P94" s="5">
        <f t="shared" si="30"/>
        <v>3734.67</v>
      </c>
      <c r="Q94" s="16">
        <f t="shared" si="31"/>
        <v>100</v>
      </c>
      <c r="R94" s="5">
        <v>2881.9</v>
      </c>
      <c r="S94" s="16">
        <f t="shared" si="32"/>
        <v>77.166121772472536</v>
      </c>
      <c r="T94" s="5">
        <f t="shared" si="33"/>
        <v>852.77</v>
      </c>
      <c r="U94" s="16">
        <f t="shared" ref="U94:U103" si="34">IF(P94=0,0,T94/P94)*100</f>
        <v>22.833878227527464</v>
      </c>
    </row>
    <row r="95" spans="1:21" ht="27.95" customHeight="1" x14ac:dyDescent="0.25">
      <c r="A95" s="1">
        <f t="shared" si="26"/>
        <v>90</v>
      </c>
      <c r="B95" s="1" t="s">
        <v>22</v>
      </c>
      <c r="C95" s="1"/>
      <c r="D95" s="25" t="s">
        <v>240</v>
      </c>
      <c r="E95" s="84" t="s">
        <v>241</v>
      </c>
      <c r="F95" s="96" t="s">
        <v>351</v>
      </c>
      <c r="G95" s="93">
        <f t="shared" si="29"/>
        <v>334.95</v>
      </c>
      <c r="H95" s="44">
        <v>4</v>
      </c>
      <c r="I95" s="44">
        <v>1</v>
      </c>
      <c r="J95" s="44">
        <v>0</v>
      </c>
      <c r="K95" s="44">
        <v>3</v>
      </c>
      <c r="L95" s="44">
        <v>3</v>
      </c>
      <c r="M95" s="44">
        <v>0</v>
      </c>
      <c r="N95" s="16">
        <f t="shared" si="27"/>
        <v>75</v>
      </c>
      <c r="O95" s="5">
        <v>334.95</v>
      </c>
      <c r="P95" s="5">
        <f t="shared" si="30"/>
        <v>334.95</v>
      </c>
      <c r="Q95" s="16">
        <f t="shared" si="31"/>
        <v>100</v>
      </c>
      <c r="R95" s="5">
        <v>334.95</v>
      </c>
      <c r="S95" s="16">
        <f t="shared" si="32"/>
        <v>100</v>
      </c>
      <c r="T95" s="5">
        <f t="shared" si="33"/>
        <v>0</v>
      </c>
      <c r="U95" s="16">
        <f t="shared" si="34"/>
        <v>0</v>
      </c>
    </row>
    <row r="96" spans="1:21" ht="27.95" customHeight="1" x14ac:dyDescent="0.25">
      <c r="A96" s="1">
        <f t="shared" si="26"/>
        <v>91</v>
      </c>
      <c r="B96" s="1" t="s">
        <v>22</v>
      </c>
      <c r="C96" s="1"/>
      <c r="D96" s="25" t="s">
        <v>243</v>
      </c>
      <c r="E96" s="33" t="s">
        <v>128</v>
      </c>
      <c r="F96" s="96" t="s">
        <v>352</v>
      </c>
      <c r="G96" s="93">
        <f t="shared" si="29"/>
        <v>0</v>
      </c>
      <c r="H96" s="44">
        <v>8</v>
      </c>
      <c r="I96" s="44">
        <v>1</v>
      </c>
      <c r="J96" s="44">
        <v>1</v>
      </c>
      <c r="K96" s="44">
        <v>0</v>
      </c>
      <c r="L96" s="44">
        <v>0</v>
      </c>
      <c r="M96" s="44">
        <v>0</v>
      </c>
      <c r="N96" s="16">
        <f t="shared" si="27"/>
        <v>0</v>
      </c>
      <c r="O96" s="5">
        <v>0</v>
      </c>
      <c r="P96" s="5">
        <f t="shared" si="30"/>
        <v>0</v>
      </c>
      <c r="Q96" s="16">
        <f t="shared" si="31"/>
        <v>0</v>
      </c>
      <c r="R96" s="5">
        <v>0</v>
      </c>
      <c r="S96" s="16">
        <f t="shared" si="32"/>
        <v>0</v>
      </c>
      <c r="T96" s="5">
        <f t="shared" si="33"/>
        <v>0</v>
      </c>
      <c r="U96" s="16">
        <f t="shared" si="34"/>
        <v>0</v>
      </c>
    </row>
    <row r="97" spans="1:32" ht="27.95" customHeight="1" x14ac:dyDescent="0.25">
      <c r="A97" s="1">
        <f t="shared" si="26"/>
        <v>92</v>
      </c>
      <c r="B97" s="1" t="s">
        <v>22</v>
      </c>
      <c r="C97" s="1"/>
      <c r="D97" s="25" t="s">
        <v>245</v>
      </c>
      <c r="E97" s="84" t="s">
        <v>53</v>
      </c>
      <c r="F97" s="98" t="s">
        <v>353</v>
      </c>
      <c r="G97" s="93">
        <f t="shared" si="29"/>
        <v>200.97</v>
      </c>
      <c r="H97" s="44">
        <v>10</v>
      </c>
      <c r="I97" s="44">
        <v>1</v>
      </c>
      <c r="J97" s="44">
        <v>8</v>
      </c>
      <c r="K97" s="44">
        <v>1</v>
      </c>
      <c r="L97" s="44">
        <v>1</v>
      </c>
      <c r="M97" s="44">
        <v>0</v>
      </c>
      <c r="N97" s="16">
        <f t="shared" si="27"/>
        <v>10</v>
      </c>
      <c r="O97" s="5">
        <v>200.97</v>
      </c>
      <c r="P97" s="5">
        <f t="shared" si="30"/>
        <v>200.97</v>
      </c>
      <c r="Q97" s="16">
        <f t="shared" si="31"/>
        <v>100</v>
      </c>
      <c r="R97" s="5">
        <v>200.97</v>
      </c>
      <c r="S97" s="16">
        <f t="shared" si="32"/>
        <v>100</v>
      </c>
      <c r="T97" s="5">
        <f t="shared" si="33"/>
        <v>0</v>
      </c>
      <c r="U97" s="16">
        <f t="shared" si="34"/>
        <v>0</v>
      </c>
    </row>
    <row r="98" spans="1:32" ht="27.95" customHeight="1" x14ac:dyDescent="0.25">
      <c r="A98" s="1">
        <f t="shared" si="26"/>
        <v>93</v>
      </c>
      <c r="B98" s="1" t="s">
        <v>22</v>
      </c>
      <c r="C98" s="1"/>
      <c r="D98" s="25" t="s">
        <v>247</v>
      </c>
      <c r="E98" s="84" t="s">
        <v>53</v>
      </c>
      <c r="F98" s="103" t="s">
        <v>354</v>
      </c>
      <c r="G98" s="93">
        <f t="shared" si="29"/>
        <v>0</v>
      </c>
      <c r="H98" s="44">
        <v>7</v>
      </c>
      <c r="I98" s="44">
        <v>1</v>
      </c>
      <c r="J98" s="44">
        <v>6</v>
      </c>
      <c r="K98" s="44">
        <v>0</v>
      </c>
      <c r="L98" s="44">
        <v>0</v>
      </c>
      <c r="M98" s="44">
        <v>0</v>
      </c>
      <c r="N98" s="16">
        <f t="shared" si="27"/>
        <v>0</v>
      </c>
      <c r="O98" s="5">
        <v>0</v>
      </c>
      <c r="P98" s="5">
        <f t="shared" si="30"/>
        <v>0</v>
      </c>
      <c r="Q98" s="16">
        <f t="shared" si="31"/>
        <v>0</v>
      </c>
      <c r="R98" s="5">
        <v>0</v>
      </c>
      <c r="S98" s="16">
        <f t="shared" si="32"/>
        <v>0</v>
      </c>
      <c r="T98" s="5">
        <f t="shared" si="33"/>
        <v>0</v>
      </c>
      <c r="U98" s="16">
        <f t="shared" si="34"/>
        <v>0</v>
      </c>
    </row>
    <row r="99" spans="1:32" ht="27.95" customHeight="1" x14ac:dyDescent="0.25">
      <c r="A99" s="1">
        <f t="shared" si="26"/>
        <v>94</v>
      </c>
      <c r="B99" s="1" t="s">
        <v>22</v>
      </c>
      <c r="C99" s="1"/>
      <c r="D99" s="25" t="s">
        <v>249</v>
      </c>
      <c r="E99" s="84" t="s">
        <v>250</v>
      </c>
      <c r="F99" s="96" t="s">
        <v>366</v>
      </c>
      <c r="G99" s="93">
        <f t="shared" si="29"/>
        <v>0</v>
      </c>
      <c r="H99" s="44">
        <v>18</v>
      </c>
      <c r="I99" s="44">
        <v>0</v>
      </c>
      <c r="J99" s="44">
        <v>17</v>
      </c>
      <c r="K99" s="44">
        <v>0</v>
      </c>
      <c r="L99" s="44">
        <v>0</v>
      </c>
      <c r="M99" s="44">
        <v>0</v>
      </c>
      <c r="N99" s="16">
        <f t="shared" si="27"/>
        <v>0</v>
      </c>
      <c r="O99" s="5">
        <v>0</v>
      </c>
      <c r="P99" s="5">
        <f t="shared" si="30"/>
        <v>0</v>
      </c>
      <c r="Q99" s="16">
        <f t="shared" si="31"/>
        <v>0</v>
      </c>
      <c r="R99" s="5">
        <v>0</v>
      </c>
      <c r="S99" s="16">
        <f t="shared" si="32"/>
        <v>0</v>
      </c>
      <c r="T99" s="5">
        <f t="shared" si="33"/>
        <v>0</v>
      </c>
      <c r="U99" s="16">
        <f t="shared" si="34"/>
        <v>0</v>
      </c>
    </row>
    <row r="100" spans="1:32" ht="27.95" customHeight="1" x14ac:dyDescent="0.25">
      <c r="A100" s="1">
        <f t="shared" si="26"/>
        <v>95</v>
      </c>
      <c r="B100" s="25" t="s">
        <v>23</v>
      </c>
      <c r="C100" s="115" t="s">
        <v>34</v>
      </c>
      <c r="D100" s="25" t="s">
        <v>252</v>
      </c>
      <c r="E100" s="84" t="s">
        <v>53</v>
      </c>
      <c r="F100" s="89" t="s">
        <v>367</v>
      </c>
      <c r="G100" s="93">
        <f t="shared" si="29"/>
        <v>0</v>
      </c>
      <c r="H100" s="44">
        <v>9</v>
      </c>
      <c r="I100" s="44">
        <v>1</v>
      </c>
      <c r="J100" s="44">
        <v>8</v>
      </c>
      <c r="K100" s="44">
        <v>0</v>
      </c>
      <c r="L100" s="44">
        <v>0</v>
      </c>
      <c r="M100" s="44">
        <v>0</v>
      </c>
      <c r="N100" s="16">
        <f t="shared" si="27"/>
        <v>0</v>
      </c>
      <c r="O100" s="5">
        <v>0</v>
      </c>
      <c r="P100" s="5">
        <f t="shared" si="30"/>
        <v>0</v>
      </c>
      <c r="Q100" s="16">
        <f t="shared" si="31"/>
        <v>0</v>
      </c>
      <c r="R100" s="5">
        <v>0</v>
      </c>
      <c r="S100" s="16">
        <f t="shared" si="32"/>
        <v>0</v>
      </c>
      <c r="T100" s="5">
        <f t="shared" si="33"/>
        <v>0</v>
      </c>
      <c r="U100" s="16">
        <f t="shared" si="34"/>
        <v>0</v>
      </c>
    </row>
    <row r="101" spans="1:32" ht="40.5" customHeight="1" x14ac:dyDescent="0.25">
      <c r="A101" s="1">
        <f t="shared" si="26"/>
        <v>96</v>
      </c>
      <c r="B101" s="25" t="s">
        <v>23</v>
      </c>
      <c r="C101" s="115" t="s">
        <v>28</v>
      </c>
      <c r="D101" s="25" t="s">
        <v>254</v>
      </c>
      <c r="E101" s="84" t="s">
        <v>41</v>
      </c>
      <c r="F101" s="98" t="s">
        <v>377</v>
      </c>
      <c r="G101" s="93">
        <f t="shared" si="29"/>
        <v>913.51</v>
      </c>
      <c r="H101" s="44">
        <v>14</v>
      </c>
      <c r="I101" s="44">
        <v>2</v>
      </c>
      <c r="J101" s="44">
        <v>10</v>
      </c>
      <c r="K101" s="44">
        <v>1</v>
      </c>
      <c r="L101" s="44">
        <v>2</v>
      </c>
      <c r="M101" s="44">
        <v>0</v>
      </c>
      <c r="N101" s="16">
        <f t="shared" si="27"/>
        <v>7.1428571428571423</v>
      </c>
      <c r="O101" s="5">
        <v>913.51</v>
      </c>
      <c r="P101" s="5">
        <f t="shared" si="30"/>
        <v>913.51</v>
      </c>
      <c r="Q101" s="16">
        <f t="shared" si="31"/>
        <v>100</v>
      </c>
      <c r="R101" s="5">
        <v>913.51</v>
      </c>
      <c r="S101" s="16">
        <f t="shared" si="32"/>
        <v>100</v>
      </c>
      <c r="T101" s="5">
        <f t="shared" si="33"/>
        <v>0</v>
      </c>
      <c r="U101" s="16">
        <f t="shared" si="34"/>
        <v>0</v>
      </c>
    </row>
    <row r="102" spans="1:32" ht="38.25" customHeight="1" x14ac:dyDescent="0.25">
      <c r="A102" s="1">
        <f t="shared" si="26"/>
        <v>97</v>
      </c>
      <c r="B102" s="25" t="s">
        <v>23</v>
      </c>
      <c r="C102" s="115" t="s">
        <v>28</v>
      </c>
      <c r="D102" s="25" t="s">
        <v>256</v>
      </c>
      <c r="E102" s="84" t="s">
        <v>41</v>
      </c>
      <c r="F102" s="103" t="s">
        <v>355</v>
      </c>
      <c r="G102" s="93">
        <f t="shared" si="29"/>
        <v>1534.24</v>
      </c>
      <c r="H102" s="44">
        <v>10</v>
      </c>
      <c r="I102" s="44">
        <v>3</v>
      </c>
      <c r="J102" s="44">
        <v>5</v>
      </c>
      <c r="K102" s="44">
        <v>4</v>
      </c>
      <c r="L102" s="44">
        <v>6</v>
      </c>
      <c r="M102" s="44">
        <v>0</v>
      </c>
      <c r="N102" s="16">
        <f t="shared" si="27"/>
        <v>40</v>
      </c>
      <c r="O102" s="5">
        <v>1534.24</v>
      </c>
      <c r="P102" s="5">
        <f t="shared" si="30"/>
        <v>1534.24</v>
      </c>
      <c r="Q102" s="16">
        <f t="shared" si="31"/>
        <v>100</v>
      </c>
      <c r="R102" s="5">
        <v>1534.24</v>
      </c>
      <c r="S102" s="16">
        <f t="shared" si="32"/>
        <v>100</v>
      </c>
      <c r="T102" s="5">
        <f t="shared" si="33"/>
        <v>0</v>
      </c>
      <c r="U102" s="16">
        <f t="shared" si="34"/>
        <v>0</v>
      </c>
    </row>
    <row r="103" spans="1:32" x14ac:dyDescent="0.25">
      <c r="A103" s="22" t="s">
        <v>19</v>
      </c>
      <c r="B103" s="23"/>
      <c r="C103" s="23"/>
      <c r="D103" s="23"/>
      <c r="E103" s="23"/>
      <c r="F103" s="103"/>
      <c r="G103" s="94">
        <f t="shared" ref="G103:M103" si="35">SUM(G6:G102)</f>
        <v>147578.14000000004</v>
      </c>
      <c r="H103" s="18">
        <f t="shared" si="35"/>
        <v>1027</v>
      </c>
      <c r="I103" s="18">
        <f t="shared" si="35"/>
        <v>202</v>
      </c>
      <c r="J103" s="18">
        <f t="shared" si="35"/>
        <v>689</v>
      </c>
      <c r="K103" s="18">
        <f t="shared" si="35"/>
        <v>290</v>
      </c>
      <c r="L103" s="18">
        <f t="shared" si="35"/>
        <v>330</v>
      </c>
      <c r="M103" s="18">
        <f t="shared" si="35"/>
        <v>0</v>
      </c>
      <c r="N103" s="16">
        <f t="shared" si="27"/>
        <v>28.237585199610514</v>
      </c>
      <c r="O103" s="19">
        <f>SUM(O6:O102)</f>
        <v>147578.14000000004</v>
      </c>
      <c r="P103" s="19">
        <f>SUM(P6:P102)</f>
        <v>147578.14000000004</v>
      </c>
      <c r="Q103" s="16">
        <f t="shared" si="31"/>
        <v>100</v>
      </c>
      <c r="R103" s="19">
        <f>SUM(R6:R102)</f>
        <v>146621.25000000003</v>
      </c>
      <c r="S103" s="16">
        <f t="shared" si="32"/>
        <v>99.35160451270086</v>
      </c>
      <c r="T103" s="19">
        <f>SUM(T6:T102)</f>
        <v>956.88999999999987</v>
      </c>
      <c r="U103" s="16">
        <f t="shared" si="34"/>
        <v>0.64839548729913499</v>
      </c>
      <c r="V103" s="10"/>
      <c r="W103" s="10"/>
      <c r="X103" s="10"/>
      <c r="Y103" s="9"/>
      <c r="Z103" s="11"/>
      <c r="AA103" s="11"/>
      <c r="AB103" s="9"/>
      <c r="AC103" s="11"/>
      <c r="AD103" s="9"/>
      <c r="AE103" s="11"/>
      <c r="AF103" s="9"/>
    </row>
  </sheetData>
  <sheetProtection algorithmName="SHA-512" hashValue="q52Ojgm07mt69pyp9YYMTqOAm+5cLY2cee7I8U5OEfPMB8xZvvUmk/QrFPM4AgwSgymvm+VSnm4qi5HZkrx2DA==" saltValue="YU+6y8cRdBPJuTUd9NHAkw==" spinCount="100000" sheet="1" objects="1" scenarios="1"/>
  <customSheetViews>
    <customSheetView guid="{2F2CED36-E625-4693-8C75-0460C802BA46}" scale="78">
      <selection activeCell="J3" sqref="J3:J4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8">
      <selection activeCell="J3" sqref="J3:J4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8">
      <selection activeCell="J3" sqref="J3:J4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3"/>
  <sheetViews>
    <sheetView zoomScale="78" zoomScaleNormal="78" zoomScaleSheetLayoutView="130" workbookViewId="0">
      <selection activeCell="S109" sqref="S109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386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1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121" t="s">
        <v>6</v>
      </c>
      <c r="Q4" s="119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21" t="s">
        <v>6</v>
      </c>
      <c r="S4" s="119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21" t="s">
        <v>6</v>
      </c>
      <c r="U4" s="119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19">
        <v>1</v>
      </c>
      <c r="B5" s="119">
        <v>2</v>
      </c>
      <c r="C5" s="119">
        <v>3</v>
      </c>
      <c r="D5" s="119">
        <v>4</v>
      </c>
      <c r="E5" s="91">
        <v>5</v>
      </c>
      <c r="F5" s="95">
        <v>6</v>
      </c>
      <c r="G5" s="92">
        <v>7</v>
      </c>
      <c r="H5" s="119">
        <v>8</v>
      </c>
      <c r="I5" s="119">
        <v>9</v>
      </c>
      <c r="J5" s="119">
        <v>10</v>
      </c>
      <c r="K5" s="119">
        <v>11</v>
      </c>
      <c r="L5" s="119">
        <v>12</v>
      </c>
      <c r="M5" s="119">
        <v>13</v>
      </c>
      <c r="N5" s="119">
        <v>14</v>
      </c>
      <c r="O5" s="119">
        <v>15</v>
      </c>
      <c r="P5" s="119">
        <v>16</v>
      </c>
      <c r="Q5" s="119">
        <v>17</v>
      </c>
      <c r="R5" s="119">
        <v>18</v>
      </c>
      <c r="S5" s="119">
        <v>19</v>
      </c>
      <c r="T5" s="119">
        <v>20</v>
      </c>
      <c r="U5" s="119">
        <v>21</v>
      </c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6727.48</v>
      </c>
      <c r="H6" s="44">
        <v>30</v>
      </c>
      <c r="I6" s="44">
        <v>7</v>
      </c>
      <c r="J6" s="44">
        <v>22</v>
      </c>
      <c r="K6" s="44">
        <v>10</v>
      </c>
      <c r="L6" s="44">
        <v>13</v>
      </c>
      <c r="M6" s="44">
        <v>0</v>
      </c>
      <c r="N6" s="16">
        <f t="shared" ref="N6:N28" si="1">IF(H6=0,0,K6/H6)*100</f>
        <v>33.333333333333329</v>
      </c>
      <c r="O6" s="5">
        <v>6727.48</v>
      </c>
      <c r="P6" s="5">
        <f t="shared" ref="P6:P28" si="2">O6</f>
        <v>6727.48</v>
      </c>
      <c r="Q6" s="16">
        <f t="shared" ref="Q6:Q28" si="3">IF(O6=0,0,P6/O6)*100</f>
        <v>100</v>
      </c>
      <c r="R6" s="5">
        <v>4642.08</v>
      </c>
      <c r="S6" s="16">
        <f t="shared" ref="S6:S28" si="4">IF(P6=0,0,R6/P6)*100</f>
        <v>69.001765891537403</v>
      </c>
      <c r="T6" s="5">
        <f t="shared" ref="T6:T28" si="5">SUM(P6, -R6)</f>
        <v>2085.3999999999996</v>
      </c>
      <c r="U6" s="16">
        <f t="shared" ref="U6:U28" si="6">IF(P6=0,0,T6/P6)*100</f>
        <v>30.998234108462601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1193.0899999999999</v>
      </c>
      <c r="H7" s="44">
        <v>12</v>
      </c>
      <c r="I7" s="44">
        <v>5</v>
      </c>
      <c r="J7" s="44">
        <v>6</v>
      </c>
      <c r="K7" s="44">
        <v>3</v>
      </c>
      <c r="L7" s="44">
        <v>3</v>
      </c>
      <c r="M7" s="44">
        <v>0</v>
      </c>
      <c r="N7" s="16">
        <f t="shared" si="1"/>
        <v>25</v>
      </c>
      <c r="O7" s="5">
        <v>1193.0899999999999</v>
      </c>
      <c r="P7" s="5">
        <f t="shared" si="2"/>
        <v>1193.0899999999999</v>
      </c>
      <c r="Q7" s="16">
        <f t="shared" si="3"/>
        <v>100</v>
      </c>
      <c r="R7" s="5">
        <v>1193.0899999999999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12835.41</v>
      </c>
      <c r="H8" s="44">
        <v>27</v>
      </c>
      <c r="I8" s="44">
        <v>6</v>
      </c>
      <c r="J8" s="44">
        <v>18</v>
      </c>
      <c r="K8" s="44">
        <v>13</v>
      </c>
      <c r="L8" s="44">
        <v>13</v>
      </c>
      <c r="M8" s="44">
        <v>0</v>
      </c>
      <c r="N8" s="16">
        <f t="shared" si="1"/>
        <v>48.148148148148145</v>
      </c>
      <c r="O8" s="5">
        <v>12835.41</v>
      </c>
      <c r="P8" s="5">
        <f t="shared" si="2"/>
        <v>12835.41</v>
      </c>
      <c r="Q8" s="16">
        <f t="shared" si="3"/>
        <v>100</v>
      </c>
      <c r="R8" s="5">
        <v>12835.41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0</v>
      </c>
      <c r="H9" s="44">
        <v>8</v>
      </c>
      <c r="I9" s="44">
        <v>0</v>
      </c>
      <c r="J9" s="44">
        <v>6</v>
      </c>
      <c r="K9" s="44">
        <v>0</v>
      </c>
      <c r="L9" s="44">
        <v>0</v>
      </c>
      <c r="M9" s="44">
        <v>0</v>
      </c>
      <c r="N9" s="16">
        <f t="shared" si="1"/>
        <v>0</v>
      </c>
      <c r="O9" s="5">
        <v>0</v>
      </c>
      <c r="P9" s="5">
        <f t="shared" si="2"/>
        <v>0</v>
      </c>
      <c r="Q9" s="16">
        <f t="shared" si="3"/>
        <v>0</v>
      </c>
      <c r="R9" s="5">
        <v>0</v>
      </c>
      <c r="S9" s="16">
        <f t="shared" si="4"/>
        <v>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0</v>
      </c>
      <c r="H10" s="44">
        <v>5</v>
      </c>
      <c r="I10" s="44">
        <v>1</v>
      </c>
      <c r="J10" s="44">
        <v>4</v>
      </c>
      <c r="K10" s="44">
        <v>0</v>
      </c>
      <c r="L10" s="44">
        <v>0</v>
      </c>
      <c r="M10" s="44">
        <v>0</v>
      </c>
      <c r="N10" s="16">
        <f t="shared" si="1"/>
        <v>0</v>
      </c>
      <c r="O10" s="5">
        <v>0</v>
      </c>
      <c r="P10" s="5">
        <f t="shared" si="2"/>
        <v>0</v>
      </c>
      <c r="Q10" s="16">
        <f t="shared" si="3"/>
        <v>0</v>
      </c>
      <c r="R10" s="5">
        <v>0</v>
      </c>
      <c r="S10" s="16">
        <f t="shared" si="4"/>
        <v>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210.97</v>
      </c>
      <c r="H12" s="44">
        <v>6</v>
      </c>
      <c r="I12" s="44">
        <v>0</v>
      </c>
      <c r="J12" s="44">
        <v>4</v>
      </c>
      <c r="K12" s="44">
        <v>1</v>
      </c>
      <c r="L12" s="44">
        <v>1</v>
      </c>
      <c r="M12" s="44">
        <v>0</v>
      </c>
      <c r="N12" s="16">
        <f t="shared" si="1"/>
        <v>16.666666666666664</v>
      </c>
      <c r="O12" s="5">
        <v>210.97</v>
      </c>
      <c r="P12" s="5">
        <f t="shared" si="2"/>
        <v>210.97</v>
      </c>
      <c r="Q12" s="16">
        <f t="shared" si="3"/>
        <v>100</v>
      </c>
      <c r="R12" s="5">
        <v>210.97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3943.64</v>
      </c>
      <c r="H13" s="44">
        <v>31</v>
      </c>
      <c r="I13" s="44">
        <v>8</v>
      </c>
      <c r="J13" s="44">
        <v>20</v>
      </c>
      <c r="K13" s="44">
        <v>7</v>
      </c>
      <c r="L13" s="44">
        <v>7</v>
      </c>
      <c r="M13" s="44">
        <v>0</v>
      </c>
      <c r="N13" s="16">
        <f t="shared" si="1"/>
        <v>22.58064516129032</v>
      </c>
      <c r="O13" s="5">
        <v>3943.64</v>
      </c>
      <c r="P13" s="5">
        <f t="shared" si="2"/>
        <v>3943.64</v>
      </c>
      <c r="Q13" s="16">
        <f t="shared" si="3"/>
        <v>100</v>
      </c>
      <c r="R13" s="5">
        <v>1108.56</v>
      </c>
      <c r="S13" s="16">
        <f t="shared" si="4"/>
        <v>28.110070898966438</v>
      </c>
      <c r="T13" s="5">
        <f t="shared" si="5"/>
        <v>2835.08</v>
      </c>
      <c r="U13" s="16">
        <f t="shared" si="6"/>
        <v>71.889929101033573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2348.46</v>
      </c>
      <c r="H14" s="44">
        <v>21</v>
      </c>
      <c r="I14" s="44">
        <v>5</v>
      </c>
      <c r="J14" s="44">
        <v>16</v>
      </c>
      <c r="K14" s="44">
        <v>5</v>
      </c>
      <c r="L14" s="44">
        <v>6</v>
      </c>
      <c r="M14" s="44">
        <v>0</v>
      </c>
      <c r="N14" s="16">
        <f t="shared" si="1"/>
        <v>23.809523809523807</v>
      </c>
      <c r="O14" s="5">
        <v>2348.46</v>
      </c>
      <c r="P14" s="5">
        <f t="shared" si="2"/>
        <v>2348.46</v>
      </c>
      <c r="Q14" s="16">
        <f t="shared" si="3"/>
        <v>100</v>
      </c>
      <c r="R14" s="5">
        <v>2348.46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1382.7</v>
      </c>
      <c r="H15" s="44">
        <v>6</v>
      </c>
      <c r="I15" s="44">
        <v>2</v>
      </c>
      <c r="J15" s="44">
        <v>3</v>
      </c>
      <c r="K15" s="44">
        <v>3</v>
      </c>
      <c r="L15" s="44">
        <v>3</v>
      </c>
      <c r="M15" s="44">
        <v>0</v>
      </c>
      <c r="N15" s="16">
        <f t="shared" si="1"/>
        <v>50</v>
      </c>
      <c r="O15" s="5">
        <v>1382.7</v>
      </c>
      <c r="P15" s="5">
        <f t="shared" si="2"/>
        <v>1382.7</v>
      </c>
      <c r="Q15" s="16">
        <f t="shared" si="3"/>
        <v>100</v>
      </c>
      <c r="R15" s="5">
        <v>1382.7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694.26</v>
      </c>
      <c r="H16" s="44">
        <v>8</v>
      </c>
      <c r="I16" s="44">
        <v>0</v>
      </c>
      <c r="J16" s="44">
        <v>5</v>
      </c>
      <c r="K16" s="44">
        <v>4</v>
      </c>
      <c r="L16" s="44">
        <v>4</v>
      </c>
      <c r="M16" s="44">
        <v>0</v>
      </c>
      <c r="N16" s="16">
        <f t="shared" si="1"/>
        <v>50</v>
      </c>
      <c r="O16" s="5">
        <v>694.26</v>
      </c>
      <c r="P16" s="5">
        <f t="shared" si="2"/>
        <v>694.26</v>
      </c>
      <c r="Q16" s="16">
        <f t="shared" si="3"/>
        <v>100</v>
      </c>
      <c r="R16" s="5">
        <v>694.26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1763.05</v>
      </c>
      <c r="H17" s="44">
        <v>6</v>
      </c>
      <c r="I17" s="44">
        <v>1</v>
      </c>
      <c r="J17" s="44">
        <v>5</v>
      </c>
      <c r="K17" s="44">
        <v>4</v>
      </c>
      <c r="L17" s="44">
        <v>5</v>
      </c>
      <c r="M17" s="44">
        <v>0</v>
      </c>
      <c r="N17" s="16">
        <f t="shared" si="1"/>
        <v>66.666666666666657</v>
      </c>
      <c r="O17" s="5">
        <v>1763.05</v>
      </c>
      <c r="P17" s="5">
        <f t="shared" si="2"/>
        <v>1763.05</v>
      </c>
      <c r="Q17" s="16">
        <f t="shared" si="3"/>
        <v>100</v>
      </c>
      <c r="R17" s="5">
        <v>1763.05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28</v>
      </c>
      <c r="I18" s="44">
        <v>5</v>
      </c>
      <c r="J18" s="44">
        <v>22</v>
      </c>
      <c r="K18" s="44">
        <v>9</v>
      </c>
      <c r="L18" s="44">
        <v>13</v>
      </c>
      <c r="M18" s="44">
        <v>0</v>
      </c>
      <c r="N18" s="16">
        <f t="shared" si="1"/>
        <v>32.142857142857146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919.9</v>
      </c>
      <c r="S18" s="16">
        <f t="shared" si="4"/>
        <v>17.728637560274286</v>
      </c>
      <c r="T18" s="5">
        <f t="shared" si="5"/>
        <v>4268.88</v>
      </c>
      <c r="U18" s="16">
        <f t="shared" si="6"/>
        <v>82.271362439725721</v>
      </c>
    </row>
    <row r="19" spans="1:21" ht="27.95" customHeight="1" x14ac:dyDescent="0.25">
      <c r="A19" s="1">
        <f t="shared" si="7"/>
        <v>14</v>
      </c>
      <c r="B19" s="1" t="s">
        <v>264</v>
      </c>
      <c r="C19" s="119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1</v>
      </c>
      <c r="I19" s="44">
        <v>1</v>
      </c>
      <c r="J19" s="44">
        <v>0</v>
      </c>
      <c r="K19" s="44">
        <v>1</v>
      </c>
      <c r="L19" s="44">
        <v>1</v>
      </c>
      <c r="M19" s="44">
        <v>0</v>
      </c>
      <c r="N19" s="16">
        <f t="shared" si="1"/>
        <v>100</v>
      </c>
      <c r="O19" s="5">
        <v>1556</v>
      </c>
      <c r="P19" s="5">
        <f t="shared" si="2"/>
        <v>1556</v>
      </c>
      <c r="Q19" s="16">
        <f t="shared" si="3"/>
        <v>100</v>
      </c>
      <c r="R19" s="5">
        <v>1556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19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643.1</v>
      </c>
      <c r="H20" s="44">
        <v>9</v>
      </c>
      <c r="I20" s="44">
        <v>2</v>
      </c>
      <c r="J20" s="44">
        <v>7</v>
      </c>
      <c r="K20" s="44">
        <v>3</v>
      </c>
      <c r="L20" s="44">
        <v>3</v>
      </c>
      <c r="M20" s="44">
        <v>0</v>
      </c>
      <c r="N20" s="16">
        <f t="shared" si="1"/>
        <v>33.333333333333329</v>
      </c>
      <c r="O20" s="5">
        <v>643.1</v>
      </c>
      <c r="P20" s="5">
        <f t="shared" si="2"/>
        <v>643.1</v>
      </c>
      <c r="Q20" s="16">
        <f t="shared" si="3"/>
        <v>100</v>
      </c>
      <c r="R20" s="5">
        <v>643.1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5333.28</v>
      </c>
      <c r="H21" s="44">
        <v>13</v>
      </c>
      <c r="I21" s="44">
        <v>4</v>
      </c>
      <c r="J21" s="44">
        <v>9</v>
      </c>
      <c r="K21" s="44">
        <v>9</v>
      </c>
      <c r="L21" s="44">
        <v>12</v>
      </c>
      <c r="M21" s="44">
        <v>0</v>
      </c>
      <c r="N21" s="16">
        <f t="shared" si="1"/>
        <v>69.230769230769226</v>
      </c>
      <c r="O21" s="5">
        <v>5333.28</v>
      </c>
      <c r="P21" s="5">
        <f t="shared" si="2"/>
        <v>5333.28</v>
      </c>
      <c r="Q21" s="16">
        <f t="shared" si="3"/>
        <v>100</v>
      </c>
      <c r="R21" s="5">
        <v>5333.28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2315.31</v>
      </c>
      <c r="S22" s="16">
        <f t="shared" si="4"/>
        <v>48.684229893371629</v>
      </c>
      <c r="T22" s="5">
        <f t="shared" si="5"/>
        <v>2440.4600000000005</v>
      </c>
      <c r="U22" s="16">
        <f t="shared" si="6"/>
        <v>51.315770106628378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0</v>
      </c>
      <c r="H23" s="44">
        <v>16</v>
      </c>
      <c r="I23" s="44">
        <v>4</v>
      </c>
      <c r="J23" s="44">
        <v>12</v>
      </c>
      <c r="K23" s="44">
        <v>0</v>
      </c>
      <c r="L23" s="44">
        <v>0</v>
      </c>
      <c r="M23" s="44">
        <v>0</v>
      </c>
      <c r="N23" s="16">
        <f t="shared" si="1"/>
        <v>0</v>
      </c>
      <c r="O23" s="5">
        <v>0</v>
      </c>
      <c r="P23" s="5">
        <f t="shared" si="2"/>
        <v>0</v>
      </c>
      <c r="Q23" s="16">
        <f t="shared" si="3"/>
        <v>0</v>
      </c>
      <c r="R23" s="5">
        <v>0</v>
      </c>
      <c r="S23" s="16">
        <f t="shared" si="4"/>
        <v>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2084.29</v>
      </c>
      <c r="H24" s="44">
        <v>10</v>
      </c>
      <c r="I24" s="44">
        <v>1</v>
      </c>
      <c r="J24" s="44">
        <v>9</v>
      </c>
      <c r="K24" s="44">
        <v>6</v>
      </c>
      <c r="L24" s="44">
        <v>6</v>
      </c>
      <c r="M24" s="44">
        <v>0</v>
      </c>
      <c r="N24" s="16">
        <f t="shared" si="1"/>
        <v>60</v>
      </c>
      <c r="O24" s="5">
        <v>2084.29</v>
      </c>
      <c r="P24" s="5">
        <f t="shared" si="2"/>
        <v>2084.29</v>
      </c>
      <c r="Q24" s="16">
        <f t="shared" si="3"/>
        <v>100</v>
      </c>
      <c r="R24" s="5">
        <v>2084.29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1481.69</v>
      </c>
      <c r="H25" s="44">
        <v>7</v>
      </c>
      <c r="I25" s="44">
        <v>1</v>
      </c>
      <c r="J25" s="44">
        <v>5</v>
      </c>
      <c r="K25" s="44">
        <v>2</v>
      </c>
      <c r="L25" s="44">
        <v>3</v>
      </c>
      <c r="M25" s="44">
        <v>0</v>
      </c>
      <c r="N25" s="16">
        <f t="shared" si="1"/>
        <v>28.571428571428569</v>
      </c>
      <c r="O25" s="5">
        <v>1481.69</v>
      </c>
      <c r="P25" s="5">
        <f t="shared" si="2"/>
        <v>1481.69</v>
      </c>
      <c r="Q25" s="16">
        <f t="shared" si="3"/>
        <v>100</v>
      </c>
      <c r="R25" s="5">
        <v>1239.32</v>
      </c>
      <c r="S25" s="16">
        <f t="shared" si="4"/>
        <v>83.642327342426555</v>
      </c>
      <c r="T25" s="5">
        <f t="shared" si="5"/>
        <v>242.37000000000012</v>
      </c>
      <c r="U25" s="16">
        <f t="shared" si="6"/>
        <v>16.357672657573456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3390.28</v>
      </c>
      <c r="H26" s="44">
        <v>16</v>
      </c>
      <c r="I26" s="44">
        <v>5</v>
      </c>
      <c r="J26" s="44">
        <v>11</v>
      </c>
      <c r="K26" s="44">
        <v>6</v>
      </c>
      <c r="L26" s="44">
        <v>7</v>
      </c>
      <c r="M26" s="44">
        <v>0</v>
      </c>
      <c r="N26" s="16">
        <f t="shared" si="1"/>
        <v>37.5</v>
      </c>
      <c r="O26" s="5">
        <v>3390.28</v>
      </c>
      <c r="P26" s="5">
        <f t="shared" si="2"/>
        <v>3390.28</v>
      </c>
      <c r="Q26" s="16">
        <f t="shared" si="3"/>
        <v>100</v>
      </c>
      <c r="R26" s="5">
        <v>3390.28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19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7</v>
      </c>
      <c r="I27" s="44">
        <v>0</v>
      </c>
      <c r="J27" s="44">
        <v>7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344.09</v>
      </c>
      <c r="H28" s="44">
        <v>9</v>
      </c>
      <c r="I28" s="44">
        <v>3</v>
      </c>
      <c r="J28" s="44">
        <v>4</v>
      </c>
      <c r="K28" s="44">
        <v>2</v>
      </c>
      <c r="L28" s="44">
        <v>2</v>
      </c>
      <c r="M28" s="44">
        <v>0</v>
      </c>
      <c r="N28" s="16">
        <f t="shared" si="1"/>
        <v>22.222222222222221</v>
      </c>
      <c r="O28" s="5">
        <v>344.09</v>
      </c>
      <c r="P28" s="5">
        <f t="shared" si="2"/>
        <v>344.09</v>
      </c>
      <c r="Q28" s="16">
        <f t="shared" si="3"/>
        <v>100</v>
      </c>
      <c r="R28" s="5">
        <v>344.09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19" t="s">
        <v>383</v>
      </c>
      <c r="D29" s="25" t="s">
        <v>384</v>
      </c>
      <c r="E29" s="84" t="s">
        <v>41</v>
      </c>
      <c r="F29" s="96"/>
      <c r="G29" s="93">
        <v>0</v>
      </c>
      <c r="H29" s="44">
        <v>0</v>
      </c>
      <c r="I29" s="44">
        <v>0</v>
      </c>
      <c r="J29" s="44">
        <v>0</v>
      </c>
      <c r="K29" s="44">
        <v>0</v>
      </c>
      <c r="L29" s="44">
        <v>0</v>
      </c>
      <c r="M29" s="44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</row>
    <row r="30" spans="1:21" ht="27.95" customHeight="1" x14ac:dyDescent="0.25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96" t="s">
        <v>300</v>
      </c>
      <c r="G30" s="93">
        <f t="shared" ref="G30:G79" si="8">O30</f>
        <v>1966.9</v>
      </c>
      <c r="H30" s="44">
        <v>16</v>
      </c>
      <c r="I30" s="44">
        <v>1</v>
      </c>
      <c r="J30" s="44">
        <v>13</v>
      </c>
      <c r="K30" s="44">
        <v>4</v>
      </c>
      <c r="L30" s="44">
        <v>5</v>
      </c>
      <c r="M30" s="44">
        <v>0</v>
      </c>
      <c r="N30" s="16">
        <f t="shared" ref="N30:N67" si="9">IF(H30=0,0,K30/H30)*100</f>
        <v>25</v>
      </c>
      <c r="O30" s="5">
        <v>1966.9</v>
      </c>
      <c r="P30" s="5">
        <f t="shared" ref="P30:P79" si="10">O30</f>
        <v>1966.9</v>
      </c>
      <c r="Q30" s="16">
        <f t="shared" ref="Q30:Q39" si="11">IF(O30=0,0,P30/O30)*100</f>
        <v>100</v>
      </c>
      <c r="R30" s="5">
        <v>1966.9</v>
      </c>
      <c r="S30" s="16">
        <f t="shared" ref="S30:S39" si="12">IF(P30=0,0,R30/P30)*100</f>
        <v>100</v>
      </c>
      <c r="T30" s="5">
        <f t="shared" ref="T30:T79" si="13">SUM(P30, -R30)</f>
        <v>0</v>
      </c>
      <c r="U30" s="16">
        <f t="shared" ref="U30:U39" si="14">IF(P30=0,0,T30/P30)*100</f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5719.11</v>
      </c>
      <c r="H31" s="44">
        <v>20</v>
      </c>
      <c r="I31" s="44">
        <v>6</v>
      </c>
      <c r="J31" s="44">
        <v>12</v>
      </c>
      <c r="K31" s="44">
        <v>10</v>
      </c>
      <c r="L31" s="44">
        <v>13</v>
      </c>
      <c r="M31" s="44">
        <v>0</v>
      </c>
      <c r="N31" s="16">
        <f t="shared" si="9"/>
        <v>50</v>
      </c>
      <c r="O31" s="5">
        <v>5719.11</v>
      </c>
      <c r="P31" s="5">
        <f t="shared" si="10"/>
        <v>5719.11</v>
      </c>
      <c r="Q31" s="16">
        <f t="shared" si="11"/>
        <v>100</v>
      </c>
      <c r="R31" s="5">
        <v>5719.11</v>
      </c>
      <c r="S31" s="16">
        <f t="shared" si="12"/>
        <v>100</v>
      </c>
      <c r="T31" s="5">
        <f t="shared" si="13"/>
        <v>0</v>
      </c>
      <c r="U31" s="16">
        <f t="shared" si="14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3466.75</v>
      </c>
      <c r="H32" s="44">
        <v>13</v>
      </c>
      <c r="I32" s="44">
        <v>6</v>
      </c>
      <c r="J32" s="44">
        <v>5</v>
      </c>
      <c r="K32" s="44">
        <v>6</v>
      </c>
      <c r="L32" s="44">
        <v>6</v>
      </c>
      <c r="M32" s="44">
        <v>0</v>
      </c>
      <c r="N32" s="16">
        <f t="shared" si="9"/>
        <v>46.153846153846153</v>
      </c>
      <c r="O32" s="5">
        <v>3466.75</v>
      </c>
      <c r="P32" s="5">
        <f t="shared" si="10"/>
        <v>3466.75</v>
      </c>
      <c r="Q32" s="16">
        <f t="shared" si="11"/>
        <v>100</v>
      </c>
      <c r="R32" s="5">
        <v>3466.75</v>
      </c>
      <c r="S32" s="16">
        <f t="shared" si="12"/>
        <v>100</v>
      </c>
      <c r="T32" s="5">
        <f t="shared" si="13"/>
        <v>0</v>
      </c>
      <c r="U32" s="16">
        <f t="shared" si="14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11</v>
      </c>
      <c r="I33" s="44">
        <v>5</v>
      </c>
      <c r="J33" s="44">
        <v>5</v>
      </c>
      <c r="K33" s="44">
        <v>1</v>
      </c>
      <c r="L33" s="44">
        <v>1</v>
      </c>
      <c r="M33" s="44">
        <v>0</v>
      </c>
      <c r="N33" s="16">
        <f t="shared" si="9"/>
        <v>9.0909090909090917</v>
      </c>
      <c r="O33" s="5">
        <v>415.83</v>
      </c>
      <c r="P33" s="5">
        <f t="shared" si="10"/>
        <v>415.83</v>
      </c>
      <c r="Q33" s="16">
        <f t="shared" si="11"/>
        <v>100</v>
      </c>
      <c r="R33" s="5">
        <v>0</v>
      </c>
      <c r="S33" s="16">
        <f t="shared" si="12"/>
        <v>0</v>
      </c>
      <c r="T33" s="5">
        <f t="shared" si="13"/>
        <v>415.83</v>
      </c>
      <c r="U33" s="16">
        <f t="shared" si="14"/>
        <v>100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7997.2</v>
      </c>
      <c r="H34" s="44">
        <v>23</v>
      </c>
      <c r="I34" s="44">
        <v>8</v>
      </c>
      <c r="J34" s="44">
        <v>13</v>
      </c>
      <c r="K34" s="44">
        <v>15</v>
      </c>
      <c r="L34" s="44">
        <v>17</v>
      </c>
      <c r="M34" s="44">
        <v>0</v>
      </c>
      <c r="N34" s="16">
        <f t="shared" si="9"/>
        <v>65.217391304347828</v>
      </c>
      <c r="O34" s="5">
        <v>7997.2</v>
      </c>
      <c r="P34" s="5">
        <f t="shared" si="10"/>
        <v>7997.2</v>
      </c>
      <c r="Q34" s="16">
        <f t="shared" si="11"/>
        <v>100</v>
      </c>
      <c r="R34" s="5">
        <v>2150.4499999999998</v>
      </c>
      <c r="S34" s="16">
        <f t="shared" si="12"/>
        <v>26.890036512779471</v>
      </c>
      <c r="T34" s="5">
        <f t="shared" si="13"/>
        <v>5846.75</v>
      </c>
      <c r="U34" s="16">
        <f t="shared" si="14"/>
        <v>73.109963487220526</v>
      </c>
    </row>
    <row r="35" spans="1:21" ht="27.95" customHeight="1" x14ac:dyDescent="0.25">
      <c r="A35" s="1">
        <f t="shared" si="7"/>
        <v>30</v>
      </c>
      <c r="B35" s="25" t="s">
        <v>264</v>
      </c>
      <c r="C35" s="119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3441.83</v>
      </c>
      <c r="H35" s="44">
        <v>16</v>
      </c>
      <c r="I35" s="44">
        <v>2</v>
      </c>
      <c r="J35" s="44">
        <v>8</v>
      </c>
      <c r="K35" s="44">
        <v>7</v>
      </c>
      <c r="L35" s="44">
        <v>7</v>
      </c>
      <c r="M35" s="44">
        <v>0</v>
      </c>
      <c r="N35" s="16">
        <f t="shared" si="9"/>
        <v>43.75</v>
      </c>
      <c r="O35" s="5">
        <v>3441.83</v>
      </c>
      <c r="P35" s="5">
        <f t="shared" si="10"/>
        <v>3441.83</v>
      </c>
      <c r="Q35" s="16">
        <f t="shared" si="11"/>
        <v>100</v>
      </c>
      <c r="R35" s="5">
        <v>3441.83</v>
      </c>
      <c r="S35" s="16">
        <f t="shared" si="12"/>
        <v>100</v>
      </c>
      <c r="T35" s="5">
        <f t="shared" si="13"/>
        <v>0</v>
      </c>
      <c r="U35" s="16">
        <f t="shared" si="14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14</v>
      </c>
      <c r="I36" s="44">
        <v>3</v>
      </c>
      <c r="J36" s="44">
        <v>10</v>
      </c>
      <c r="K36" s="44">
        <v>4</v>
      </c>
      <c r="L36" s="44">
        <v>4</v>
      </c>
      <c r="M36" s="44">
        <v>0</v>
      </c>
      <c r="N36" s="16">
        <f t="shared" si="9"/>
        <v>28.571428571428569</v>
      </c>
      <c r="O36" s="5">
        <v>1600.15</v>
      </c>
      <c r="P36" s="5">
        <f t="shared" si="10"/>
        <v>1600.15</v>
      </c>
      <c r="Q36" s="16">
        <f t="shared" si="11"/>
        <v>100</v>
      </c>
      <c r="R36" s="5">
        <v>502.43</v>
      </c>
      <c r="S36" s="16">
        <f t="shared" si="12"/>
        <v>31.398931350185922</v>
      </c>
      <c r="T36" s="5">
        <f t="shared" si="13"/>
        <v>1097.72</v>
      </c>
      <c r="U36" s="16">
        <f t="shared" si="14"/>
        <v>68.601068649814081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2514.98</v>
      </c>
      <c r="H37" s="44">
        <v>8</v>
      </c>
      <c r="I37" s="44">
        <v>3</v>
      </c>
      <c r="J37" s="44">
        <v>4</v>
      </c>
      <c r="K37" s="44">
        <v>2</v>
      </c>
      <c r="L37" s="44">
        <v>2</v>
      </c>
      <c r="M37" s="44">
        <v>0</v>
      </c>
      <c r="N37" s="16">
        <f t="shared" si="9"/>
        <v>25</v>
      </c>
      <c r="O37" s="5">
        <v>2514.98</v>
      </c>
      <c r="P37" s="5">
        <f t="shared" si="10"/>
        <v>2514.98</v>
      </c>
      <c r="Q37" s="16">
        <f t="shared" si="11"/>
        <v>100</v>
      </c>
      <c r="R37" s="5">
        <v>2514.98</v>
      </c>
      <c r="S37" s="16">
        <f t="shared" si="12"/>
        <v>100</v>
      </c>
      <c r="T37" s="5">
        <f t="shared" si="13"/>
        <v>0</v>
      </c>
      <c r="U37" s="16">
        <f t="shared" si="14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3283.43</v>
      </c>
      <c r="H38" s="44">
        <v>7</v>
      </c>
      <c r="I38" s="44">
        <v>3</v>
      </c>
      <c r="J38" s="44">
        <v>4</v>
      </c>
      <c r="K38" s="44">
        <v>3</v>
      </c>
      <c r="L38" s="44">
        <v>4</v>
      </c>
      <c r="M38" s="44">
        <v>0</v>
      </c>
      <c r="N38" s="16">
        <f t="shared" si="9"/>
        <v>42.857142857142854</v>
      </c>
      <c r="O38" s="5">
        <v>3283.43</v>
      </c>
      <c r="P38" s="5">
        <f t="shared" si="10"/>
        <v>3283.43</v>
      </c>
      <c r="Q38" s="16">
        <f t="shared" si="11"/>
        <v>100</v>
      </c>
      <c r="R38" s="5">
        <v>0</v>
      </c>
      <c r="S38" s="16">
        <f t="shared" si="12"/>
        <v>0</v>
      </c>
      <c r="T38" s="5">
        <f t="shared" si="13"/>
        <v>3283.43</v>
      </c>
      <c r="U38" s="16">
        <f t="shared" si="14"/>
        <v>100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6706.6</v>
      </c>
      <c r="H39" s="44">
        <v>21</v>
      </c>
      <c r="I39" s="44">
        <v>0</v>
      </c>
      <c r="J39" s="44">
        <v>21</v>
      </c>
      <c r="K39" s="44">
        <v>9</v>
      </c>
      <c r="L39" s="44">
        <v>10</v>
      </c>
      <c r="M39" s="44">
        <v>0</v>
      </c>
      <c r="N39" s="16">
        <f t="shared" si="9"/>
        <v>42.857142857142854</v>
      </c>
      <c r="O39" s="5">
        <v>6706.6</v>
      </c>
      <c r="P39" s="5">
        <f t="shared" si="10"/>
        <v>6706.6</v>
      </c>
      <c r="Q39" s="16">
        <f t="shared" si="11"/>
        <v>100</v>
      </c>
      <c r="R39" s="5">
        <v>6706.6</v>
      </c>
      <c r="S39" s="16">
        <f t="shared" si="12"/>
        <v>100</v>
      </c>
      <c r="T39" s="5">
        <f t="shared" si="13"/>
        <v>0</v>
      </c>
      <c r="U39" s="16">
        <f t="shared" si="14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6</v>
      </c>
      <c r="I40" s="44">
        <v>0</v>
      </c>
      <c r="J40" s="44">
        <v>6</v>
      </c>
      <c r="K40" s="44">
        <v>0</v>
      </c>
      <c r="L40" s="44">
        <v>0</v>
      </c>
      <c r="M40" s="44">
        <v>0</v>
      </c>
      <c r="N40" s="16">
        <f t="shared" si="9"/>
        <v>0</v>
      </c>
      <c r="O40" s="16">
        <f>IF(I40=0,0,L40/I40)*100</f>
        <v>0</v>
      </c>
      <c r="P40" s="5">
        <f t="shared" si="10"/>
        <v>0</v>
      </c>
      <c r="Q40" s="16">
        <f t="shared" ref="Q40:S41" si="15">IF(K40=0,0,N40/K40)*100</f>
        <v>0</v>
      </c>
      <c r="R40" s="16">
        <f t="shared" si="15"/>
        <v>0</v>
      </c>
      <c r="S40" s="16">
        <f t="shared" si="15"/>
        <v>0</v>
      </c>
      <c r="T40" s="5">
        <f t="shared" si="13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19" t="s">
        <v>23</v>
      </c>
      <c r="C41" s="119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0</v>
      </c>
      <c r="H41" s="44">
        <v>6</v>
      </c>
      <c r="I41" s="44">
        <v>1</v>
      </c>
      <c r="J41" s="44">
        <v>4</v>
      </c>
      <c r="K41" s="44">
        <v>0</v>
      </c>
      <c r="L41" s="44">
        <v>0</v>
      </c>
      <c r="M41" s="44">
        <v>0</v>
      </c>
      <c r="N41" s="16">
        <f t="shared" si="9"/>
        <v>0</v>
      </c>
      <c r="O41" s="16">
        <f>IF(I41=0,0,L41/I41)*100</f>
        <v>0</v>
      </c>
      <c r="P41" s="5">
        <f t="shared" si="10"/>
        <v>0</v>
      </c>
      <c r="Q41" s="16">
        <f t="shared" si="15"/>
        <v>0</v>
      </c>
      <c r="R41" s="16">
        <f t="shared" si="15"/>
        <v>0</v>
      </c>
      <c r="S41" s="16">
        <f t="shared" si="15"/>
        <v>0</v>
      </c>
      <c r="T41" s="5">
        <f t="shared" si="13"/>
        <v>0</v>
      </c>
      <c r="U41" s="16">
        <f>IF(O41=0,0,R41/O41)*100</f>
        <v>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1232.6300000000001</v>
      </c>
      <c r="H42" s="44">
        <v>12</v>
      </c>
      <c r="I42" s="44">
        <v>3</v>
      </c>
      <c r="J42" s="44">
        <v>8</v>
      </c>
      <c r="K42" s="44">
        <v>4</v>
      </c>
      <c r="L42" s="44">
        <v>4</v>
      </c>
      <c r="M42" s="44">
        <v>0</v>
      </c>
      <c r="N42" s="16">
        <f t="shared" si="9"/>
        <v>33.333333333333329</v>
      </c>
      <c r="O42" s="5">
        <v>1232.6300000000001</v>
      </c>
      <c r="P42" s="5">
        <f t="shared" si="10"/>
        <v>1232.6300000000001</v>
      </c>
      <c r="Q42" s="16">
        <f>IF(O42=0,0,P42/O42)*100</f>
        <v>100</v>
      </c>
      <c r="R42" s="5">
        <v>1232.6300000000001</v>
      </c>
      <c r="S42" s="16">
        <f>IF(P42=0,0,R42/P42)*100</f>
        <v>100</v>
      </c>
      <c r="T42" s="5">
        <f t="shared" si="13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6343.87</v>
      </c>
      <c r="H43" s="44">
        <v>21</v>
      </c>
      <c r="I43" s="44">
        <v>6</v>
      </c>
      <c r="J43" s="44">
        <v>12</v>
      </c>
      <c r="K43" s="44">
        <v>8</v>
      </c>
      <c r="L43" s="44">
        <v>9</v>
      </c>
      <c r="M43" s="44">
        <v>0</v>
      </c>
      <c r="N43" s="16">
        <f t="shared" si="9"/>
        <v>38.095238095238095</v>
      </c>
      <c r="O43" s="5">
        <v>6343.87</v>
      </c>
      <c r="P43" s="5">
        <f t="shared" si="10"/>
        <v>6343.87</v>
      </c>
      <c r="Q43" s="16">
        <f>IF(O43=0,0,P43/O43)*100</f>
        <v>100</v>
      </c>
      <c r="R43" s="5">
        <v>6239.75</v>
      </c>
      <c r="S43" s="16">
        <f>IF(P43=0,0,R43/P43)*100</f>
        <v>98.358730554062419</v>
      </c>
      <c r="T43" s="5">
        <f t="shared" si="13"/>
        <v>104.11999999999989</v>
      </c>
      <c r="U43" s="16">
        <f>IF(P43=0,0,T43/P43)*100</f>
        <v>1.6412694459375727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9"/>
        <v>0</v>
      </c>
      <c r="O44" s="16">
        <f>IF(I44=0,0,L44/I44)*100</f>
        <v>0</v>
      </c>
      <c r="P44" s="5">
        <f t="shared" si="10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13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19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722.89</v>
      </c>
      <c r="H45" s="44">
        <v>9</v>
      </c>
      <c r="I45" s="44">
        <v>0</v>
      </c>
      <c r="J45" s="44">
        <v>8</v>
      </c>
      <c r="K45" s="44">
        <v>3</v>
      </c>
      <c r="L45" s="44">
        <v>3</v>
      </c>
      <c r="M45" s="44">
        <v>0</v>
      </c>
      <c r="N45" s="16">
        <f t="shared" si="9"/>
        <v>33.333333333333329</v>
      </c>
      <c r="O45" s="5">
        <v>722.89</v>
      </c>
      <c r="P45" s="5">
        <f t="shared" si="10"/>
        <v>722.89</v>
      </c>
      <c r="Q45" s="16">
        <f>IF(O45=0,0,P45/O45)*100</f>
        <v>100</v>
      </c>
      <c r="R45" s="5">
        <v>0</v>
      </c>
      <c r="S45" s="16">
        <f>IF(P45=0,0,R45/P45)*100</f>
        <v>0</v>
      </c>
      <c r="T45" s="5">
        <f t="shared" si="13"/>
        <v>722.89</v>
      </c>
      <c r="U45" s="16">
        <f>IF(P45=0,0,T45/P45)*100</f>
        <v>100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4193.75</v>
      </c>
      <c r="H46" s="44">
        <v>16</v>
      </c>
      <c r="I46" s="44">
        <v>3</v>
      </c>
      <c r="J46" s="44">
        <v>11</v>
      </c>
      <c r="K46" s="44">
        <v>8</v>
      </c>
      <c r="L46" s="44">
        <v>9</v>
      </c>
      <c r="M46" s="44">
        <v>0</v>
      </c>
      <c r="N46" s="16">
        <f t="shared" si="9"/>
        <v>50</v>
      </c>
      <c r="O46" s="5">
        <v>4193.75</v>
      </c>
      <c r="P46" s="5">
        <f t="shared" si="10"/>
        <v>4193.75</v>
      </c>
      <c r="Q46" s="16">
        <f>IF(O46=0,0,P46/O46)*100</f>
        <v>100</v>
      </c>
      <c r="R46" s="5">
        <v>2655.74</v>
      </c>
      <c r="S46" s="16">
        <f>IF(P46=0,0,R46/P46)*100</f>
        <v>63.326140089418772</v>
      </c>
      <c r="T46" s="5">
        <f t="shared" si="13"/>
        <v>1538.0100000000002</v>
      </c>
      <c r="U46" s="16">
        <f>IF(P46=0,0,T46/P46)*100</f>
        <v>36.673859910581221</v>
      </c>
    </row>
    <row r="47" spans="1:21" ht="28.5" customHeight="1" x14ac:dyDescent="0.25">
      <c r="A47" s="1">
        <f t="shared" si="7"/>
        <v>42</v>
      </c>
      <c r="B47" s="60" t="s">
        <v>22</v>
      </c>
      <c r="C47" s="119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12</v>
      </c>
      <c r="I47" s="44">
        <v>0</v>
      </c>
      <c r="J47" s="44">
        <v>10</v>
      </c>
      <c r="K47" s="44">
        <v>0</v>
      </c>
      <c r="L47" s="44">
        <v>0</v>
      </c>
      <c r="M47" s="44">
        <v>0</v>
      </c>
      <c r="N47" s="16">
        <f t="shared" si="9"/>
        <v>0</v>
      </c>
      <c r="O47" s="5">
        <v>0</v>
      </c>
      <c r="P47" s="5">
        <f t="shared" si="10"/>
        <v>0</v>
      </c>
      <c r="Q47" s="5">
        <v>0</v>
      </c>
      <c r="R47" s="5">
        <v>0</v>
      </c>
      <c r="S47" s="5">
        <v>0</v>
      </c>
      <c r="T47" s="5">
        <f t="shared" si="13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1355.09</v>
      </c>
      <c r="H48" s="44">
        <v>7</v>
      </c>
      <c r="I48" s="44">
        <v>1</v>
      </c>
      <c r="J48" s="44">
        <v>4</v>
      </c>
      <c r="K48" s="44">
        <v>6</v>
      </c>
      <c r="L48" s="44">
        <v>6</v>
      </c>
      <c r="M48" s="44">
        <v>0</v>
      </c>
      <c r="N48" s="16">
        <f t="shared" si="9"/>
        <v>85.714285714285708</v>
      </c>
      <c r="O48" s="5">
        <v>1355.09</v>
      </c>
      <c r="P48" s="5">
        <f t="shared" si="10"/>
        <v>1355.09</v>
      </c>
      <c r="Q48" s="16">
        <f>IF(O48=0,0,P48/O48)*100</f>
        <v>100</v>
      </c>
      <c r="R48" s="5">
        <v>1355.09</v>
      </c>
      <c r="S48" s="16">
        <f>IF(P48=0,0,R48/P48)*100</f>
        <v>100</v>
      </c>
      <c r="T48" s="5">
        <f t="shared" si="13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2217.59</v>
      </c>
      <c r="H49" s="44">
        <v>17</v>
      </c>
      <c r="I49" s="44">
        <v>5</v>
      </c>
      <c r="J49" s="44">
        <v>10</v>
      </c>
      <c r="K49" s="44">
        <v>4</v>
      </c>
      <c r="L49" s="44">
        <v>6</v>
      </c>
      <c r="M49" s="44">
        <v>0</v>
      </c>
      <c r="N49" s="16">
        <f t="shared" si="9"/>
        <v>23.52941176470588</v>
      </c>
      <c r="O49" s="5">
        <v>2217.59</v>
      </c>
      <c r="P49" s="5">
        <f t="shared" si="10"/>
        <v>2217.59</v>
      </c>
      <c r="Q49" s="16">
        <f>IF(O49=0,0,P49/O49)*100</f>
        <v>100</v>
      </c>
      <c r="R49" s="5">
        <v>2217.59</v>
      </c>
      <c r="S49" s="16">
        <f>IF(P49=0,0,R49/P49)*100</f>
        <v>100</v>
      </c>
      <c r="T49" s="5">
        <f t="shared" si="13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1776.97</v>
      </c>
      <c r="H50" s="44">
        <v>10</v>
      </c>
      <c r="I50" s="44">
        <v>0</v>
      </c>
      <c r="J50" s="44">
        <v>9</v>
      </c>
      <c r="K50" s="44">
        <v>5</v>
      </c>
      <c r="L50" s="44">
        <v>5</v>
      </c>
      <c r="M50" s="44">
        <v>0</v>
      </c>
      <c r="N50" s="16">
        <f t="shared" si="9"/>
        <v>50</v>
      </c>
      <c r="O50" s="5">
        <v>1776.97</v>
      </c>
      <c r="P50" s="5">
        <f t="shared" si="10"/>
        <v>1776.97</v>
      </c>
      <c r="Q50" s="16">
        <f>IF(O50=0,0,P50/O50)*100</f>
        <v>100</v>
      </c>
      <c r="R50" s="5">
        <v>1776.97</v>
      </c>
      <c r="S50" s="16">
        <f>IF(P50=0,0,R50/P50)*100</f>
        <v>100</v>
      </c>
      <c r="T50" s="5">
        <f t="shared" si="13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19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0</v>
      </c>
      <c r="H51" s="44">
        <v>3</v>
      </c>
      <c r="I51" s="44">
        <v>0</v>
      </c>
      <c r="J51" s="44">
        <v>3</v>
      </c>
      <c r="K51" s="44">
        <v>0</v>
      </c>
      <c r="L51" s="44">
        <v>0</v>
      </c>
      <c r="M51" s="44">
        <v>0</v>
      </c>
      <c r="N51" s="16">
        <f t="shared" si="9"/>
        <v>0</v>
      </c>
      <c r="O51" s="16">
        <f>IF(I51=0,0,L51/I51)*100</f>
        <v>0</v>
      </c>
      <c r="P51" s="5">
        <f t="shared" si="10"/>
        <v>0</v>
      </c>
      <c r="Q51" s="16">
        <f>IF(K51=0,0,N51/K51)*100</f>
        <v>0</v>
      </c>
      <c r="R51" s="16">
        <f>IF(L51=0,0,O51/L51)*100</f>
        <v>0</v>
      </c>
      <c r="S51" s="16">
        <f>IF(M51=0,0,P51/M51)*100</f>
        <v>0</v>
      </c>
      <c r="T51" s="5">
        <f t="shared" si="13"/>
        <v>0</v>
      </c>
      <c r="U51" s="16">
        <f>IF(O51=0,0,R51/O51)*100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2988.36</v>
      </c>
      <c r="H52" s="44">
        <v>19</v>
      </c>
      <c r="I52" s="44">
        <v>0</v>
      </c>
      <c r="J52" s="44">
        <v>12</v>
      </c>
      <c r="K52" s="44">
        <v>9</v>
      </c>
      <c r="L52" s="44">
        <v>9</v>
      </c>
      <c r="M52" s="44">
        <v>0</v>
      </c>
      <c r="N52" s="16">
        <f t="shared" si="9"/>
        <v>47.368421052631575</v>
      </c>
      <c r="O52" s="5">
        <v>2988.36</v>
      </c>
      <c r="P52" s="5">
        <f t="shared" si="10"/>
        <v>2988.36</v>
      </c>
      <c r="Q52" s="16">
        <f t="shared" ref="Q52:Q67" si="16">IF(O52=0,0,P52/O52)*100</f>
        <v>100</v>
      </c>
      <c r="R52" s="5">
        <v>2988.36</v>
      </c>
      <c r="S52" s="16">
        <f t="shared" ref="S52:S66" si="17">IF(P52=0,0,R52/P52)*100</f>
        <v>100</v>
      </c>
      <c r="T52" s="5">
        <f t="shared" si="13"/>
        <v>0</v>
      </c>
      <c r="U52" s="16">
        <f t="shared" ref="U52:U67" si="18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121.8</v>
      </c>
      <c r="H53" s="44">
        <v>6</v>
      </c>
      <c r="I53" s="44">
        <v>1</v>
      </c>
      <c r="J53" s="44">
        <v>4</v>
      </c>
      <c r="K53" s="44">
        <v>1</v>
      </c>
      <c r="L53" s="44">
        <v>1</v>
      </c>
      <c r="M53" s="44">
        <v>0</v>
      </c>
      <c r="N53" s="16">
        <f t="shared" si="9"/>
        <v>16.666666666666664</v>
      </c>
      <c r="O53" s="5">
        <v>121.8</v>
      </c>
      <c r="P53" s="5">
        <f t="shared" si="10"/>
        <v>121.8</v>
      </c>
      <c r="Q53" s="16">
        <f t="shared" si="16"/>
        <v>100</v>
      </c>
      <c r="R53" s="5">
        <v>121.8</v>
      </c>
      <c r="S53" s="16">
        <f t="shared" si="17"/>
        <v>100</v>
      </c>
      <c r="T53" s="5">
        <f t="shared" si="13"/>
        <v>0</v>
      </c>
      <c r="U53" s="16">
        <f t="shared" si="18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3686.88</v>
      </c>
      <c r="H54" s="44">
        <v>14</v>
      </c>
      <c r="I54" s="44">
        <v>4</v>
      </c>
      <c r="J54" s="44">
        <v>7</v>
      </c>
      <c r="K54" s="44">
        <v>5</v>
      </c>
      <c r="L54" s="44">
        <v>6</v>
      </c>
      <c r="M54" s="44">
        <v>0</v>
      </c>
      <c r="N54" s="16">
        <f t="shared" si="9"/>
        <v>35.714285714285715</v>
      </c>
      <c r="O54" s="5">
        <v>3686.88</v>
      </c>
      <c r="P54" s="5">
        <f t="shared" si="10"/>
        <v>3686.88</v>
      </c>
      <c r="Q54" s="16">
        <f t="shared" si="16"/>
        <v>100</v>
      </c>
      <c r="R54" s="5">
        <v>3686.88</v>
      </c>
      <c r="S54" s="16">
        <f t="shared" si="17"/>
        <v>100</v>
      </c>
      <c r="T54" s="5">
        <f t="shared" si="13"/>
        <v>0</v>
      </c>
      <c r="U54" s="16">
        <f t="shared" si="18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16</v>
      </c>
      <c r="I55" s="44">
        <v>2</v>
      </c>
      <c r="J55" s="44">
        <v>14</v>
      </c>
      <c r="K55" s="44">
        <v>7</v>
      </c>
      <c r="L55" s="44">
        <v>9</v>
      </c>
      <c r="M55" s="44">
        <v>0</v>
      </c>
      <c r="N55" s="16">
        <f t="shared" si="9"/>
        <v>43.75</v>
      </c>
      <c r="O55" s="5">
        <v>4470.8100000000004</v>
      </c>
      <c r="P55" s="5">
        <f t="shared" si="10"/>
        <v>4470.8100000000004</v>
      </c>
      <c r="Q55" s="16">
        <f t="shared" si="16"/>
        <v>100</v>
      </c>
      <c r="R55" s="5">
        <v>4470.8100000000004</v>
      </c>
      <c r="S55" s="16">
        <f t="shared" si="17"/>
        <v>100</v>
      </c>
      <c r="T55" s="5">
        <f t="shared" si="13"/>
        <v>0</v>
      </c>
      <c r="U55" s="16">
        <f t="shared" si="18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19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12</v>
      </c>
      <c r="I56" s="44">
        <v>2</v>
      </c>
      <c r="J56" s="44">
        <v>5</v>
      </c>
      <c r="K56" s="44">
        <v>8</v>
      </c>
      <c r="L56" s="44">
        <v>9</v>
      </c>
      <c r="M56" s="44">
        <v>0</v>
      </c>
      <c r="N56" s="16">
        <f t="shared" si="9"/>
        <v>66.666666666666657</v>
      </c>
      <c r="O56" s="5">
        <v>3148.3</v>
      </c>
      <c r="P56" s="5">
        <f t="shared" si="10"/>
        <v>3148.3</v>
      </c>
      <c r="Q56" s="16">
        <f t="shared" si="16"/>
        <v>100</v>
      </c>
      <c r="R56" s="5">
        <v>3148.3</v>
      </c>
      <c r="S56" s="16">
        <f t="shared" si="17"/>
        <v>100</v>
      </c>
      <c r="T56" s="5">
        <f t="shared" si="13"/>
        <v>0</v>
      </c>
      <c r="U56" s="16">
        <f t="shared" si="18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251.6</v>
      </c>
      <c r="H57" s="44">
        <v>21</v>
      </c>
      <c r="I57" s="44">
        <v>1</v>
      </c>
      <c r="J57" s="44">
        <v>9</v>
      </c>
      <c r="K57" s="44">
        <v>2</v>
      </c>
      <c r="L57" s="44">
        <v>2</v>
      </c>
      <c r="M57" s="44">
        <v>0</v>
      </c>
      <c r="N57" s="16">
        <f t="shared" si="9"/>
        <v>9.5238095238095237</v>
      </c>
      <c r="O57" s="5">
        <v>251.6</v>
      </c>
      <c r="P57" s="5">
        <f t="shared" si="10"/>
        <v>251.6</v>
      </c>
      <c r="Q57" s="16">
        <f t="shared" si="16"/>
        <v>100</v>
      </c>
      <c r="R57" s="5">
        <v>251.6</v>
      </c>
      <c r="S57" s="16">
        <f t="shared" si="17"/>
        <v>100</v>
      </c>
      <c r="T57" s="5">
        <f t="shared" si="13"/>
        <v>0</v>
      </c>
      <c r="U57" s="16">
        <f t="shared" si="18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19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1060.3599999999999</v>
      </c>
      <c r="H58" s="44">
        <v>12</v>
      </c>
      <c r="I58" s="44">
        <v>2</v>
      </c>
      <c r="J58" s="44">
        <v>5</v>
      </c>
      <c r="K58" s="44">
        <v>4</v>
      </c>
      <c r="L58" s="44">
        <v>4</v>
      </c>
      <c r="M58" s="44">
        <v>0</v>
      </c>
      <c r="N58" s="16">
        <f t="shared" si="9"/>
        <v>33.333333333333329</v>
      </c>
      <c r="O58" s="5">
        <v>1060.3599999999999</v>
      </c>
      <c r="P58" s="5">
        <f t="shared" si="10"/>
        <v>1060.3599999999999</v>
      </c>
      <c r="Q58" s="16">
        <f t="shared" si="16"/>
        <v>100</v>
      </c>
      <c r="R58" s="5">
        <v>1060.3599999999999</v>
      </c>
      <c r="S58" s="16">
        <f t="shared" si="17"/>
        <v>100</v>
      </c>
      <c r="T58" s="5">
        <f t="shared" si="13"/>
        <v>0</v>
      </c>
      <c r="U58" s="16">
        <f t="shared" si="18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1052.96</v>
      </c>
      <c r="H59" s="44">
        <v>17</v>
      </c>
      <c r="I59" s="44">
        <v>5</v>
      </c>
      <c r="J59" s="44">
        <v>7</v>
      </c>
      <c r="K59" s="44">
        <v>5</v>
      </c>
      <c r="L59" s="44">
        <v>6</v>
      </c>
      <c r="M59" s="44">
        <v>0</v>
      </c>
      <c r="N59" s="16">
        <f t="shared" si="9"/>
        <v>29.411764705882355</v>
      </c>
      <c r="O59" s="5">
        <v>1052.96</v>
      </c>
      <c r="P59" s="5">
        <f t="shared" si="10"/>
        <v>1052.96</v>
      </c>
      <c r="Q59" s="16">
        <f t="shared" si="16"/>
        <v>100</v>
      </c>
      <c r="R59" s="5">
        <v>1052.96</v>
      </c>
      <c r="S59" s="16">
        <f t="shared" si="17"/>
        <v>100</v>
      </c>
      <c r="T59" s="5">
        <f t="shared" si="13"/>
        <v>0</v>
      </c>
      <c r="U59" s="16">
        <f t="shared" si="18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1283.99</v>
      </c>
      <c r="H60" s="44">
        <v>9</v>
      </c>
      <c r="I60" s="44">
        <v>2</v>
      </c>
      <c r="J60" s="44">
        <v>6</v>
      </c>
      <c r="K60" s="44">
        <v>4</v>
      </c>
      <c r="L60" s="44">
        <v>5</v>
      </c>
      <c r="M60" s="44">
        <v>0</v>
      </c>
      <c r="N60" s="16">
        <f t="shared" si="9"/>
        <v>44.444444444444443</v>
      </c>
      <c r="O60" s="5">
        <v>1283.99</v>
      </c>
      <c r="P60" s="5">
        <f t="shared" si="10"/>
        <v>1283.99</v>
      </c>
      <c r="Q60" s="16">
        <f t="shared" si="16"/>
        <v>100</v>
      </c>
      <c r="R60" s="5">
        <v>1283.99</v>
      </c>
      <c r="S60" s="16">
        <f t="shared" si="17"/>
        <v>100</v>
      </c>
      <c r="T60" s="5">
        <f t="shared" si="13"/>
        <v>0</v>
      </c>
      <c r="U60" s="16">
        <f t="shared" si="18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0</v>
      </c>
      <c r="H61" s="44">
        <v>15</v>
      </c>
      <c r="I61" s="44">
        <v>2</v>
      </c>
      <c r="J61" s="44">
        <v>12</v>
      </c>
      <c r="K61" s="44">
        <v>0</v>
      </c>
      <c r="L61" s="44">
        <v>0</v>
      </c>
      <c r="M61" s="44">
        <v>0</v>
      </c>
      <c r="N61" s="16">
        <f t="shared" si="9"/>
        <v>0</v>
      </c>
      <c r="O61" s="5">
        <v>0</v>
      </c>
      <c r="P61" s="5">
        <f t="shared" si="10"/>
        <v>0</v>
      </c>
      <c r="Q61" s="16">
        <f t="shared" si="16"/>
        <v>0</v>
      </c>
      <c r="R61" s="5">
        <v>0</v>
      </c>
      <c r="S61" s="16">
        <f t="shared" si="17"/>
        <v>0</v>
      </c>
      <c r="T61" s="5">
        <f t="shared" si="13"/>
        <v>0</v>
      </c>
      <c r="U61" s="16">
        <f t="shared" si="18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2374.1799999999998</v>
      </c>
      <c r="H62" s="44">
        <v>11</v>
      </c>
      <c r="I62" s="44">
        <v>1</v>
      </c>
      <c r="J62" s="44">
        <v>8</v>
      </c>
      <c r="K62" s="44">
        <v>5</v>
      </c>
      <c r="L62" s="44">
        <v>5</v>
      </c>
      <c r="M62" s="44">
        <v>0</v>
      </c>
      <c r="N62" s="16">
        <f t="shared" si="9"/>
        <v>45.454545454545453</v>
      </c>
      <c r="O62" s="5">
        <v>2374.1799999999998</v>
      </c>
      <c r="P62" s="5">
        <f t="shared" si="10"/>
        <v>2374.1799999999998</v>
      </c>
      <c r="Q62" s="16">
        <f t="shared" si="16"/>
        <v>100</v>
      </c>
      <c r="R62" s="5">
        <v>297.68</v>
      </c>
      <c r="S62" s="16">
        <f t="shared" si="17"/>
        <v>12.538223723559295</v>
      </c>
      <c r="T62" s="5">
        <f t="shared" si="13"/>
        <v>2076.5</v>
      </c>
      <c r="U62" s="16">
        <f t="shared" si="18"/>
        <v>87.461776276440716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1375.68</v>
      </c>
      <c r="H63" s="44">
        <v>8</v>
      </c>
      <c r="I63" s="44">
        <v>2</v>
      </c>
      <c r="J63" s="44">
        <v>1</v>
      </c>
      <c r="K63" s="44">
        <v>2</v>
      </c>
      <c r="L63" s="44">
        <v>2</v>
      </c>
      <c r="M63" s="44">
        <v>0</v>
      </c>
      <c r="N63" s="16">
        <f t="shared" si="9"/>
        <v>25</v>
      </c>
      <c r="O63" s="5">
        <v>1375.68</v>
      </c>
      <c r="P63" s="5">
        <f t="shared" si="10"/>
        <v>1375.68</v>
      </c>
      <c r="Q63" s="16">
        <f t="shared" si="16"/>
        <v>100</v>
      </c>
      <c r="R63" s="5">
        <v>1375.68</v>
      </c>
      <c r="S63" s="16">
        <f t="shared" si="17"/>
        <v>100</v>
      </c>
      <c r="T63" s="5">
        <f t="shared" si="13"/>
        <v>0</v>
      </c>
      <c r="U63" s="16">
        <f t="shared" si="18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0</v>
      </c>
      <c r="H64" s="44">
        <v>1</v>
      </c>
      <c r="I64" s="44">
        <v>0</v>
      </c>
      <c r="J64" s="44">
        <v>1</v>
      </c>
      <c r="K64" s="44">
        <v>0</v>
      </c>
      <c r="L64" s="44">
        <v>0</v>
      </c>
      <c r="M64" s="44">
        <v>0</v>
      </c>
      <c r="N64" s="16">
        <f t="shared" si="9"/>
        <v>0</v>
      </c>
      <c r="O64" s="5">
        <v>0</v>
      </c>
      <c r="P64" s="5">
        <f t="shared" si="10"/>
        <v>0</v>
      </c>
      <c r="Q64" s="16">
        <f t="shared" si="16"/>
        <v>0</v>
      </c>
      <c r="R64" s="5">
        <v>0</v>
      </c>
      <c r="S64" s="16">
        <f t="shared" si="17"/>
        <v>0</v>
      </c>
      <c r="T64" s="5">
        <f t="shared" si="13"/>
        <v>0</v>
      </c>
      <c r="U64" s="16">
        <f t="shared" si="18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4</v>
      </c>
      <c r="I65" s="44">
        <v>2</v>
      </c>
      <c r="J65" s="44">
        <v>2</v>
      </c>
      <c r="K65" s="44">
        <v>0</v>
      </c>
      <c r="L65" s="44">
        <v>0</v>
      </c>
      <c r="M65" s="44">
        <v>0</v>
      </c>
      <c r="N65" s="16">
        <f t="shared" si="9"/>
        <v>0</v>
      </c>
      <c r="O65" s="5">
        <v>0</v>
      </c>
      <c r="P65" s="5">
        <f t="shared" si="10"/>
        <v>0</v>
      </c>
      <c r="Q65" s="16">
        <f t="shared" si="16"/>
        <v>0</v>
      </c>
      <c r="R65" s="5">
        <v>0</v>
      </c>
      <c r="S65" s="16">
        <f t="shared" si="17"/>
        <v>0</v>
      </c>
      <c r="T65" s="5">
        <f t="shared" si="13"/>
        <v>0</v>
      </c>
      <c r="U65" s="16">
        <f t="shared" si="18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19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2950.93</v>
      </c>
      <c r="H66" s="44">
        <v>16</v>
      </c>
      <c r="I66" s="44">
        <v>5</v>
      </c>
      <c r="J66" s="44">
        <v>8</v>
      </c>
      <c r="K66" s="44">
        <v>11</v>
      </c>
      <c r="L66" s="44">
        <v>11</v>
      </c>
      <c r="M66" s="44">
        <v>0</v>
      </c>
      <c r="N66" s="16">
        <f t="shared" si="9"/>
        <v>68.75</v>
      </c>
      <c r="O66" s="5">
        <v>2950.93</v>
      </c>
      <c r="P66" s="5">
        <f t="shared" si="10"/>
        <v>2950.93</v>
      </c>
      <c r="Q66" s="16">
        <f t="shared" si="16"/>
        <v>100</v>
      </c>
      <c r="R66" s="5">
        <v>2950.93</v>
      </c>
      <c r="S66" s="16">
        <f t="shared" si="17"/>
        <v>100</v>
      </c>
      <c r="T66" s="5">
        <f t="shared" si="13"/>
        <v>0</v>
      </c>
      <c r="U66" s="16">
        <f t="shared" si="18"/>
        <v>0</v>
      </c>
    </row>
    <row r="67" spans="1:21" ht="27.95" customHeight="1" x14ac:dyDescent="0.25">
      <c r="A67" s="1">
        <f t="shared" si="7"/>
        <v>62</v>
      </c>
      <c r="B67" s="119" t="s">
        <v>24</v>
      </c>
      <c r="C67" s="119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743.21</v>
      </c>
      <c r="H67" s="44">
        <v>4</v>
      </c>
      <c r="I67" s="44">
        <v>1</v>
      </c>
      <c r="J67" s="44">
        <v>2</v>
      </c>
      <c r="K67" s="44">
        <v>2</v>
      </c>
      <c r="L67" s="44">
        <v>2</v>
      </c>
      <c r="M67" s="44">
        <v>0</v>
      </c>
      <c r="N67" s="16">
        <f t="shared" si="9"/>
        <v>50</v>
      </c>
      <c r="O67" s="16">
        <v>743.21</v>
      </c>
      <c r="P67" s="5">
        <f t="shared" si="10"/>
        <v>743.21</v>
      </c>
      <c r="Q67" s="16">
        <f t="shared" si="16"/>
        <v>100</v>
      </c>
      <c r="R67" s="16">
        <v>0</v>
      </c>
      <c r="S67" s="16">
        <f>IF(M67=0,0,P67/M67)*100</f>
        <v>0</v>
      </c>
      <c r="T67" s="5">
        <f t="shared" si="13"/>
        <v>743.21</v>
      </c>
      <c r="U67" s="16">
        <f t="shared" si="18"/>
        <v>100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4</v>
      </c>
      <c r="I68" s="44">
        <v>1</v>
      </c>
      <c r="J68" s="44">
        <v>1</v>
      </c>
      <c r="K68" s="44">
        <v>1</v>
      </c>
      <c r="L68" s="44">
        <v>1</v>
      </c>
      <c r="M68" s="44">
        <v>0</v>
      </c>
      <c r="N68" s="16">
        <f t="shared" ref="N68:N79" si="19">IF(H68=0,0,K68/H68)*100</f>
        <v>25</v>
      </c>
      <c r="O68" s="5">
        <v>91.35</v>
      </c>
      <c r="P68" s="5">
        <f t="shared" si="10"/>
        <v>91.35</v>
      </c>
      <c r="Q68" s="16">
        <f t="shared" ref="Q68:Q79" si="20">IF(O68=0,0,P68/O68)*100</f>
        <v>100</v>
      </c>
      <c r="R68" s="5">
        <v>91.35</v>
      </c>
      <c r="S68" s="16">
        <f t="shared" ref="S68:S79" si="21">IF(P68=0,0,R68/P68)*100</f>
        <v>100</v>
      </c>
      <c r="T68" s="5">
        <f t="shared" si="13"/>
        <v>0</v>
      </c>
      <c r="U68" s="16">
        <f t="shared" ref="U68:U79" si="22">IF(P68=0,0,T68/P68)*100</f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1135.49</v>
      </c>
      <c r="H69" s="44">
        <v>14</v>
      </c>
      <c r="I69" s="44">
        <v>3</v>
      </c>
      <c r="J69" s="44">
        <v>10</v>
      </c>
      <c r="K69" s="44">
        <v>3</v>
      </c>
      <c r="L69" s="44">
        <v>4</v>
      </c>
      <c r="M69" s="44">
        <v>0</v>
      </c>
      <c r="N69" s="16">
        <f t="shared" si="19"/>
        <v>21.428571428571427</v>
      </c>
      <c r="O69" s="5">
        <v>1135.49</v>
      </c>
      <c r="P69" s="5">
        <f t="shared" si="10"/>
        <v>1135.49</v>
      </c>
      <c r="Q69" s="16">
        <f t="shared" si="20"/>
        <v>100</v>
      </c>
      <c r="R69" s="5">
        <v>1135.49</v>
      </c>
      <c r="S69" s="16">
        <f t="shared" si="21"/>
        <v>100</v>
      </c>
      <c r="T69" s="5">
        <f t="shared" si="13"/>
        <v>0</v>
      </c>
      <c r="U69" s="16">
        <f t="shared" si="22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6085.49</v>
      </c>
      <c r="H70" s="44">
        <v>22</v>
      </c>
      <c r="I70" s="44">
        <v>3</v>
      </c>
      <c r="J70" s="44">
        <v>15</v>
      </c>
      <c r="K70" s="44">
        <v>6</v>
      </c>
      <c r="L70" s="44">
        <v>7</v>
      </c>
      <c r="M70" s="44">
        <v>0</v>
      </c>
      <c r="N70" s="16">
        <f t="shared" si="19"/>
        <v>27.27272727272727</v>
      </c>
      <c r="O70" s="5">
        <v>6085.49</v>
      </c>
      <c r="P70" s="5">
        <f t="shared" si="10"/>
        <v>6085.49</v>
      </c>
      <c r="Q70" s="16">
        <f t="shared" si="20"/>
        <v>100</v>
      </c>
      <c r="R70" s="5">
        <v>906.81</v>
      </c>
      <c r="S70" s="16">
        <f t="shared" si="21"/>
        <v>14.901182977870311</v>
      </c>
      <c r="T70" s="5">
        <f t="shared" si="13"/>
        <v>5178.68</v>
      </c>
      <c r="U70" s="16">
        <f t="shared" si="22"/>
        <v>85.098817022129694</v>
      </c>
    </row>
    <row r="71" spans="1:21" ht="27.95" customHeight="1" x14ac:dyDescent="0.25">
      <c r="A71" s="1">
        <f t="shared" ref="A71:A102" si="23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19"/>
        <v>100</v>
      </c>
      <c r="O71" s="5">
        <v>643.1</v>
      </c>
      <c r="P71" s="5">
        <f t="shared" si="10"/>
        <v>643.1</v>
      </c>
      <c r="Q71" s="16">
        <f t="shared" si="20"/>
        <v>100</v>
      </c>
      <c r="R71" s="5">
        <v>0</v>
      </c>
      <c r="S71" s="16">
        <f t="shared" si="21"/>
        <v>0</v>
      </c>
      <c r="T71" s="5">
        <f t="shared" si="13"/>
        <v>643.1</v>
      </c>
      <c r="U71" s="16">
        <f t="shared" si="22"/>
        <v>100</v>
      </c>
    </row>
    <row r="72" spans="1:21" ht="27.95" customHeight="1" x14ac:dyDescent="0.25">
      <c r="A72" s="1">
        <f t="shared" si="23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11</v>
      </c>
      <c r="I72" s="44">
        <v>1</v>
      </c>
      <c r="J72" s="44">
        <v>10</v>
      </c>
      <c r="K72" s="44">
        <v>0</v>
      </c>
      <c r="L72" s="44">
        <v>0</v>
      </c>
      <c r="M72" s="44">
        <v>0</v>
      </c>
      <c r="N72" s="16">
        <f t="shared" si="19"/>
        <v>0</v>
      </c>
      <c r="O72" s="5">
        <v>0</v>
      </c>
      <c r="P72" s="5">
        <f t="shared" si="10"/>
        <v>0</v>
      </c>
      <c r="Q72" s="16">
        <f t="shared" si="20"/>
        <v>0</v>
      </c>
      <c r="R72" s="5">
        <v>0</v>
      </c>
      <c r="S72" s="16">
        <f t="shared" si="21"/>
        <v>0</v>
      </c>
      <c r="T72" s="5">
        <f t="shared" si="13"/>
        <v>0</v>
      </c>
      <c r="U72" s="16">
        <f t="shared" si="22"/>
        <v>0</v>
      </c>
    </row>
    <row r="73" spans="1:21" ht="27.95" customHeight="1" x14ac:dyDescent="0.25">
      <c r="A73" s="1">
        <f t="shared" si="23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1945.39</v>
      </c>
      <c r="H73" s="44">
        <v>9</v>
      </c>
      <c r="I73" s="44">
        <v>2</v>
      </c>
      <c r="J73" s="44">
        <v>7</v>
      </c>
      <c r="K73" s="44">
        <v>4</v>
      </c>
      <c r="L73" s="44">
        <v>5</v>
      </c>
      <c r="M73" s="44">
        <v>0</v>
      </c>
      <c r="N73" s="16">
        <f t="shared" si="19"/>
        <v>44.444444444444443</v>
      </c>
      <c r="O73" s="5">
        <v>1945.39</v>
      </c>
      <c r="P73" s="5">
        <f t="shared" si="10"/>
        <v>1945.39</v>
      </c>
      <c r="Q73" s="16">
        <f t="shared" si="20"/>
        <v>100</v>
      </c>
      <c r="R73" s="5">
        <v>1945.39</v>
      </c>
      <c r="S73" s="16">
        <f t="shared" si="21"/>
        <v>100</v>
      </c>
      <c r="T73" s="5">
        <f t="shared" si="13"/>
        <v>0</v>
      </c>
      <c r="U73" s="16">
        <f t="shared" si="22"/>
        <v>0</v>
      </c>
    </row>
    <row r="74" spans="1:21" ht="27.95" customHeight="1" x14ac:dyDescent="0.25">
      <c r="A74" s="1">
        <f t="shared" si="23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0</v>
      </c>
      <c r="H74" s="44">
        <v>4</v>
      </c>
      <c r="I74" s="44">
        <v>0</v>
      </c>
      <c r="J74" s="44">
        <v>4</v>
      </c>
      <c r="K74" s="44">
        <v>0</v>
      </c>
      <c r="L74" s="44">
        <v>0</v>
      </c>
      <c r="M74" s="44">
        <v>0</v>
      </c>
      <c r="N74" s="16">
        <f t="shared" si="19"/>
        <v>0</v>
      </c>
      <c r="O74" s="5">
        <v>0</v>
      </c>
      <c r="P74" s="5">
        <f t="shared" si="10"/>
        <v>0</v>
      </c>
      <c r="Q74" s="16">
        <f t="shared" si="20"/>
        <v>0</v>
      </c>
      <c r="R74" s="5">
        <v>0</v>
      </c>
      <c r="S74" s="16">
        <f t="shared" si="21"/>
        <v>0</v>
      </c>
      <c r="T74" s="5">
        <f t="shared" si="13"/>
        <v>0</v>
      </c>
      <c r="U74" s="16">
        <f t="shared" si="22"/>
        <v>0</v>
      </c>
    </row>
    <row r="75" spans="1:21" ht="27.95" customHeight="1" x14ac:dyDescent="0.25">
      <c r="A75" s="1">
        <f t="shared" si="23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4497.92</v>
      </c>
      <c r="H75" s="44">
        <v>12</v>
      </c>
      <c r="I75" s="44">
        <v>2</v>
      </c>
      <c r="J75" s="44">
        <v>9</v>
      </c>
      <c r="K75" s="44">
        <v>6</v>
      </c>
      <c r="L75" s="44">
        <v>8</v>
      </c>
      <c r="M75" s="44">
        <v>0</v>
      </c>
      <c r="N75" s="16">
        <f t="shared" si="19"/>
        <v>50</v>
      </c>
      <c r="O75" s="5">
        <v>4497.92</v>
      </c>
      <c r="P75" s="5">
        <f t="shared" si="10"/>
        <v>4497.92</v>
      </c>
      <c r="Q75" s="16">
        <f t="shared" si="20"/>
        <v>100</v>
      </c>
      <c r="R75" s="5">
        <v>2612.89</v>
      </c>
      <c r="S75" s="16">
        <f t="shared" si="21"/>
        <v>58.091073207171306</v>
      </c>
      <c r="T75" s="5">
        <f t="shared" si="13"/>
        <v>1885.0300000000002</v>
      </c>
      <c r="U75" s="16">
        <f t="shared" si="22"/>
        <v>41.908926792828687</v>
      </c>
    </row>
    <row r="76" spans="1:21" ht="27.95" customHeight="1" x14ac:dyDescent="0.25">
      <c r="A76" s="1">
        <f t="shared" si="23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4541.01</v>
      </c>
      <c r="H76" s="44">
        <v>16</v>
      </c>
      <c r="I76" s="44">
        <v>0</v>
      </c>
      <c r="J76" s="44">
        <v>14</v>
      </c>
      <c r="K76" s="44">
        <v>10</v>
      </c>
      <c r="L76" s="44">
        <v>11</v>
      </c>
      <c r="M76" s="44">
        <v>0</v>
      </c>
      <c r="N76" s="16">
        <f t="shared" si="19"/>
        <v>62.5</v>
      </c>
      <c r="O76" s="5">
        <v>4541.01</v>
      </c>
      <c r="P76" s="5">
        <f t="shared" si="10"/>
        <v>4541.01</v>
      </c>
      <c r="Q76" s="16">
        <f t="shared" si="20"/>
        <v>100</v>
      </c>
      <c r="R76" s="5">
        <v>904.08</v>
      </c>
      <c r="S76" s="16">
        <f t="shared" si="21"/>
        <v>19.909227242397616</v>
      </c>
      <c r="T76" s="5">
        <f t="shared" si="13"/>
        <v>3636.9300000000003</v>
      </c>
      <c r="U76" s="16">
        <f t="shared" si="22"/>
        <v>80.090772757602394</v>
      </c>
    </row>
    <row r="77" spans="1:21" ht="27.95" customHeight="1" x14ac:dyDescent="0.25">
      <c r="A77" s="1">
        <f t="shared" si="23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5554.55</v>
      </c>
      <c r="H77" s="44">
        <v>22</v>
      </c>
      <c r="I77" s="44">
        <v>5</v>
      </c>
      <c r="J77" s="44">
        <v>16</v>
      </c>
      <c r="K77" s="44">
        <v>12</v>
      </c>
      <c r="L77" s="44">
        <v>12</v>
      </c>
      <c r="M77" s="44">
        <v>0</v>
      </c>
      <c r="N77" s="16">
        <f t="shared" si="19"/>
        <v>54.54545454545454</v>
      </c>
      <c r="O77" s="5">
        <v>5554.55</v>
      </c>
      <c r="P77" s="5">
        <f t="shared" si="10"/>
        <v>5554.55</v>
      </c>
      <c r="Q77" s="16">
        <f t="shared" si="20"/>
        <v>100</v>
      </c>
      <c r="R77" s="5">
        <v>2438.7199999999998</v>
      </c>
      <c r="S77" s="16">
        <f t="shared" si="21"/>
        <v>43.904906788128642</v>
      </c>
      <c r="T77" s="5">
        <f t="shared" si="13"/>
        <v>3115.8300000000004</v>
      </c>
      <c r="U77" s="16">
        <f t="shared" si="22"/>
        <v>56.095093211871351</v>
      </c>
    </row>
    <row r="78" spans="1:21" ht="27.95" customHeight="1" x14ac:dyDescent="0.25">
      <c r="A78" s="1">
        <f t="shared" si="23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1352.46</v>
      </c>
      <c r="H78" s="44">
        <v>3</v>
      </c>
      <c r="I78" s="44">
        <v>1</v>
      </c>
      <c r="J78" s="44">
        <v>0</v>
      </c>
      <c r="K78" s="44">
        <v>3</v>
      </c>
      <c r="L78" s="44">
        <v>3</v>
      </c>
      <c r="M78" s="44">
        <v>0</v>
      </c>
      <c r="N78" s="16">
        <f t="shared" si="19"/>
        <v>100</v>
      </c>
      <c r="O78" s="5">
        <v>1352.46</v>
      </c>
      <c r="P78" s="5">
        <f t="shared" si="10"/>
        <v>1352.46</v>
      </c>
      <c r="Q78" s="16">
        <f t="shared" si="20"/>
        <v>100</v>
      </c>
      <c r="R78" s="5">
        <v>1352.46</v>
      </c>
      <c r="S78" s="16">
        <f t="shared" si="21"/>
        <v>100</v>
      </c>
      <c r="T78" s="5">
        <f t="shared" si="13"/>
        <v>0</v>
      </c>
      <c r="U78" s="16">
        <f t="shared" si="22"/>
        <v>0</v>
      </c>
    </row>
    <row r="79" spans="1:21" ht="27.95" customHeight="1" x14ac:dyDescent="0.25">
      <c r="A79" s="1">
        <f t="shared" si="23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989.26</v>
      </c>
      <c r="H79" s="44">
        <v>7</v>
      </c>
      <c r="I79" s="44">
        <v>1</v>
      </c>
      <c r="J79" s="44">
        <v>6</v>
      </c>
      <c r="K79" s="44">
        <v>2</v>
      </c>
      <c r="L79" s="44">
        <v>3</v>
      </c>
      <c r="M79" s="44">
        <v>0</v>
      </c>
      <c r="N79" s="16">
        <f t="shared" si="19"/>
        <v>28.571428571428569</v>
      </c>
      <c r="O79" s="5">
        <v>989.26</v>
      </c>
      <c r="P79" s="5">
        <f t="shared" si="10"/>
        <v>989.26</v>
      </c>
      <c r="Q79" s="16">
        <f t="shared" si="20"/>
        <v>100</v>
      </c>
      <c r="R79" s="5">
        <v>989.26</v>
      </c>
      <c r="S79" s="16">
        <f t="shared" si="21"/>
        <v>100</v>
      </c>
      <c r="T79" s="5">
        <f t="shared" si="13"/>
        <v>0</v>
      </c>
      <c r="U79" s="16">
        <f t="shared" si="22"/>
        <v>0</v>
      </c>
    </row>
    <row r="80" spans="1:21" ht="30" x14ac:dyDescent="0.25">
      <c r="A80" s="1">
        <f t="shared" si="23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</row>
    <row r="81" spans="1:21" ht="27.95" customHeight="1" x14ac:dyDescent="0.25">
      <c r="A81" s="1">
        <f t="shared" si="23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1177.97</v>
      </c>
      <c r="H81" s="44">
        <v>15</v>
      </c>
      <c r="I81" s="44">
        <v>4</v>
      </c>
      <c r="J81" s="44">
        <v>11</v>
      </c>
      <c r="K81" s="44">
        <v>6</v>
      </c>
      <c r="L81" s="44">
        <v>6</v>
      </c>
      <c r="M81" s="44">
        <v>0</v>
      </c>
      <c r="N81" s="16">
        <f t="shared" ref="N81:U103" si="24">IF(H81=0,0,K81/H81)*100</f>
        <v>40</v>
      </c>
      <c r="O81" s="5">
        <v>1177.97</v>
      </c>
      <c r="P81" s="5">
        <f>O81</f>
        <v>1177.97</v>
      </c>
      <c r="Q81" s="16">
        <f>IF(O81=0,0,P81/O81)*100</f>
        <v>100</v>
      </c>
      <c r="R81" s="5">
        <v>1177.97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23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9530.93</v>
      </c>
      <c r="H82" s="44">
        <v>16</v>
      </c>
      <c r="I82" s="44">
        <v>3</v>
      </c>
      <c r="J82" s="44">
        <v>10</v>
      </c>
      <c r="K82" s="44">
        <v>10</v>
      </c>
      <c r="L82" s="44">
        <v>13</v>
      </c>
      <c r="M82" s="44">
        <v>0</v>
      </c>
      <c r="N82" s="16">
        <f t="shared" si="24"/>
        <v>62.5</v>
      </c>
      <c r="O82" s="5">
        <v>9530.93</v>
      </c>
      <c r="P82" s="5">
        <f>O82</f>
        <v>9530.93</v>
      </c>
      <c r="Q82" s="16">
        <f>IF(O82=0,0,P82/O82)*100</f>
        <v>100</v>
      </c>
      <c r="R82" s="5">
        <v>9530.93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23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3495.49</v>
      </c>
      <c r="H83" s="44">
        <v>15</v>
      </c>
      <c r="I83" s="44">
        <v>2</v>
      </c>
      <c r="J83" s="44">
        <v>13</v>
      </c>
      <c r="K83" s="44">
        <v>8</v>
      </c>
      <c r="L83" s="44">
        <v>11</v>
      </c>
      <c r="M83" s="44">
        <v>0</v>
      </c>
      <c r="N83" s="16">
        <f t="shared" si="24"/>
        <v>53.333333333333336</v>
      </c>
      <c r="O83" s="5">
        <v>3495.49</v>
      </c>
      <c r="P83" s="5">
        <f>O83</f>
        <v>3495.49</v>
      </c>
      <c r="Q83" s="16">
        <f>IF(O83=0,0,P83/O83)*100</f>
        <v>100</v>
      </c>
      <c r="R83" s="5">
        <v>3495.49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23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7</v>
      </c>
      <c r="I84" s="44">
        <v>3</v>
      </c>
      <c r="J84" s="44">
        <v>4</v>
      </c>
      <c r="K84" s="44">
        <v>0</v>
      </c>
      <c r="L84" s="44">
        <v>0</v>
      </c>
      <c r="M84" s="44">
        <v>0</v>
      </c>
      <c r="N84" s="16">
        <f t="shared" si="24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23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2765.87</v>
      </c>
      <c r="H85" s="44">
        <v>17</v>
      </c>
      <c r="I85" s="44">
        <v>5</v>
      </c>
      <c r="J85" s="44">
        <v>12</v>
      </c>
      <c r="K85" s="44">
        <v>6</v>
      </c>
      <c r="L85" s="44">
        <v>6</v>
      </c>
      <c r="M85" s="44">
        <v>0</v>
      </c>
      <c r="N85" s="16">
        <f t="shared" si="24"/>
        <v>35.294117647058826</v>
      </c>
      <c r="O85" s="5">
        <v>2765.87</v>
      </c>
      <c r="P85" s="5">
        <f>O85</f>
        <v>2765.87</v>
      </c>
      <c r="Q85" s="16">
        <f>IF(O85=0,0,P85/O85)*100</f>
        <v>100</v>
      </c>
      <c r="R85" s="5">
        <v>1972.04</v>
      </c>
      <c r="S85" s="16">
        <f>IF(P85=0,0,R85/P85)*100</f>
        <v>71.299084917223155</v>
      </c>
      <c r="T85" s="5">
        <f>SUM(P85, -R85)</f>
        <v>793.82999999999993</v>
      </c>
      <c r="U85" s="16">
        <f>IF(P85=0,0,T85/P85)*100</f>
        <v>28.700915082776845</v>
      </c>
    </row>
    <row r="86" spans="1:21" ht="27.95" customHeight="1" x14ac:dyDescent="0.25">
      <c r="A86" s="1">
        <f t="shared" si="23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1</v>
      </c>
      <c r="I86" s="44">
        <v>0</v>
      </c>
      <c r="J86" s="44">
        <v>1</v>
      </c>
      <c r="K86" s="44">
        <v>0</v>
      </c>
      <c r="L86" s="44">
        <v>0</v>
      </c>
      <c r="M86" s="44">
        <v>0</v>
      </c>
      <c r="N86" s="16">
        <f t="shared" si="24"/>
        <v>0</v>
      </c>
      <c r="O86" s="16">
        <f t="shared" si="24"/>
        <v>0</v>
      </c>
      <c r="P86" s="16">
        <f t="shared" si="24"/>
        <v>0</v>
      </c>
      <c r="Q86" s="16">
        <f t="shared" si="24"/>
        <v>0</v>
      </c>
      <c r="R86" s="16">
        <f t="shared" si="24"/>
        <v>0</v>
      </c>
      <c r="S86" s="16">
        <f t="shared" si="24"/>
        <v>0</v>
      </c>
      <c r="T86" s="16">
        <f t="shared" si="24"/>
        <v>0</v>
      </c>
      <c r="U86" s="16">
        <f t="shared" si="24"/>
        <v>0</v>
      </c>
    </row>
    <row r="87" spans="1:21" ht="27.95" customHeight="1" x14ac:dyDescent="0.25">
      <c r="A87" s="1">
        <f t="shared" si="23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2" si="25">O87</f>
        <v>4928.6400000000003</v>
      </c>
      <c r="H87" s="44">
        <v>13</v>
      </c>
      <c r="I87" s="44">
        <v>3</v>
      </c>
      <c r="J87" s="44">
        <v>9</v>
      </c>
      <c r="K87" s="44">
        <v>6</v>
      </c>
      <c r="L87" s="44">
        <v>8</v>
      </c>
      <c r="M87" s="44">
        <v>0</v>
      </c>
      <c r="N87" s="16">
        <f t="shared" si="24"/>
        <v>46.153846153846153</v>
      </c>
      <c r="O87" s="5">
        <v>4928.6400000000003</v>
      </c>
      <c r="P87" s="5">
        <f t="shared" ref="P87:P102" si="26">O87</f>
        <v>4928.6400000000003</v>
      </c>
      <c r="Q87" s="16">
        <f t="shared" ref="Q87:Q103" si="27">IF(O87=0,0,P87/O87)*100</f>
        <v>100</v>
      </c>
      <c r="R87" s="5">
        <v>1061</v>
      </c>
      <c r="S87" s="16">
        <f t="shared" ref="S87:S103" si="28">IF(P87=0,0,R87/P87)*100</f>
        <v>21.52723672250357</v>
      </c>
      <c r="T87" s="5">
        <f t="shared" ref="T87:T102" si="29">SUM(P87, -R87)</f>
        <v>3867.6400000000003</v>
      </c>
      <c r="U87" s="16">
        <f>IF(P87=0,0,T87/P87)*100</f>
        <v>78.472763277496426</v>
      </c>
    </row>
    <row r="88" spans="1:21" ht="27.95" customHeight="1" x14ac:dyDescent="0.25">
      <c r="A88" s="1">
        <f t="shared" si="23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25"/>
        <v>909.95</v>
      </c>
      <c r="H88" s="44">
        <v>7</v>
      </c>
      <c r="I88" s="44">
        <v>1</v>
      </c>
      <c r="J88" s="44">
        <v>5</v>
      </c>
      <c r="K88" s="44">
        <v>2</v>
      </c>
      <c r="L88" s="44">
        <v>3</v>
      </c>
      <c r="M88" s="44">
        <v>0</v>
      </c>
      <c r="N88" s="16">
        <f t="shared" si="24"/>
        <v>28.571428571428569</v>
      </c>
      <c r="O88" s="5">
        <v>909.95</v>
      </c>
      <c r="P88" s="5">
        <f t="shared" si="26"/>
        <v>909.95</v>
      </c>
      <c r="Q88" s="16">
        <f t="shared" si="27"/>
        <v>100</v>
      </c>
      <c r="R88" s="5">
        <v>307.45999999999998</v>
      </c>
      <c r="S88" s="16">
        <f t="shared" si="28"/>
        <v>33.788669707126765</v>
      </c>
      <c r="T88" s="5">
        <f t="shared" si="29"/>
        <v>602.49</v>
      </c>
      <c r="U88" s="16">
        <f>IF(P88=0,0,T88/P88)*100</f>
        <v>66.211330292873228</v>
      </c>
    </row>
    <row r="89" spans="1:21" ht="27.95" customHeight="1" x14ac:dyDescent="0.25">
      <c r="A89" s="1">
        <f t="shared" si="23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25"/>
        <v>1252.0999999999999</v>
      </c>
      <c r="H89" s="44">
        <v>5</v>
      </c>
      <c r="I89" s="44">
        <v>1</v>
      </c>
      <c r="J89" s="44">
        <v>1</v>
      </c>
      <c r="K89" s="44">
        <v>5</v>
      </c>
      <c r="L89" s="44">
        <v>6</v>
      </c>
      <c r="M89" s="44">
        <v>0</v>
      </c>
      <c r="N89" s="16">
        <f t="shared" si="24"/>
        <v>100</v>
      </c>
      <c r="O89" s="5">
        <v>1252.0999999999999</v>
      </c>
      <c r="P89" s="5">
        <f t="shared" si="26"/>
        <v>1252.0999999999999</v>
      </c>
      <c r="Q89" s="16">
        <f t="shared" si="27"/>
        <v>100</v>
      </c>
      <c r="R89" s="5">
        <v>0</v>
      </c>
      <c r="S89" s="16">
        <f t="shared" si="28"/>
        <v>0</v>
      </c>
      <c r="T89" s="5">
        <f t="shared" si="29"/>
        <v>1252.0999999999999</v>
      </c>
      <c r="U89" s="16">
        <f>IF(P89=0,0,T89/P89)*100</f>
        <v>100</v>
      </c>
    </row>
    <row r="90" spans="1:21" ht="27.95" customHeight="1" x14ac:dyDescent="0.25">
      <c r="A90" s="1">
        <f t="shared" si="23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25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24"/>
        <v>0</v>
      </c>
      <c r="O90" s="5">
        <v>0</v>
      </c>
      <c r="P90" s="5">
        <f t="shared" si="26"/>
        <v>0</v>
      </c>
      <c r="Q90" s="16">
        <f t="shared" si="27"/>
        <v>0</v>
      </c>
      <c r="R90" s="5">
        <v>0</v>
      </c>
      <c r="S90" s="16">
        <f t="shared" si="28"/>
        <v>0</v>
      </c>
      <c r="T90" s="5">
        <f t="shared" si="29"/>
        <v>0</v>
      </c>
      <c r="U90" s="16">
        <f>IF(P90=0,0,T90/P90)*100</f>
        <v>0</v>
      </c>
    </row>
    <row r="91" spans="1:21" ht="49.5" customHeight="1" x14ac:dyDescent="0.25">
      <c r="A91" s="1">
        <f t="shared" si="23"/>
        <v>86</v>
      </c>
      <c r="B91" s="25" t="s">
        <v>23</v>
      </c>
      <c r="C91" s="119" t="s">
        <v>271</v>
      </c>
      <c r="D91" s="25" t="s">
        <v>270</v>
      </c>
      <c r="E91" s="84" t="s">
        <v>41</v>
      </c>
      <c r="F91" s="97" t="s">
        <v>369</v>
      </c>
      <c r="G91" s="93">
        <f t="shared" si="25"/>
        <v>301.45999999999998</v>
      </c>
      <c r="H91" s="44">
        <v>5</v>
      </c>
      <c r="I91" s="44">
        <v>1</v>
      </c>
      <c r="J91" s="44">
        <v>4</v>
      </c>
      <c r="K91" s="44">
        <v>1</v>
      </c>
      <c r="L91" s="44">
        <v>1</v>
      </c>
      <c r="M91" s="44">
        <v>0</v>
      </c>
      <c r="N91" s="16">
        <f t="shared" si="24"/>
        <v>20</v>
      </c>
      <c r="O91" s="5">
        <v>301.45999999999998</v>
      </c>
      <c r="P91" s="5">
        <f t="shared" si="26"/>
        <v>301.45999999999998</v>
      </c>
      <c r="Q91" s="16">
        <f t="shared" si="27"/>
        <v>100</v>
      </c>
      <c r="R91" s="5">
        <v>301.45999999999998</v>
      </c>
      <c r="S91" s="16">
        <f t="shared" si="28"/>
        <v>100</v>
      </c>
      <c r="T91" s="5">
        <f t="shared" si="29"/>
        <v>0</v>
      </c>
      <c r="U91" s="5">
        <v>0</v>
      </c>
    </row>
    <row r="92" spans="1:21" ht="27.95" customHeight="1" x14ac:dyDescent="0.25">
      <c r="A92" s="1">
        <f t="shared" si="23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25"/>
        <v>1708.95</v>
      </c>
      <c r="H92" s="44">
        <v>8</v>
      </c>
      <c r="I92" s="44">
        <v>0</v>
      </c>
      <c r="J92" s="44">
        <v>5</v>
      </c>
      <c r="K92" s="44">
        <v>4</v>
      </c>
      <c r="L92" s="44">
        <v>7</v>
      </c>
      <c r="M92" s="44">
        <v>0</v>
      </c>
      <c r="N92" s="16">
        <f t="shared" si="24"/>
        <v>50</v>
      </c>
      <c r="O92" s="5">
        <v>1708.95</v>
      </c>
      <c r="P92" s="5">
        <f t="shared" si="26"/>
        <v>1708.95</v>
      </c>
      <c r="Q92" s="16">
        <f t="shared" si="27"/>
        <v>100</v>
      </c>
      <c r="R92" s="5">
        <v>1708.95</v>
      </c>
      <c r="S92" s="16">
        <f t="shared" si="28"/>
        <v>100</v>
      </c>
      <c r="T92" s="5">
        <f t="shared" si="29"/>
        <v>0</v>
      </c>
      <c r="U92" s="16">
        <f>IF(P92=0,0,T92/P92)*100</f>
        <v>0</v>
      </c>
    </row>
    <row r="93" spans="1:21" ht="27.95" customHeight="1" x14ac:dyDescent="0.25">
      <c r="A93" s="1">
        <f t="shared" si="23"/>
        <v>88</v>
      </c>
      <c r="B93" s="1" t="s">
        <v>22</v>
      </c>
      <c r="C93" s="1"/>
      <c r="D93" s="25" t="s">
        <v>272</v>
      </c>
      <c r="E93" s="86" t="s">
        <v>263</v>
      </c>
      <c r="F93" s="97" t="s">
        <v>350</v>
      </c>
      <c r="G93" s="93">
        <f t="shared" si="25"/>
        <v>1567.51</v>
      </c>
      <c r="H93" s="44">
        <v>6</v>
      </c>
      <c r="I93" s="44">
        <v>1</v>
      </c>
      <c r="J93" s="44">
        <v>5</v>
      </c>
      <c r="K93" s="44">
        <v>2</v>
      </c>
      <c r="L93" s="44">
        <v>2</v>
      </c>
      <c r="M93" s="44">
        <v>0</v>
      </c>
      <c r="N93" s="16">
        <f t="shared" si="24"/>
        <v>33.333333333333329</v>
      </c>
      <c r="O93" s="5">
        <v>1567.51</v>
      </c>
      <c r="P93" s="5">
        <f t="shared" ref="P93" si="30">O93</f>
        <v>1567.51</v>
      </c>
      <c r="Q93" s="16">
        <f t="shared" ref="Q93" si="31">IF(O93=0,0,P93/O93)*100</f>
        <v>100</v>
      </c>
      <c r="R93" s="5">
        <v>2880.9</v>
      </c>
      <c r="S93" s="16">
        <f t="shared" ref="S93" si="32">IF(P93=0,0,R93/P93)*100</f>
        <v>183.78830119106101</v>
      </c>
      <c r="T93" s="5">
        <f t="shared" ref="T93" si="33">SUM(P93, -R93)</f>
        <v>-1313.39</v>
      </c>
      <c r="U93" s="16">
        <f t="shared" ref="U93" si="34">IF(P93=0,0,T93/P93)*100</f>
        <v>-83.788301191060981</v>
      </c>
    </row>
    <row r="94" spans="1:21" ht="27.95" customHeight="1" x14ac:dyDescent="0.25">
      <c r="A94" s="1">
        <f t="shared" si="23"/>
        <v>89</v>
      </c>
      <c r="B94" s="1" t="s">
        <v>22</v>
      </c>
      <c r="C94" s="1"/>
      <c r="D94" s="25" t="s">
        <v>236</v>
      </c>
      <c r="E94" s="84" t="s">
        <v>53</v>
      </c>
      <c r="F94" s="96" t="s">
        <v>368</v>
      </c>
      <c r="G94" s="93">
        <f t="shared" si="25"/>
        <v>3734.67</v>
      </c>
      <c r="H94" s="44">
        <v>8</v>
      </c>
      <c r="I94" s="44">
        <v>1</v>
      </c>
      <c r="J94" s="44">
        <v>7</v>
      </c>
      <c r="K94" s="44">
        <v>3</v>
      </c>
      <c r="L94" s="44">
        <v>5</v>
      </c>
      <c r="M94" s="44">
        <v>0</v>
      </c>
      <c r="N94" s="16">
        <f t="shared" si="24"/>
        <v>37.5</v>
      </c>
      <c r="O94" s="5">
        <v>3734.67</v>
      </c>
      <c r="P94" s="5">
        <f t="shared" si="26"/>
        <v>3734.67</v>
      </c>
      <c r="Q94" s="16">
        <f t="shared" si="27"/>
        <v>100</v>
      </c>
      <c r="R94" s="5">
        <v>2881.9</v>
      </c>
      <c r="S94" s="16">
        <f t="shared" si="28"/>
        <v>77.166121772472536</v>
      </c>
      <c r="T94" s="5">
        <f t="shared" si="29"/>
        <v>852.77</v>
      </c>
      <c r="U94" s="16">
        <f t="shared" ref="U94:U103" si="35">IF(P94=0,0,T94/P94)*100</f>
        <v>22.833878227527464</v>
      </c>
    </row>
    <row r="95" spans="1:21" ht="27.95" customHeight="1" x14ac:dyDescent="0.25">
      <c r="A95" s="1">
        <f t="shared" si="23"/>
        <v>90</v>
      </c>
      <c r="B95" s="1" t="s">
        <v>22</v>
      </c>
      <c r="C95" s="1"/>
      <c r="D95" s="25" t="s">
        <v>240</v>
      </c>
      <c r="E95" s="84" t="s">
        <v>241</v>
      </c>
      <c r="F95" s="96" t="s">
        <v>351</v>
      </c>
      <c r="G95" s="93">
        <f t="shared" si="25"/>
        <v>334.95</v>
      </c>
      <c r="H95" s="44">
        <v>4</v>
      </c>
      <c r="I95" s="44">
        <v>1</v>
      </c>
      <c r="J95" s="44">
        <v>0</v>
      </c>
      <c r="K95" s="44">
        <v>3</v>
      </c>
      <c r="L95" s="44">
        <v>3</v>
      </c>
      <c r="M95" s="44">
        <v>0</v>
      </c>
      <c r="N95" s="16">
        <f t="shared" si="24"/>
        <v>75</v>
      </c>
      <c r="O95" s="5">
        <v>334.95</v>
      </c>
      <c r="P95" s="5">
        <f t="shared" si="26"/>
        <v>334.95</v>
      </c>
      <c r="Q95" s="16">
        <f t="shared" si="27"/>
        <v>100</v>
      </c>
      <c r="R95" s="5">
        <v>334.95</v>
      </c>
      <c r="S95" s="16">
        <f t="shared" si="28"/>
        <v>100</v>
      </c>
      <c r="T95" s="5">
        <f t="shared" si="29"/>
        <v>0</v>
      </c>
      <c r="U95" s="16">
        <f t="shared" si="35"/>
        <v>0</v>
      </c>
    </row>
    <row r="96" spans="1:21" ht="27.95" customHeight="1" x14ac:dyDescent="0.25">
      <c r="A96" s="1">
        <f t="shared" si="23"/>
        <v>91</v>
      </c>
      <c r="B96" s="1" t="s">
        <v>22</v>
      </c>
      <c r="C96" s="1"/>
      <c r="D96" s="25" t="s">
        <v>243</v>
      </c>
      <c r="E96" s="33" t="s">
        <v>128</v>
      </c>
      <c r="F96" s="96" t="s">
        <v>352</v>
      </c>
      <c r="G96" s="93">
        <f t="shared" si="25"/>
        <v>0</v>
      </c>
      <c r="H96" s="44">
        <v>10</v>
      </c>
      <c r="I96" s="44">
        <v>2</v>
      </c>
      <c r="J96" s="44">
        <v>2</v>
      </c>
      <c r="K96" s="44">
        <v>0</v>
      </c>
      <c r="L96" s="44">
        <v>0</v>
      </c>
      <c r="M96" s="44">
        <v>0</v>
      </c>
      <c r="N96" s="16">
        <f t="shared" si="24"/>
        <v>0</v>
      </c>
      <c r="O96" s="5">
        <v>0</v>
      </c>
      <c r="P96" s="5">
        <f t="shared" si="26"/>
        <v>0</v>
      </c>
      <c r="Q96" s="16">
        <f t="shared" si="27"/>
        <v>0</v>
      </c>
      <c r="R96" s="5">
        <v>0</v>
      </c>
      <c r="S96" s="16">
        <f t="shared" si="28"/>
        <v>0</v>
      </c>
      <c r="T96" s="5">
        <f t="shared" si="29"/>
        <v>0</v>
      </c>
      <c r="U96" s="16">
        <f t="shared" si="35"/>
        <v>0</v>
      </c>
    </row>
    <row r="97" spans="1:32" ht="27.95" customHeight="1" x14ac:dyDescent="0.25">
      <c r="A97" s="1">
        <f t="shared" si="23"/>
        <v>92</v>
      </c>
      <c r="B97" s="1" t="s">
        <v>22</v>
      </c>
      <c r="C97" s="1"/>
      <c r="D97" s="25" t="s">
        <v>245</v>
      </c>
      <c r="E97" s="84" t="s">
        <v>53</v>
      </c>
      <c r="F97" s="98" t="s">
        <v>353</v>
      </c>
      <c r="G97" s="93">
        <f t="shared" si="25"/>
        <v>1234.75</v>
      </c>
      <c r="H97" s="44">
        <v>10</v>
      </c>
      <c r="I97" s="44">
        <v>1</v>
      </c>
      <c r="J97" s="44">
        <v>8</v>
      </c>
      <c r="K97" s="44">
        <v>4</v>
      </c>
      <c r="L97" s="44">
        <v>5</v>
      </c>
      <c r="M97" s="44">
        <v>0</v>
      </c>
      <c r="N97" s="16">
        <f t="shared" si="24"/>
        <v>40</v>
      </c>
      <c r="O97" s="5">
        <v>1234.75</v>
      </c>
      <c r="P97" s="5">
        <f t="shared" si="26"/>
        <v>1234.75</v>
      </c>
      <c r="Q97" s="16">
        <f t="shared" si="27"/>
        <v>100</v>
      </c>
      <c r="R97" s="5">
        <v>200.97</v>
      </c>
      <c r="S97" s="16">
        <f t="shared" si="28"/>
        <v>16.276169265033406</v>
      </c>
      <c r="T97" s="5">
        <f t="shared" si="29"/>
        <v>1033.78</v>
      </c>
      <c r="U97" s="16">
        <f t="shared" si="35"/>
        <v>83.723830734966583</v>
      </c>
    </row>
    <row r="98" spans="1:32" ht="27.95" customHeight="1" x14ac:dyDescent="0.25">
      <c r="A98" s="1">
        <f t="shared" si="23"/>
        <v>93</v>
      </c>
      <c r="B98" s="1" t="s">
        <v>22</v>
      </c>
      <c r="C98" s="1"/>
      <c r="D98" s="25" t="s">
        <v>247</v>
      </c>
      <c r="E98" s="84" t="s">
        <v>53</v>
      </c>
      <c r="F98" s="103" t="s">
        <v>354</v>
      </c>
      <c r="G98" s="93">
        <f t="shared" si="25"/>
        <v>0</v>
      </c>
      <c r="H98" s="44">
        <v>7</v>
      </c>
      <c r="I98" s="44">
        <v>1</v>
      </c>
      <c r="J98" s="44">
        <v>6</v>
      </c>
      <c r="K98" s="44">
        <v>0</v>
      </c>
      <c r="L98" s="44">
        <v>0</v>
      </c>
      <c r="M98" s="44">
        <v>0</v>
      </c>
      <c r="N98" s="16">
        <f t="shared" si="24"/>
        <v>0</v>
      </c>
      <c r="O98" s="5">
        <v>0</v>
      </c>
      <c r="P98" s="5">
        <f t="shared" si="26"/>
        <v>0</v>
      </c>
      <c r="Q98" s="16">
        <f t="shared" si="27"/>
        <v>0</v>
      </c>
      <c r="R98" s="5">
        <v>0</v>
      </c>
      <c r="S98" s="16">
        <f t="shared" si="28"/>
        <v>0</v>
      </c>
      <c r="T98" s="5">
        <f t="shared" si="29"/>
        <v>0</v>
      </c>
      <c r="U98" s="16">
        <f t="shared" si="35"/>
        <v>0</v>
      </c>
    </row>
    <row r="99" spans="1:32" ht="27.95" customHeight="1" x14ac:dyDescent="0.25">
      <c r="A99" s="1">
        <f t="shared" si="23"/>
        <v>94</v>
      </c>
      <c r="B99" s="1" t="s">
        <v>22</v>
      </c>
      <c r="C99" s="1"/>
      <c r="D99" s="25" t="s">
        <v>249</v>
      </c>
      <c r="E99" s="84" t="s">
        <v>250</v>
      </c>
      <c r="F99" s="96" t="s">
        <v>366</v>
      </c>
      <c r="G99" s="93">
        <f t="shared" si="25"/>
        <v>0</v>
      </c>
      <c r="H99" s="44">
        <v>19</v>
      </c>
      <c r="I99" s="44">
        <v>0</v>
      </c>
      <c r="J99" s="44">
        <v>18</v>
      </c>
      <c r="K99" s="44">
        <v>0</v>
      </c>
      <c r="L99" s="44">
        <v>0</v>
      </c>
      <c r="M99" s="44">
        <v>0</v>
      </c>
      <c r="N99" s="16">
        <f t="shared" si="24"/>
        <v>0</v>
      </c>
      <c r="O99" s="5">
        <v>0</v>
      </c>
      <c r="P99" s="5">
        <f t="shared" si="26"/>
        <v>0</v>
      </c>
      <c r="Q99" s="16">
        <f t="shared" si="27"/>
        <v>0</v>
      </c>
      <c r="R99" s="5">
        <v>0</v>
      </c>
      <c r="S99" s="16">
        <f t="shared" si="28"/>
        <v>0</v>
      </c>
      <c r="T99" s="5">
        <f t="shared" si="29"/>
        <v>0</v>
      </c>
      <c r="U99" s="16">
        <f t="shared" si="35"/>
        <v>0</v>
      </c>
    </row>
    <row r="100" spans="1:32" ht="27.95" customHeight="1" x14ac:dyDescent="0.25">
      <c r="A100" s="1">
        <f t="shared" si="23"/>
        <v>95</v>
      </c>
      <c r="B100" s="25" t="s">
        <v>23</v>
      </c>
      <c r="C100" s="119" t="s">
        <v>34</v>
      </c>
      <c r="D100" s="25" t="s">
        <v>252</v>
      </c>
      <c r="E100" s="84" t="s">
        <v>53</v>
      </c>
      <c r="F100" s="89" t="s">
        <v>367</v>
      </c>
      <c r="G100" s="93">
        <f t="shared" si="25"/>
        <v>0</v>
      </c>
      <c r="H100" s="44">
        <v>9</v>
      </c>
      <c r="I100" s="44">
        <v>1</v>
      </c>
      <c r="J100" s="44">
        <v>8</v>
      </c>
      <c r="K100" s="44">
        <v>0</v>
      </c>
      <c r="L100" s="44">
        <v>0</v>
      </c>
      <c r="M100" s="44">
        <v>0</v>
      </c>
      <c r="N100" s="16">
        <f t="shared" si="24"/>
        <v>0</v>
      </c>
      <c r="O100" s="5">
        <v>0</v>
      </c>
      <c r="P100" s="5">
        <f t="shared" si="26"/>
        <v>0</v>
      </c>
      <c r="Q100" s="16">
        <f t="shared" si="27"/>
        <v>0</v>
      </c>
      <c r="R100" s="5">
        <v>0</v>
      </c>
      <c r="S100" s="16">
        <f t="shared" si="28"/>
        <v>0</v>
      </c>
      <c r="T100" s="5">
        <f t="shared" si="29"/>
        <v>0</v>
      </c>
      <c r="U100" s="16">
        <f t="shared" si="35"/>
        <v>0</v>
      </c>
    </row>
    <row r="101" spans="1:32" ht="40.5" customHeight="1" x14ac:dyDescent="0.25">
      <c r="A101" s="1">
        <f t="shared" si="23"/>
        <v>96</v>
      </c>
      <c r="B101" s="25" t="s">
        <v>23</v>
      </c>
      <c r="C101" s="119" t="s">
        <v>28</v>
      </c>
      <c r="D101" s="25" t="s">
        <v>254</v>
      </c>
      <c r="E101" s="84" t="s">
        <v>41</v>
      </c>
      <c r="F101" s="98" t="s">
        <v>377</v>
      </c>
      <c r="G101" s="93">
        <f t="shared" si="25"/>
        <v>2279.38</v>
      </c>
      <c r="H101" s="44">
        <v>14</v>
      </c>
      <c r="I101" s="44">
        <v>2</v>
      </c>
      <c r="J101" s="44">
        <v>10</v>
      </c>
      <c r="K101" s="44">
        <v>5</v>
      </c>
      <c r="L101" s="44">
        <v>6</v>
      </c>
      <c r="M101" s="44">
        <v>0</v>
      </c>
      <c r="N101" s="16">
        <f t="shared" si="24"/>
        <v>35.714285714285715</v>
      </c>
      <c r="O101" s="5">
        <v>2279.38</v>
      </c>
      <c r="P101" s="5">
        <f t="shared" si="26"/>
        <v>2279.38</v>
      </c>
      <c r="Q101" s="16">
        <f t="shared" si="27"/>
        <v>100</v>
      </c>
      <c r="R101" s="5">
        <v>913.51</v>
      </c>
      <c r="S101" s="16">
        <f t="shared" si="28"/>
        <v>40.077126236081739</v>
      </c>
      <c r="T101" s="5">
        <f t="shared" si="29"/>
        <v>1365.8700000000001</v>
      </c>
      <c r="U101" s="16">
        <f t="shared" si="35"/>
        <v>59.922873763918261</v>
      </c>
    </row>
    <row r="102" spans="1:32" ht="38.25" customHeight="1" x14ac:dyDescent="0.25">
      <c r="A102" s="1">
        <f t="shared" si="23"/>
        <v>97</v>
      </c>
      <c r="B102" s="25" t="s">
        <v>23</v>
      </c>
      <c r="C102" s="119" t="s">
        <v>28</v>
      </c>
      <c r="D102" s="25" t="s">
        <v>256</v>
      </c>
      <c r="E102" s="84" t="s">
        <v>41</v>
      </c>
      <c r="F102" s="103" t="s">
        <v>355</v>
      </c>
      <c r="G102" s="93">
        <f t="shared" si="25"/>
        <v>1534.24</v>
      </c>
      <c r="H102" s="44">
        <v>10</v>
      </c>
      <c r="I102" s="44">
        <v>3</v>
      </c>
      <c r="J102" s="44">
        <v>5</v>
      </c>
      <c r="K102" s="44">
        <v>4</v>
      </c>
      <c r="L102" s="44">
        <v>6</v>
      </c>
      <c r="M102" s="44">
        <v>0</v>
      </c>
      <c r="N102" s="16">
        <f t="shared" si="24"/>
        <v>40</v>
      </c>
      <c r="O102" s="5">
        <v>1534.24</v>
      </c>
      <c r="P102" s="5">
        <f t="shared" si="26"/>
        <v>1534.24</v>
      </c>
      <c r="Q102" s="16">
        <f t="shared" si="27"/>
        <v>100</v>
      </c>
      <c r="R102" s="5">
        <v>1534.24</v>
      </c>
      <c r="S102" s="16">
        <f t="shared" si="28"/>
        <v>100</v>
      </c>
      <c r="T102" s="5">
        <f t="shared" si="29"/>
        <v>0</v>
      </c>
      <c r="U102" s="16">
        <f t="shared" si="35"/>
        <v>0</v>
      </c>
    </row>
    <row r="103" spans="1:32" x14ac:dyDescent="0.25">
      <c r="A103" s="22" t="s">
        <v>19</v>
      </c>
      <c r="B103" s="23"/>
      <c r="C103" s="23"/>
      <c r="D103" s="23"/>
      <c r="E103" s="23"/>
      <c r="F103" s="103"/>
      <c r="G103" s="94">
        <f t="shared" ref="G103:M103" si="36">SUM(G6:G102)</f>
        <v>201037.36000000004</v>
      </c>
      <c r="H103" s="18">
        <f t="shared" si="36"/>
        <v>1083</v>
      </c>
      <c r="I103" s="18">
        <f t="shared" si="36"/>
        <v>209</v>
      </c>
      <c r="J103" s="18">
        <f t="shared" si="36"/>
        <v>730</v>
      </c>
      <c r="K103" s="18">
        <f t="shared" si="36"/>
        <v>381</v>
      </c>
      <c r="L103" s="18">
        <f t="shared" si="36"/>
        <v>443</v>
      </c>
      <c r="M103" s="18">
        <f t="shared" si="36"/>
        <v>0</v>
      </c>
      <c r="N103" s="16">
        <f t="shared" si="24"/>
        <v>35.180055401662052</v>
      </c>
      <c r="O103" s="19">
        <f>SUM(O6:O102)</f>
        <v>201037.36000000004</v>
      </c>
      <c r="P103" s="19">
        <f>SUM(P6:P102)</f>
        <v>201037.36000000004</v>
      </c>
      <c r="Q103" s="16">
        <f t="shared" si="27"/>
        <v>100</v>
      </c>
      <c r="R103" s="19">
        <f>SUM(R6:R102)</f>
        <v>150422.05000000002</v>
      </c>
      <c r="S103" s="16">
        <f t="shared" si="28"/>
        <v>74.822933408994217</v>
      </c>
      <c r="T103" s="19">
        <f>SUM(T6:T102)</f>
        <v>50615.31</v>
      </c>
      <c r="U103" s="16">
        <f t="shared" si="35"/>
        <v>25.177066591005765</v>
      </c>
      <c r="V103" s="10"/>
      <c r="W103" s="10"/>
      <c r="X103" s="10"/>
      <c r="Y103" s="9"/>
      <c r="Z103" s="11"/>
      <c r="AA103" s="11"/>
      <c r="AB103" s="9"/>
      <c r="AC103" s="11"/>
      <c r="AD103" s="9"/>
      <c r="AE103" s="11"/>
      <c r="AF103" s="9"/>
    </row>
  </sheetData>
  <sheetProtection algorithmName="SHA-512" hashValue="zjHlHoZYis+5waYDwBliiNOTPTnSyc6cofYe2YpQHSKYhZP5HaB3hjeq7JogDN9GUlTECgFqYqLyCSbrPZfPEQ==" saltValue="6MRB6RCaNaP+bn41ftKNcw==" spinCount="100000" sheet="1" objects="1" scenarios="1"/>
  <customSheetViews>
    <customSheetView guid="{2F2CED36-E625-4693-8C75-0460C802BA46}" scale="78">
      <selection activeCell="S109" sqref="S109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8">
      <selection activeCell="S109" sqref="S109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8">
      <selection activeCell="S109" sqref="S109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3"/>
  <sheetViews>
    <sheetView topLeftCell="A31" zoomScale="78" zoomScaleNormal="78" zoomScaleSheetLayoutView="130" workbookViewId="0">
      <selection activeCell="L58" sqref="L58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387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1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124" t="s">
        <v>6</v>
      </c>
      <c r="Q4" s="122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24" t="s">
        <v>6</v>
      </c>
      <c r="S4" s="122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24" t="s">
        <v>6</v>
      </c>
      <c r="U4" s="122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22">
        <v>1</v>
      </c>
      <c r="B5" s="122">
        <v>2</v>
      </c>
      <c r="C5" s="122">
        <v>3</v>
      </c>
      <c r="D5" s="122">
        <v>4</v>
      </c>
      <c r="E5" s="91">
        <v>5</v>
      </c>
      <c r="F5" s="95">
        <v>6</v>
      </c>
      <c r="G5" s="92">
        <v>7</v>
      </c>
      <c r="H5" s="122">
        <v>8</v>
      </c>
      <c r="I5" s="122">
        <v>9</v>
      </c>
      <c r="J5" s="122">
        <v>10</v>
      </c>
      <c r="K5" s="122">
        <v>11</v>
      </c>
      <c r="L5" s="122">
        <v>12</v>
      </c>
      <c r="M5" s="122">
        <v>13</v>
      </c>
      <c r="N5" s="122">
        <v>14</v>
      </c>
      <c r="O5" s="122">
        <v>15</v>
      </c>
      <c r="P5" s="122">
        <v>16</v>
      </c>
      <c r="Q5" s="122">
        <v>17</v>
      </c>
      <c r="R5" s="122">
        <v>18</v>
      </c>
      <c r="S5" s="122">
        <v>19</v>
      </c>
      <c r="T5" s="122">
        <v>20</v>
      </c>
      <c r="U5" s="122">
        <v>21</v>
      </c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6727.48</v>
      </c>
      <c r="H6" s="44">
        <v>31</v>
      </c>
      <c r="I6" s="44">
        <v>7</v>
      </c>
      <c r="J6" s="44">
        <v>23</v>
      </c>
      <c r="K6" s="44">
        <v>10</v>
      </c>
      <c r="L6" s="44">
        <v>13</v>
      </c>
      <c r="M6" s="44">
        <v>0</v>
      </c>
      <c r="N6" s="16">
        <f t="shared" ref="N6:N28" si="1">IF(H6=0,0,K6/H6)*100</f>
        <v>32.258064516129032</v>
      </c>
      <c r="O6" s="5">
        <v>6727.48</v>
      </c>
      <c r="P6" s="5">
        <f t="shared" ref="P6:P28" si="2">O6</f>
        <v>6727.48</v>
      </c>
      <c r="Q6" s="16">
        <f t="shared" ref="Q6:Q28" si="3">IF(O6=0,0,P6/O6)*100</f>
        <v>100</v>
      </c>
      <c r="R6" s="5">
        <v>4642.08</v>
      </c>
      <c r="S6" s="16">
        <f t="shared" ref="S6:S28" si="4">IF(P6=0,0,R6/P6)*100</f>
        <v>69.001765891537403</v>
      </c>
      <c r="T6" s="5">
        <f t="shared" ref="T6:T28" si="5">SUM(P6, -R6)</f>
        <v>2085.3999999999996</v>
      </c>
      <c r="U6" s="16">
        <f t="shared" ref="U6:U28" si="6">IF(P6=0,0,T6/P6)*100</f>
        <v>30.998234108462601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1193.0899999999999</v>
      </c>
      <c r="H7" s="44">
        <v>12</v>
      </c>
      <c r="I7" s="44">
        <v>5</v>
      </c>
      <c r="J7" s="44">
        <v>6</v>
      </c>
      <c r="K7" s="44">
        <v>3</v>
      </c>
      <c r="L7" s="44">
        <v>3</v>
      </c>
      <c r="M7" s="44">
        <v>0</v>
      </c>
      <c r="N7" s="16">
        <f t="shared" si="1"/>
        <v>25</v>
      </c>
      <c r="O7" s="5">
        <v>1193.0899999999999</v>
      </c>
      <c r="P7" s="5">
        <f t="shared" si="2"/>
        <v>1193.0899999999999</v>
      </c>
      <c r="Q7" s="16">
        <f t="shared" si="3"/>
        <v>100</v>
      </c>
      <c r="R7" s="5">
        <v>1193.0899999999999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12835.41</v>
      </c>
      <c r="H8" s="44">
        <v>27</v>
      </c>
      <c r="I8" s="44">
        <v>6</v>
      </c>
      <c r="J8" s="44">
        <v>18</v>
      </c>
      <c r="K8" s="44">
        <v>13</v>
      </c>
      <c r="L8" s="44">
        <v>13</v>
      </c>
      <c r="M8" s="44">
        <v>0</v>
      </c>
      <c r="N8" s="16">
        <f t="shared" si="1"/>
        <v>48.148148148148145</v>
      </c>
      <c r="O8" s="5">
        <v>12835.41</v>
      </c>
      <c r="P8" s="5">
        <f t="shared" si="2"/>
        <v>12835.41</v>
      </c>
      <c r="Q8" s="16">
        <f t="shared" si="3"/>
        <v>100</v>
      </c>
      <c r="R8" s="5">
        <v>12835.41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0</v>
      </c>
      <c r="H9" s="44">
        <v>8</v>
      </c>
      <c r="I9" s="44">
        <v>0</v>
      </c>
      <c r="J9" s="44">
        <v>6</v>
      </c>
      <c r="K9" s="44">
        <v>0</v>
      </c>
      <c r="L9" s="44">
        <v>0</v>
      </c>
      <c r="M9" s="44">
        <v>0</v>
      </c>
      <c r="N9" s="16">
        <f t="shared" si="1"/>
        <v>0</v>
      </c>
      <c r="O9" s="5">
        <v>0</v>
      </c>
      <c r="P9" s="5">
        <f t="shared" si="2"/>
        <v>0</v>
      </c>
      <c r="Q9" s="16">
        <f t="shared" si="3"/>
        <v>0</v>
      </c>
      <c r="R9" s="5">
        <v>0</v>
      </c>
      <c r="S9" s="16">
        <f t="shared" si="4"/>
        <v>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0</v>
      </c>
      <c r="H10" s="44">
        <v>5</v>
      </c>
      <c r="I10" s="44">
        <v>1</v>
      </c>
      <c r="J10" s="44">
        <v>4</v>
      </c>
      <c r="K10" s="44">
        <v>0</v>
      </c>
      <c r="L10" s="44">
        <v>0</v>
      </c>
      <c r="M10" s="44">
        <v>0</v>
      </c>
      <c r="N10" s="16">
        <f t="shared" si="1"/>
        <v>0</v>
      </c>
      <c r="O10" s="5">
        <v>0</v>
      </c>
      <c r="P10" s="5">
        <f t="shared" si="2"/>
        <v>0</v>
      </c>
      <c r="Q10" s="16">
        <f t="shared" si="3"/>
        <v>0</v>
      </c>
      <c r="R10" s="5">
        <v>0</v>
      </c>
      <c r="S10" s="16">
        <f t="shared" si="4"/>
        <v>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210.97</v>
      </c>
      <c r="H12" s="44">
        <v>6</v>
      </c>
      <c r="I12" s="44">
        <v>0</v>
      </c>
      <c r="J12" s="44">
        <v>4</v>
      </c>
      <c r="K12" s="44">
        <v>1</v>
      </c>
      <c r="L12" s="44">
        <v>1</v>
      </c>
      <c r="M12" s="44">
        <v>0</v>
      </c>
      <c r="N12" s="16">
        <f t="shared" si="1"/>
        <v>16.666666666666664</v>
      </c>
      <c r="O12" s="5">
        <v>210.97</v>
      </c>
      <c r="P12" s="5">
        <f t="shared" si="2"/>
        <v>210.97</v>
      </c>
      <c r="Q12" s="16">
        <f t="shared" si="3"/>
        <v>100</v>
      </c>
      <c r="R12" s="5">
        <v>210.97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3943.64</v>
      </c>
      <c r="H13" s="44">
        <v>32</v>
      </c>
      <c r="I13" s="44">
        <v>8</v>
      </c>
      <c r="J13" s="44">
        <v>21</v>
      </c>
      <c r="K13" s="44">
        <v>7</v>
      </c>
      <c r="L13" s="44">
        <v>7</v>
      </c>
      <c r="M13" s="44">
        <v>0</v>
      </c>
      <c r="N13" s="16">
        <f t="shared" si="1"/>
        <v>21.875</v>
      </c>
      <c r="O13" s="5">
        <v>3943.64</v>
      </c>
      <c r="P13" s="5">
        <f t="shared" si="2"/>
        <v>3943.64</v>
      </c>
      <c r="Q13" s="16">
        <f t="shared" si="3"/>
        <v>100</v>
      </c>
      <c r="R13" s="5">
        <v>1108.56</v>
      </c>
      <c r="S13" s="16">
        <f t="shared" si="4"/>
        <v>28.110070898966438</v>
      </c>
      <c r="T13" s="5">
        <f t="shared" si="5"/>
        <v>2835.08</v>
      </c>
      <c r="U13" s="16">
        <f t="shared" si="6"/>
        <v>71.889929101033573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4336.8</v>
      </c>
      <c r="H14" s="44">
        <v>21</v>
      </c>
      <c r="I14" s="44">
        <v>5</v>
      </c>
      <c r="J14" s="44">
        <v>16</v>
      </c>
      <c r="K14" s="44">
        <v>8</v>
      </c>
      <c r="L14" s="44">
        <v>10</v>
      </c>
      <c r="M14" s="44">
        <v>0</v>
      </c>
      <c r="N14" s="16">
        <f t="shared" si="1"/>
        <v>38.095238095238095</v>
      </c>
      <c r="O14" s="5">
        <v>4336.8</v>
      </c>
      <c r="P14" s="5">
        <f t="shared" si="2"/>
        <v>4336.8</v>
      </c>
      <c r="Q14" s="16">
        <f t="shared" si="3"/>
        <v>100</v>
      </c>
      <c r="R14" s="5">
        <v>2348.46</v>
      </c>
      <c r="S14" s="16">
        <f t="shared" si="4"/>
        <v>54.151909241837295</v>
      </c>
      <c r="T14" s="5">
        <f t="shared" si="5"/>
        <v>1988.3400000000001</v>
      </c>
      <c r="U14" s="16">
        <f t="shared" si="6"/>
        <v>45.848090758162705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3000.08</v>
      </c>
      <c r="H15" s="44">
        <v>8</v>
      </c>
      <c r="I15" s="44">
        <v>2</v>
      </c>
      <c r="J15" s="44">
        <v>5</v>
      </c>
      <c r="K15" s="44">
        <v>5</v>
      </c>
      <c r="L15" s="44">
        <v>6</v>
      </c>
      <c r="M15" s="44">
        <v>0</v>
      </c>
      <c r="N15" s="16">
        <f t="shared" si="1"/>
        <v>62.5</v>
      </c>
      <c r="O15" s="5">
        <v>3000.08</v>
      </c>
      <c r="P15" s="5">
        <f t="shared" si="2"/>
        <v>3000.08</v>
      </c>
      <c r="Q15" s="16">
        <f t="shared" si="3"/>
        <v>100</v>
      </c>
      <c r="R15" s="5">
        <v>1382.7</v>
      </c>
      <c r="S15" s="16">
        <f t="shared" si="4"/>
        <v>46.088770966107575</v>
      </c>
      <c r="T15" s="5">
        <f t="shared" si="5"/>
        <v>1617.3799999999999</v>
      </c>
      <c r="U15" s="16">
        <f t="shared" si="6"/>
        <v>53.911229033892425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694.26</v>
      </c>
      <c r="H16" s="44">
        <v>8</v>
      </c>
      <c r="I16" s="44">
        <v>0</v>
      </c>
      <c r="J16" s="44">
        <v>5</v>
      </c>
      <c r="K16" s="44">
        <v>4</v>
      </c>
      <c r="L16" s="44">
        <v>4</v>
      </c>
      <c r="M16" s="44">
        <v>0</v>
      </c>
      <c r="N16" s="16">
        <f t="shared" si="1"/>
        <v>50</v>
      </c>
      <c r="O16" s="5">
        <v>694.26</v>
      </c>
      <c r="P16" s="5">
        <f t="shared" si="2"/>
        <v>694.26</v>
      </c>
      <c r="Q16" s="16">
        <f t="shared" si="3"/>
        <v>100</v>
      </c>
      <c r="R16" s="5">
        <v>694.26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1763.05</v>
      </c>
      <c r="H17" s="44">
        <v>7</v>
      </c>
      <c r="I17" s="44">
        <v>2</v>
      </c>
      <c r="J17" s="44">
        <v>5</v>
      </c>
      <c r="K17" s="44">
        <v>4</v>
      </c>
      <c r="L17" s="44">
        <v>5</v>
      </c>
      <c r="M17" s="44">
        <v>0</v>
      </c>
      <c r="N17" s="16">
        <f t="shared" si="1"/>
        <v>57.142857142857139</v>
      </c>
      <c r="O17" s="5">
        <v>1763.05</v>
      </c>
      <c r="P17" s="5">
        <f t="shared" si="2"/>
        <v>1763.05</v>
      </c>
      <c r="Q17" s="16">
        <f t="shared" si="3"/>
        <v>100</v>
      </c>
      <c r="R17" s="5">
        <v>1763.05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28</v>
      </c>
      <c r="I18" s="44">
        <v>5</v>
      </c>
      <c r="J18" s="44">
        <v>22</v>
      </c>
      <c r="K18" s="44">
        <v>9</v>
      </c>
      <c r="L18" s="44">
        <v>13</v>
      </c>
      <c r="M18" s="44">
        <v>0</v>
      </c>
      <c r="N18" s="16">
        <f t="shared" si="1"/>
        <v>32.142857142857146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919.9</v>
      </c>
      <c r="S18" s="16">
        <f t="shared" si="4"/>
        <v>17.728637560274286</v>
      </c>
      <c r="T18" s="5">
        <f t="shared" si="5"/>
        <v>4268.88</v>
      </c>
      <c r="U18" s="16">
        <f t="shared" si="6"/>
        <v>82.271362439725721</v>
      </c>
    </row>
    <row r="19" spans="1:21" ht="27.95" customHeight="1" x14ac:dyDescent="0.25">
      <c r="A19" s="1">
        <f t="shared" si="7"/>
        <v>14</v>
      </c>
      <c r="B19" s="1" t="s">
        <v>264</v>
      </c>
      <c r="C19" s="122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1</v>
      </c>
      <c r="I19" s="44">
        <v>1</v>
      </c>
      <c r="J19" s="44">
        <v>0</v>
      </c>
      <c r="K19" s="44">
        <v>1</v>
      </c>
      <c r="L19" s="44">
        <v>1</v>
      </c>
      <c r="M19" s="44">
        <v>0</v>
      </c>
      <c r="N19" s="16">
        <f t="shared" si="1"/>
        <v>100</v>
      </c>
      <c r="O19" s="5">
        <v>1556</v>
      </c>
      <c r="P19" s="5">
        <f t="shared" si="2"/>
        <v>1556</v>
      </c>
      <c r="Q19" s="16">
        <f t="shared" si="3"/>
        <v>100</v>
      </c>
      <c r="R19" s="5">
        <v>1556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22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643.1</v>
      </c>
      <c r="H20" s="44">
        <v>9</v>
      </c>
      <c r="I20" s="44">
        <v>2</v>
      </c>
      <c r="J20" s="44">
        <v>7</v>
      </c>
      <c r="K20" s="44">
        <v>3</v>
      </c>
      <c r="L20" s="44">
        <v>3</v>
      </c>
      <c r="M20" s="44">
        <v>0</v>
      </c>
      <c r="N20" s="16">
        <f t="shared" si="1"/>
        <v>33.333333333333329</v>
      </c>
      <c r="O20" s="5">
        <v>643.1</v>
      </c>
      <c r="P20" s="5">
        <f t="shared" si="2"/>
        <v>643.1</v>
      </c>
      <c r="Q20" s="16">
        <f t="shared" si="3"/>
        <v>100</v>
      </c>
      <c r="R20" s="5">
        <v>643.1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5333.28</v>
      </c>
      <c r="H21" s="44">
        <v>13</v>
      </c>
      <c r="I21" s="44">
        <v>4</v>
      </c>
      <c r="J21" s="44">
        <v>9</v>
      </c>
      <c r="K21" s="44">
        <v>9</v>
      </c>
      <c r="L21" s="44">
        <v>12</v>
      </c>
      <c r="M21" s="44">
        <v>0</v>
      </c>
      <c r="N21" s="16">
        <f t="shared" si="1"/>
        <v>69.230769230769226</v>
      </c>
      <c r="O21" s="5">
        <v>5333.28</v>
      </c>
      <c r="P21" s="5">
        <f t="shared" si="2"/>
        <v>5333.28</v>
      </c>
      <c r="Q21" s="16">
        <f t="shared" si="3"/>
        <v>100</v>
      </c>
      <c r="R21" s="5">
        <v>5333.28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2315.31</v>
      </c>
      <c r="S22" s="16">
        <f t="shared" si="4"/>
        <v>48.684229893371629</v>
      </c>
      <c r="T22" s="5">
        <f t="shared" si="5"/>
        <v>2440.4600000000005</v>
      </c>
      <c r="U22" s="16">
        <f t="shared" si="6"/>
        <v>51.315770106628378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0</v>
      </c>
      <c r="H23" s="44">
        <v>18</v>
      </c>
      <c r="I23" s="44">
        <v>4</v>
      </c>
      <c r="J23" s="44">
        <v>14</v>
      </c>
      <c r="K23" s="44">
        <v>0</v>
      </c>
      <c r="L23" s="44">
        <v>0</v>
      </c>
      <c r="M23" s="44">
        <v>0</v>
      </c>
      <c r="N23" s="16">
        <f t="shared" si="1"/>
        <v>0</v>
      </c>
      <c r="O23" s="5">
        <v>0</v>
      </c>
      <c r="P23" s="5">
        <f t="shared" si="2"/>
        <v>0</v>
      </c>
      <c r="Q23" s="16">
        <f t="shared" si="3"/>
        <v>0</v>
      </c>
      <c r="R23" s="5">
        <v>0</v>
      </c>
      <c r="S23" s="16">
        <f t="shared" si="4"/>
        <v>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2084.29</v>
      </c>
      <c r="H24" s="44">
        <v>10</v>
      </c>
      <c r="I24" s="44">
        <v>1</v>
      </c>
      <c r="J24" s="44">
        <v>9</v>
      </c>
      <c r="K24" s="44">
        <v>6</v>
      </c>
      <c r="L24" s="44">
        <v>6</v>
      </c>
      <c r="M24" s="44">
        <v>0</v>
      </c>
      <c r="N24" s="16">
        <f t="shared" si="1"/>
        <v>60</v>
      </c>
      <c r="O24" s="5">
        <v>2084.29</v>
      </c>
      <c r="P24" s="5">
        <f t="shared" si="2"/>
        <v>2084.29</v>
      </c>
      <c r="Q24" s="16">
        <f t="shared" si="3"/>
        <v>100</v>
      </c>
      <c r="R24" s="5">
        <v>2084.29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1481.69</v>
      </c>
      <c r="H25" s="44">
        <v>8</v>
      </c>
      <c r="I25" s="44">
        <v>1</v>
      </c>
      <c r="J25" s="44">
        <v>6</v>
      </c>
      <c r="K25" s="44">
        <v>2</v>
      </c>
      <c r="L25" s="44">
        <v>3</v>
      </c>
      <c r="M25" s="44">
        <v>0</v>
      </c>
      <c r="N25" s="16">
        <f t="shared" si="1"/>
        <v>25</v>
      </c>
      <c r="O25" s="5">
        <v>1481.69</v>
      </c>
      <c r="P25" s="5">
        <f t="shared" si="2"/>
        <v>1481.69</v>
      </c>
      <c r="Q25" s="16">
        <f t="shared" si="3"/>
        <v>100</v>
      </c>
      <c r="R25" s="5">
        <v>1239.32</v>
      </c>
      <c r="S25" s="16">
        <f t="shared" si="4"/>
        <v>83.642327342426555</v>
      </c>
      <c r="T25" s="5">
        <f t="shared" si="5"/>
        <v>242.37000000000012</v>
      </c>
      <c r="U25" s="16">
        <f t="shared" si="6"/>
        <v>16.357672657573456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3390.28</v>
      </c>
      <c r="H26" s="44">
        <v>16</v>
      </c>
      <c r="I26" s="44">
        <v>5</v>
      </c>
      <c r="J26" s="44">
        <v>11</v>
      </c>
      <c r="K26" s="44">
        <v>6</v>
      </c>
      <c r="L26" s="44">
        <v>7</v>
      </c>
      <c r="M26" s="44">
        <v>0</v>
      </c>
      <c r="N26" s="16">
        <f t="shared" si="1"/>
        <v>37.5</v>
      </c>
      <c r="O26" s="5">
        <v>3390.28</v>
      </c>
      <c r="P26" s="5">
        <f t="shared" si="2"/>
        <v>3390.28</v>
      </c>
      <c r="Q26" s="16">
        <f t="shared" si="3"/>
        <v>100</v>
      </c>
      <c r="R26" s="5">
        <v>3390.28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22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7</v>
      </c>
      <c r="I27" s="44">
        <v>0</v>
      </c>
      <c r="J27" s="44">
        <v>7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344.09</v>
      </c>
      <c r="H28" s="44">
        <v>9</v>
      </c>
      <c r="I28" s="44">
        <v>3</v>
      </c>
      <c r="J28" s="44">
        <v>4</v>
      </c>
      <c r="K28" s="44">
        <v>2</v>
      </c>
      <c r="L28" s="44">
        <v>2</v>
      </c>
      <c r="M28" s="44">
        <v>0</v>
      </c>
      <c r="N28" s="16">
        <f t="shared" si="1"/>
        <v>22.222222222222221</v>
      </c>
      <c r="O28" s="5">
        <v>344.09</v>
      </c>
      <c r="P28" s="5">
        <f t="shared" si="2"/>
        <v>344.09</v>
      </c>
      <c r="Q28" s="16">
        <f t="shared" si="3"/>
        <v>100</v>
      </c>
      <c r="R28" s="5">
        <v>344.09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22" t="s">
        <v>383</v>
      </c>
      <c r="D29" s="25" t="s">
        <v>384</v>
      </c>
      <c r="E29" s="84" t="s">
        <v>41</v>
      </c>
      <c r="F29" s="96"/>
      <c r="G29" s="93">
        <v>0</v>
      </c>
      <c r="H29" s="44">
        <v>1</v>
      </c>
      <c r="I29" s="44">
        <v>0</v>
      </c>
      <c r="J29" s="44">
        <v>1</v>
      </c>
      <c r="K29" s="44">
        <v>0</v>
      </c>
      <c r="L29" s="44">
        <v>0</v>
      </c>
      <c r="M29" s="44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</row>
    <row r="30" spans="1:21" ht="27.95" customHeight="1" x14ac:dyDescent="0.25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96" t="s">
        <v>300</v>
      </c>
      <c r="G30" s="93">
        <f t="shared" ref="G30:G79" si="8">O30</f>
        <v>1966.9</v>
      </c>
      <c r="H30" s="44">
        <v>17</v>
      </c>
      <c r="I30" s="44">
        <v>1</v>
      </c>
      <c r="J30" s="44">
        <v>14</v>
      </c>
      <c r="K30" s="44">
        <v>4</v>
      </c>
      <c r="L30" s="44">
        <v>5</v>
      </c>
      <c r="M30" s="44">
        <v>0</v>
      </c>
      <c r="N30" s="16">
        <f t="shared" ref="N30:N79" si="9">IF(H30=0,0,K30/H30)*100</f>
        <v>23.52941176470588</v>
      </c>
      <c r="O30" s="5">
        <v>1966.9</v>
      </c>
      <c r="P30" s="5">
        <f t="shared" ref="P30:P79" si="10">O30</f>
        <v>1966.9</v>
      </c>
      <c r="Q30" s="16">
        <f t="shared" ref="Q30:Q39" si="11">IF(O30=0,0,P30/O30)*100</f>
        <v>100</v>
      </c>
      <c r="R30" s="5">
        <v>1966.9</v>
      </c>
      <c r="S30" s="16">
        <f t="shared" ref="S30:S39" si="12">IF(P30=0,0,R30/P30)*100</f>
        <v>100</v>
      </c>
      <c r="T30" s="5">
        <f t="shared" ref="T30:T79" si="13">SUM(P30, -R30)</f>
        <v>0</v>
      </c>
      <c r="U30" s="16">
        <f t="shared" ref="U30:U39" si="14">IF(P30=0,0,T30/P30)*100</f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5719.11</v>
      </c>
      <c r="H31" s="44">
        <v>20</v>
      </c>
      <c r="I31" s="44">
        <v>6</v>
      </c>
      <c r="J31" s="44">
        <v>12</v>
      </c>
      <c r="K31" s="44">
        <v>10</v>
      </c>
      <c r="L31" s="44">
        <v>13</v>
      </c>
      <c r="M31" s="44">
        <v>0</v>
      </c>
      <c r="N31" s="16">
        <f t="shared" si="9"/>
        <v>50</v>
      </c>
      <c r="O31" s="5">
        <v>5719.11</v>
      </c>
      <c r="P31" s="5">
        <f t="shared" si="10"/>
        <v>5719.11</v>
      </c>
      <c r="Q31" s="16">
        <f t="shared" si="11"/>
        <v>100</v>
      </c>
      <c r="R31" s="5">
        <v>5719.11</v>
      </c>
      <c r="S31" s="16">
        <f t="shared" si="12"/>
        <v>100</v>
      </c>
      <c r="T31" s="5">
        <f t="shared" si="13"/>
        <v>0</v>
      </c>
      <c r="U31" s="16">
        <f t="shared" si="14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3466.75</v>
      </c>
      <c r="H32" s="44">
        <v>13</v>
      </c>
      <c r="I32" s="44">
        <v>6</v>
      </c>
      <c r="J32" s="44">
        <v>5</v>
      </c>
      <c r="K32" s="44">
        <v>6</v>
      </c>
      <c r="L32" s="44">
        <v>6</v>
      </c>
      <c r="M32" s="44">
        <v>0</v>
      </c>
      <c r="N32" s="16">
        <f t="shared" si="9"/>
        <v>46.153846153846153</v>
      </c>
      <c r="O32" s="5">
        <v>3466.75</v>
      </c>
      <c r="P32" s="5">
        <f t="shared" si="10"/>
        <v>3466.75</v>
      </c>
      <c r="Q32" s="16">
        <f t="shared" si="11"/>
        <v>100</v>
      </c>
      <c r="R32" s="5">
        <v>3466.75</v>
      </c>
      <c r="S32" s="16">
        <f t="shared" si="12"/>
        <v>100</v>
      </c>
      <c r="T32" s="5">
        <f t="shared" si="13"/>
        <v>0</v>
      </c>
      <c r="U32" s="16">
        <f t="shared" si="14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11</v>
      </c>
      <c r="I33" s="44">
        <v>5</v>
      </c>
      <c r="J33" s="44">
        <v>5</v>
      </c>
      <c r="K33" s="44">
        <v>1</v>
      </c>
      <c r="L33" s="44">
        <v>1</v>
      </c>
      <c r="M33" s="44">
        <v>0</v>
      </c>
      <c r="N33" s="16">
        <f t="shared" si="9"/>
        <v>9.0909090909090917</v>
      </c>
      <c r="O33" s="5">
        <v>415.83</v>
      </c>
      <c r="P33" s="5">
        <f t="shared" si="10"/>
        <v>415.83</v>
      </c>
      <c r="Q33" s="16">
        <f t="shared" si="11"/>
        <v>100</v>
      </c>
      <c r="R33" s="5">
        <v>0</v>
      </c>
      <c r="S33" s="16">
        <f t="shared" si="12"/>
        <v>0</v>
      </c>
      <c r="T33" s="5">
        <f t="shared" si="13"/>
        <v>415.83</v>
      </c>
      <c r="U33" s="16">
        <f t="shared" si="14"/>
        <v>100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7997.2</v>
      </c>
      <c r="H34" s="44">
        <v>23</v>
      </c>
      <c r="I34" s="44">
        <v>8</v>
      </c>
      <c r="J34" s="44">
        <v>13</v>
      </c>
      <c r="K34" s="44">
        <v>15</v>
      </c>
      <c r="L34" s="44">
        <v>17</v>
      </c>
      <c r="M34" s="44">
        <v>0</v>
      </c>
      <c r="N34" s="16">
        <f t="shared" si="9"/>
        <v>65.217391304347828</v>
      </c>
      <c r="O34" s="5">
        <v>7997.2</v>
      </c>
      <c r="P34" s="5">
        <f t="shared" si="10"/>
        <v>7997.2</v>
      </c>
      <c r="Q34" s="16">
        <f t="shared" si="11"/>
        <v>100</v>
      </c>
      <c r="R34" s="5">
        <v>2150.4499999999998</v>
      </c>
      <c r="S34" s="16">
        <f t="shared" si="12"/>
        <v>26.890036512779471</v>
      </c>
      <c r="T34" s="5">
        <f t="shared" si="13"/>
        <v>5846.75</v>
      </c>
      <c r="U34" s="16">
        <f t="shared" si="14"/>
        <v>73.109963487220526</v>
      </c>
    </row>
    <row r="35" spans="1:21" ht="27.95" customHeight="1" x14ac:dyDescent="0.25">
      <c r="A35" s="1">
        <f t="shared" si="7"/>
        <v>30</v>
      </c>
      <c r="B35" s="25" t="s">
        <v>264</v>
      </c>
      <c r="C35" s="122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3441.83</v>
      </c>
      <c r="H35" s="44">
        <v>16</v>
      </c>
      <c r="I35" s="44">
        <v>2</v>
      </c>
      <c r="J35" s="44">
        <v>8</v>
      </c>
      <c r="K35" s="44">
        <v>7</v>
      </c>
      <c r="L35" s="44">
        <v>7</v>
      </c>
      <c r="M35" s="44">
        <v>0</v>
      </c>
      <c r="N35" s="16">
        <f t="shared" si="9"/>
        <v>43.75</v>
      </c>
      <c r="O35" s="5">
        <v>3441.83</v>
      </c>
      <c r="P35" s="5">
        <f t="shared" si="10"/>
        <v>3441.83</v>
      </c>
      <c r="Q35" s="16">
        <f t="shared" si="11"/>
        <v>100</v>
      </c>
      <c r="R35" s="5">
        <v>3441.83</v>
      </c>
      <c r="S35" s="16">
        <f t="shared" si="12"/>
        <v>100</v>
      </c>
      <c r="T35" s="5">
        <f t="shared" si="13"/>
        <v>0</v>
      </c>
      <c r="U35" s="16">
        <f t="shared" si="14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14</v>
      </c>
      <c r="I36" s="44">
        <v>3</v>
      </c>
      <c r="J36" s="44">
        <v>10</v>
      </c>
      <c r="K36" s="44">
        <v>4</v>
      </c>
      <c r="L36" s="44">
        <v>4</v>
      </c>
      <c r="M36" s="44">
        <v>0</v>
      </c>
      <c r="N36" s="16">
        <f t="shared" si="9"/>
        <v>28.571428571428569</v>
      </c>
      <c r="O36" s="5">
        <v>1600.15</v>
      </c>
      <c r="P36" s="5">
        <f t="shared" si="10"/>
        <v>1600.15</v>
      </c>
      <c r="Q36" s="16">
        <f t="shared" si="11"/>
        <v>100</v>
      </c>
      <c r="R36" s="5">
        <v>502.43</v>
      </c>
      <c r="S36" s="16">
        <f t="shared" si="12"/>
        <v>31.398931350185922</v>
      </c>
      <c r="T36" s="5">
        <f t="shared" si="13"/>
        <v>1097.72</v>
      </c>
      <c r="U36" s="16">
        <f t="shared" si="14"/>
        <v>68.601068649814081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2514.98</v>
      </c>
      <c r="H37" s="44">
        <v>10</v>
      </c>
      <c r="I37" s="44">
        <v>4</v>
      </c>
      <c r="J37" s="44">
        <v>5</v>
      </c>
      <c r="K37" s="44">
        <v>2</v>
      </c>
      <c r="L37" s="44">
        <v>2</v>
      </c>
      <c r="M37" s="44">
        <v>0</v>
      </c>
      <c r="N37" s="16">
        <f t="shared" si="9"/>
        <v>20</v>
      </c>
      <c r="O37" s="5">
        <v>2514.98</v>
      </c>
      <c r="P37" s="5">
        <f t="shared" si="10"/>
        <v>2514.98</v>
      </c>
      <c r="Q37" s="16">
        <f t="shared" si="11"/>
        <v>100</v>
      </c>
      <c r="R37" s="5">
        <v>2514.98</v>
      </c>
      <c r="S37" s="16">
        <f t="shared" si="12"/>
        <v>100</v>
      </c>
      <c r="T37" s="5">
        <f t="shared" si="13"/>
        <v>0</v>
      </c>
      <c r="U37" s="16">
        <f t="shared" si="14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3283.43</v>
      </c>
      <c r="H38" s="44">
        <v>8</v>
      </c>
      <c r="I38" s="44">
        <v>3</v>
      </c>
      <c r="J38" s="44">
        <v>5</v>
      </c>
      <c r="K38" s="44">
        <v>3</v>
      </c>
      <c r="L38" s="44">
        <v>4</v>
      </c>
      <c r="M38" s="44">
        <v>0</v>
      </c>
      <c r="N38" s="16">
        <f t="shared" si="9"/>
        <v>37.5</v>
      </c>
      <c r="O38" s="5">
        <v>3283.43</v>
      </c>
      <c r="P38" s="5">
        <f t="shared" si="10"/>
        <v>3283.43</v>
      </c>
      <c r="Q38" s="16">
        <f t="shared" si="11"/>
        <v>100</v>
      </c>
      <c r="R38" s="5">
        <v>0</v>
      </c>
      <c r="S38" s="16">
        <f t="shared" si="12"/>
        <v>0</v>
      </c>
      <c r="T38" s="5">
        <f t="shared" si="13"/>
        <v>3283.43</v>
      </c>
      <c r="U38" s="16">
        <f t="shared" si="14"/>
        <v>100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6706.6</v>
      </c>
      <c r="H39" s="44">
        <v>21</v>
      </c>
      <c r="I39" s="44">
        <v>0</v>
      </c>
      <c r="J39" s="44">
        <v>21</v>
      </c>
      <c r="K39" s="44">
        <v>9</v>
      </c>
      <c r="L39" s="44">
        <v>10</v>
      </c>
      <c r="M39" s="44">
        <v>0</v>
      </c>
      <c r="N39" s="16">
        <f t="shared" si="9"/>
        <v>42.857142857142854</v>
      </c>
      <c r="O39" s="5">
        <v>6706.6</v>
      </c>
      <c r="P39" s="5">
        <f t="shared" si="10"/>
        <v>6706.6</v>
      </c>
      <c r="Q39" s="16">
        <f t="shared" si="11"/>
        <v>100</v>
      </c>
      <c r="R39" s="5">
        <v>6706.6</v>
      </c>
      <c r="S39" s="16">
        <f t="shared" si="12"/>
        <v>100</v>
      </c>
      <c r="T39" s="5">
        <f t="shared" si="13"/>
        <v>0</v>
      </c>
      <c r="U39" s="16">
        <f t="shared" si="14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6</v>
      </c>
      <c r="I40" s="44">
        <v>0</v>
      </c>
      <c r="J40" s="44">
        <v>6</v>
      </c>
      <c r="K40" s="44">
        <v>0</v>
      </c>
      <c r="L40" s="44">
        <v>0</v>
      </c>
      <c r="M40" s="44">
        <v>0</v>
      </c>
      <c r="N40" s="16">
        <f t="shared" si="9"/>
        <v>0</v>
      </c>
      <c r="O40" s="16">
        <f>IF(I40=0,0,L40/I40)*100</f>
        <v>0</v>
      </c>
      <c r="P40" s="5">
        <f t="shared" si="10"/>
        <v>0</v>
      </c>
      <c r="Q40" s="16">
        <f t="shared" ref="Q40:S41" si="15">IF(K40=0,0,N40/K40)*100</f>
        <v>0</v>
      </c>
      <c r="R40" s="16">
        <f t="shared" si="15"/>
        <v>0</v>
      </c>
      <c r="S40" s="16">
        <f t="shared" si="15"/>
        <v>0</v>
      </c>
      <c r="T40" s="5">
        <f t="shared" si="13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22" t="s">
        <v>23</v>
      </c>
      <c r="C41" s="122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0</v>
      </c>
      <c r="H41" s="44">
        <v>6</v>
      </c>
      <c r="I41" s="44">
        <v>1</v>
      </c>
      <c r="J41" s="44">
        <v>4</v>
      </c>
      <c r="K41" s="44">
        <v>0</v>
      </c>
      <c r="L41" s="44">
        <v>0</v>
      </c>
      <c r="M41" s="44">
        <v>0</v>
      </c>
      <c r="N41" s="16">
        <f t="shared" si="9"/>
        <v>0</v>
      </c>
      <c r="O41" s="16">
        <f>IF(I41=0,0,L41/I41)*100</f>
        <v>0</v>
      </c>
      <c r="P41" s="5">
        <f t="shared" si="10"/>
        <v>0</v>
      </c>
      <c r="Q41" s="16">
        <f t="shared" si="15"/>
        <v>0</v>
      </c>
      <c r="R41" s="16">
        <f t="shared" si="15"/>
        <v>0</v>
      </c>
      <c r="S41" s="16">
        <f t="shared" si="15"/>
        <v>0</v>
      </c>
      <c r="T41" s="5">
        <f t="shared" si="13"/>
        <v>0</v>
      </c>
      <c r="U41" s="16">
        <f>IF(O41=0,0,R41/O41)*100</f>
        <v>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1232.6300000000001</v>
      </c>
      <c r="H42" s="44">
        <v>12</v>
      </c>
      <c r="I42" s="44">
        <v>3</v>
      </c>
      <c r="J42" s="44">
        <v>8</v>
      </c>
      <c r="K42" s="44">
        <v>4</v>
      </c>
      <c r="L42" s="44">
        <v>4</v>
      </c>
      <c r="M42" s="44">
        <v>0</v>
      </c>
      <c r="N42" s="16">
        <f t="shared" si="9"/>
        <v>33.333333333333329</v>
      </c>
      <c r="O42" s="5">
        <v>1232.6300000000001</v>
      </c>
      <c r="P42" s="5">
        <f t="shared" si="10"/>
        <v>1232.6300000000001</v>
      </c>
      <c r="Q42" s="16">
        <f>IF(O42=0,0,P42/O42)*100</f>
        <v>100</v>
      </c>
      <c r="R42" s="5">
        <v>1232.6300000000001</v>
      </c>
      <c r="S42" s="16">
        <f>IF(P42=0,0,R42/P42)*100</f>
        <v>100</v>
      </c>
      <c r="T42" s="5">
        <f t="shared" si="13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7632.64</v>
      </c>
      <c r="H43" s="44">
        <v>21</v>
      </c>
      <c r="I43" s="44">
        <v>6</v>
      </c>
      <c r="J43" s="44">
        <v>12</v>
      </c>
      <c r="K43" s="44">
        <v>9</v>
      </c>
      <c r="L43" s="44">
        <v>11</v>
      </c>
      <c r="M43" s="44">
        <v>0</v>
      </c>
      <c r="N43" s="16">
        <f t="shared" si="9"/>
        <v>42.857142857142854</v>
      </c>
      <c r="O43" s="5">
        <v>7632.64</v>
      </c>
      <c r="P43" s="5">
        <f t="shared" si="10"/>
        <v>7632.64</v>
      </c>
      <c r="Q43" s="16">
        <f>IF(O43=0,0,P43/O43)*100</f>
        <v>100</v>
      </c>
      <c r="R43" s="5">
        <v>6239.75</v>
      </c>
      <c r="S43" s="16">
        <f>IF(P43=0,0,R43/P43)*100</f>
        <v>81.750875188663414</v>
      </c>
      <c r="T43" s="5">
        <f t="shared" si="13"/>
        <v>1392.8900000000003</v>
      </c>
      <c r="U43" s="16">
        <f>IF(P43=0,0,T43/P43)*100</f>
        <v>18.249124811336578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9"/>
        <v>0</v>
      </c>
      <c r="O44" s="16">
        <f>IF(I44=0,0,L44/I44)*100</f>
        <v>0</v>
      </c>
      <c r="P44" s="5">
        <f t="shared" si="10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13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22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722.89</v>
      </c>
      <c r="H45" s="44">
        <v>9</v>
      </c>
      <c r="I45" s="44">
        <v>0</v>
      </c>
      <c r="J45" s="44">
        <v>8</v>
      </c>
      <c r="K45" s="44">
        <v>3</v>
      </c>
      <c r="L45" s="44">
        <v>3</v>
      </c>
      <c r="M45" s="44">
        <v>0</v>
      </c>
      <c r="N45" s="16">
        <f t="shared" si="9"/>
        <v>33.333333333333329</v>
      </c>
      <c r="O45" s="5">
        <v>722.89</v>
      </c>
      <c r="P45" s="5">
        <f t="shared" si="10"/>
        <v>722.89</v>
      </c>
      <c r="Q45" s="16">
        <f>IF(O45=0,0,P45/O45)*100</f>
        <v>100</v>
      </c>
      <c r="R45" s="5">
        <v>0</v>
      </c>
      <c r="S45" s="16">
        <f>IF(P45=0,0,R45/P45)*100</f>
        <v>0</v>
      </c>
      <c r="T45" s="5">
        <f t="shared" si="13"/>
        <v>722.89</v>
      </c>
      <c r="U45" s="16">
        <f>IF(P45=0,0,T45/P45)*100</f>
        <v>100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4193.75</v>
      </c>
      <c r="H46" s="44">
        <v>17</v>
      </c>
      <c r="I46" s="44">
        <v>4</v>
      </c>
      <c r="J46" s="44">
        <v>11</v>
      </c>
      <c r="K46" s="44">
        <v>8</v>
      </c>
      <c r="L46" s="44">
        <v>9</v>
      </c>
      <c r="M46" s="44">
        <v>0</v>
      </c>
      <c r="N46" s="16">
        <f t="shared" si="9"/>
        <v>47.058823529411761</v>
      </c>
      <c r="O46" s="5">
        <v>4193.75</v>
      </c>
      <c r="P46" s="5">
        <f t="shared" si="10"/>
        <v>4193.75</v>
      </c>
      <c r="Q46" s="16">
        <f>IF(O46=0,0,P46/O46)*100</f>
        <v>100</v>
      </c>
      <c r="R46" s="5">
        <v>2655.74</v>
      </c>
      <c r="S46" s="16">
        <f>IF(P46=0,0,R46/P46)*100</f>
        <v>63.326140089418772</v>
      </c>
      <c r="T46" s="5">
        <f t="shared" si="13"/>
        <v>1538.0100000000002</v>
      </c>
      <c r="U46" s="16">
        <f>IF(P46=0,0,T46/P46)*100</f>
        <v>36.673859910581221</v>
      </c>
    </row>
    <row r="47" spans="1:21" ht="28.5" customHeight="1" x14ac:dyDescent="0.25">
      <c r="A47" s="1">
        <f t="shared" si="7"/>
        <v>42</v>
      </c>
      <c r="B47" s="60" t="s">
        <v>22</v>
      </c>
      <c r="C47" s="122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12</v>
      </c>
      <c r="I47" s="44">
        <v>0</v>
      </c>
      <c r="J47" s="44">
        <v>10</v>
      </c>
      <c r="K47" s="44">
        <v>0</v>
      </c>
      <c r="L47" s="44">
        <v>0</v>
      </c>
      <c r="M47" s="44">
        <v>0</v>
      </c>
      <c r="N47" s="16">
        <f t="shared" si="9"/>
        <v>0</v>
      </c>
      <c r="O47" s="5">
        <v>0</v>
      </c>
      <c r="P47" s="5">
        <f t="shared" si="10"/>
        <v>0</v>
      </c>
      <c r="Q47" s="5">
        <v>0</v>
      </c>
      <c r="R47" s="5">
        <v>0</v>
      </c>
      <c r="S47" s="5">
        <v>0</v>
      </c>
      <c r="T47" s="5">
        <f t="shared" si="13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1355.09</v>
      </c>
      <c r="H48" s="44">
        <v>7</v>
      </c>
      <c r="I48" s="44">
        <v>1</v>
      </c>
      <c r="J48" s="44">
        <v>4</v>
      </c>
      <c r="K48" s="44">
        <v>6</v>
      </c>
      <c r="L48" s="44">
        <v>6</v>
      </c>
      <c r="M48" s="44">
        <v>0</v>
      </c>
      <c r="N48" s="16">
        <f t="shared" si="9"/>
        <v>85.714285714285708</v>
      </c>
      <c r="O48" s="5">
        <v>1355.09</v>
      </c>
      <c r="P48" s="5">
        <f t="shared" si="10"/>
        <v>1355.09</v>
      </c>
      <c r="Q48" s="16">
        <f>IF(O48=0,0,P48/O48)*100</f>
        <v>100</v>
      </c>
      <c r="R48" s="5">
        <v>1355.09</v>
      </c>
      <c r="S48" s="16">
        <f>IF(P48=0,0,R48/P48)*100</f>
        <v>100</v>
      </c>
      <c r="T48" s="5">
        <f t="shared" si="13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2217.59</v>
      </c>
      <c r="H49" s="44">
        <v>17</v>
      </c>
      <c r="I49" s="44">
        <v>5</v>
      </c>
      <c r="J49" s="44">
        <v>10</v>
      </c>
      <c r="K49" s="44">
        <v>4</v>
      </c>
      <c r="L49" s="44">
        <v>6</v>
      </c>
      <c r="M49" s="44">
        <v>0</v>
      </c>
      <c r="N49" s="16">
        <f t="shared" si="9"/>
        <v>23.52941176470588</v>
      </c>
      <c r="O49" s="5">
        <v>2217.59</v>
      </c>
      <c r="P49" s="5">
        <f t="shared" si="10"/>
        <v>2217.59</v>
      </c>
      <c r="Q49" s="16">
        <f>IF(O49=0,0,P49/O49)*100</f>
        <v>100</v>
      </c>
      <c r="R49" s="5">
        <v>2217.59</v>
      </c>
      <c r="S49" s="16">
        <f>IF(P49=0,0,R49/P49)*100</f>
        <v>100</v>
      </c>
      <c r="T49" s="5">
        <f t="shared" si="13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1776.97</v>
      </c>
      <c r="H50" s="44">
        <v>10</v>
      </c>
      <c r="I50" s="44">
        <v>0</v>
      </c>
      <c r="J50" s="44">
        <v>9</v>
      </c>
      <c r="K50" s="44">
        <v>5</v>
      </c>
      <c r="L50" s="44">
        <v>5</v>
      </c>
      <c r="M50" s="44">
        <v>0</v>
      </c>
      <c r="N50" s="16">
        <f t="shared" si="9"/>
        <v>50</v>
      </c>
      <c r="O50" s="5">
        <v>1776.97</v>
      </c>
      <c r="P50" s="5">
        <f t="shared" si="10"/>
        <v>1776.97</v>
      </c>
      <c r="Q50" s="16">
        <f>IF(O50=0,0,P50/O50)*100</f>
        <v>100</v>
      </c>
      <c r="R50" s="5">
        <v>1776.97</v>
      </c>
      <c r="S50" s="16">
        <f>IF(P50=0,0,R50/P50)*100</f>
        <v>100</v>
      </c>
      <c r="T50" s="5">
        <f t="shared" si="13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22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0</v>
      </c>
      <c r="H51" s="44">
        <v>4</v>
      </c>
      <c r="I51" s="44">
        <v>0</v>
      </c>
      <c r="J51" s="44">
        <v>3</v>
      </c>
      <c r="K51" s="44">
        <v>0</v>
      </c>
      <c r="L51" s="44">
        <v>0</v>
      </c>
      <c r="M51" s="44">
        <v>0</v>
      </c>
      <c r="N51" s="16">
        <f t="shared" si="9"/>
        <v>0</v>
      </c>
      <c r="O51" s="16">
        <f>IF(I51=0,0,L51/I51)*100</f>
        <v>0</v>
      </c>
      <c r="P51" s="5">
        <f t="shared" si="10"/>
        <v>0</v>
      </c>
      <c r="Q51" s="16">
        <f>IF(K51=0,0,N51/K51)*100</f>
        <v>0</v>
      </c>
      <c r="R51" s="16">
        <f>IF(L51=0,0,O51/L51)*100</f>
        <v>0</v>
      </c>
      <c r="S51" s="16">
        <f>IF(M51=0,0,P51/M51)*100</f>
        <v>0</v>
      </c>
      <c r="T51" s="5">
        <f t="shared" si="13"/>
        <v>0</v>
      </c>
      <c r="U51" s="16">
        <f>IF(O51=0,0,R51/O51)*100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2988.36</v>
      </c>
      <c r="H52" s="44">
        <v>19</v>
      </c>
      <c r="I52" s="44">
        <v>0</v>
      </c>
      <c r="J52" s="44">
        <v>12</v>
      </c>
      <c r="K52" s="44">
        <v>9</v>
      </c>
      <c r="L52" s="44">
        <v>9</v>
      </c>
      <c r="M52" s="44">
        <v>0</v>
      </c>
      <c r="N52" s="16">
        <f t="shared" si="9"/>
        <v>47.368421052631575</v>
      </c>
      <c r="O52" s="5">
        <v>2988.36</v>
      </c>
      <c r="P52" s="5">
        <f t="shared" si="10"/>
        <v>2988.36</v>
      </c>
      <c r="Q52" s="16">
        <f t="shared" ref="Q52:Q79" si="16">IF(O52=0,0,P52/O52)*100</f>
        <v>100</v>
      </c>
      <c r="R52" s="5">
        <v>2988.36</v>
      </c>
      <c r="S52" s="16">
        <f t="shared" ref="S52:S66" si="17">IF(P52=0,0,R52/P52)*100</f>
        <v>100</v>
      </c>
      <c r="T52" s="5">
        <f t="shared" si="13"/>
        <v>0</v>
      </c>
      <c r="U52" s="16">
        <f t="shared" ref="U52:U79" si="18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121.8</v>
      </c>
      <c r="H53" s="44">
        <v>6</v>
      </c>
      <c r="I53" s="44">
        <v>1</v>
      </c>
      <c r="J53" s="44">
        <v>4</v>
      </c>
      <c r="K53" s="44">
        <v>1</v>
      </c>
      <c r="L53" s="44">
        <v>1</v>
      </c>
      <c r="M53" s="44">
        <v>0</v>
      </c>
      <c r="N53" s="16">
        <f t="shared" si="9"/>
        <v>16.666666666666664</v>
      </c>
      <c r="O53" s="5">
        <v>121.8</v>
      </c>
      <c r="P53" s="5">
        <f t="shared" si="10"/>
        <v>121.8</v>
      </c>
      <c r="Q53" s="16">
        <f t="shared" si="16"/>
        <v>100</v>
      </c>
      <c r="R53" s="5">
        <v>121.8</v>
      </c>
      <c r="S53" s="16">
        <f t="shared" si="17"/>
        <v>100</v>
      </c>
      <c r="T53" s="5">
        <f t="shared" si="13"/>
        <v>0</v>
      </c>
      <c r="U53" s="16">
        <f t="shared" si="18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3686.88</v>
      </c>
      <c r="H54" s="44">
        <v>14</v>
      </c>
      <c r="I54" s="44">
        <v>4</v>
      </c>
      <c r="J54" s="44">
        <v>7</v>
      </c>
      <c r="K54" s="44">
        <v>5</v>
      </c>
      <c r="L54" s="44">
        <v>6</v>
      </c>
      <c r="M54" s="44">
        <v>0</v>
      </c>
      <c r="N54" s="16">
        <f t="shared" si="9"/>
        <v>35.714285714285715</v>
      </c>
      <c r="O54" s="5">
        <v>3686.88</v>
      </c>
      <c r="P54" s="5">
        <f t="shared" si="10"/>
        <v>3686.88</v>
      </c>
      <c r="Q54" s="16">
        <f t="shared" si="16"/>
        <v>100</v>
      </c>
      <c r="R54" s="5">
        <v>3686.88</v>
      </c>
      <c r="S54" s="16">
        <f t="shared" si="17"/>
        <v>100</v>
      </c>
      <c r="T54" s="5">
        <f t="shared" si="13"/>
        <v>0</v>
      </c>
      <c r="U54" s="16">
        <f t="shared" si="18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16</v>
      </c>
      <c r="I55" s="44">
        <v>2</v>
      </c>
      <c r="J55" s="44">
        <v>14</v>
      </c>
      <c r="K55" s="44">
        <v>7</v>
      </c>
      <c r="L55" s="44">
        <v>9</v>
      </c>
      <c r="M55" s="44">
        <v>0</v>
      </c>
      <c r="N55" s="16">
        <f t="shared" si="9"/>
        <v>43.75</v>
      </c>
      <c r="O55" s="5">
        <v>4470.8100000000004</v>
      </c>
      <c r="P55" s="5">
        <f t="shared" si="10"/>
        <v>4470.8100000000004</v>
      </c>
      <c r="Q55" s="16">
        <f t="shared" si="16"/>
        <v>100</v>
      </c>
      <c r="R55" s="5">
        <v>4470.8100000000004</v>
      </c>
      <c r="S55" s="16">
        <f t="shared" si="17"/>
        <v>100</v>
      </c>
      <c r="T55" s="5">
        <f t="shared" si="13"/>
        <v>0</v>
      </c>
      <c r="U55" s="16">
        <f t="shared" si="18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22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12</v>
      </c>
      <c r="I56" s="44">
        <v>2</v>
      </c>
      <c r="J56" s="44">
        <v>5</v>
      </c>
      <c r="K56" s="44">
        <v>8</v>
      </c>
      <c r="L56" s="44">
        <v>9</v>
      </c>
      <c r="M56" s="44">
        <v>0</v>
      </c>
      <c r="N56" s="16">
        <f t="shared" si="9"/>
        <v>66.666666666666657</v>
      </c>
      <c r="O56" s="5">
        <v>3148.3</v>
      </c>
      <c r="P56" s="5">
        <f t="shared" si="10"/>
        <v>3148.3</v>
      </c>
      <c r="Q56" s="16">
        <f t="shared" si="16"/>
        <v>100</v>
      </c>
      <c r="R56" s="5">
        <v>3148.3</v>
      </c>
      <c r="S56" s="16">
        <f t="shared" si="17"/>
        <v>100</v>
      </c>
      <c r="T56" s="5">
        <f t="shared" si="13"/>
        <v>0</v>
      </c>
      <c r="U56" s="16">
        <f t="shared" si="18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4477.3599999999997</v>
      </c>
      <c r="H57" s="44">
        <v>22</v>
      </c>
      <c r="I57" s="44">
        <v>1</v>
      </c>
      <c r="J57" s="44">
        <v>10</v>
      </c>
      <c r="K57" s="44">
        <v>9</v>
      </c>
      <c r="L57" s="44">
        <v>11</v>
      </c>
      <c r="M57" s="44">
        <v>0</v>
      </c>
      <c r="N57" s="16">
        <f t="shared" si="9"/>
        <v>40.909090909090914</v>
      </c>
      <c r="O57" s="5">
        <v>4477.3599999999997</v>
      </c>
      <c r="P57" s="5">
        <f t="shared" si="10"/>
        <v>4477.3599999999997</v>
      </c>
      <c r="Q57" s="16">
        <f t="shared" si="16"/>
        <v>100</v>
      </c>
      <c r="R57" s="5">
        <v>251.6</v>
      </c>
      <c r="S57" s="16">
        <f t="shared" si="17"/>
        <v>5.6193828506083943</v>
      </c>
      <c r="T57" s="5">
        <f t="shared" si="13"/>
        <v>4225.7599999999993</v>
      </c>
      <c r="U57" s="16">
        <f t="shared" si="18"/>
        <v>94.380617149391597</v>
      </c>
    </row>
    <row r="58" spans="1:21" ht="27.95" customHeight="1" x14ac:dyDescent="0.25">
      <c r="A58" s="1">
        <f t="shared" si="7"/>
        <v>53</v>
      </c>
      <c r="B58" s="25" t="s">
        <v>24</v>
      </c>
      <c r="C58" s="122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1060.3599999999999</v>
      </c>
      <c r="H58" s="44">
        <v>13</v>
      </c>
      <c r="I58" s="44">
        <v>2</v>
      </c>
      <c r="J58" s="44">
        <v>6</v>
      </c>
      <c r="K58" s="44">
        <v>4</v>
      </c>
      <c r="L58" s="44">
        <v>4</v>
      </c>
      <c r="M58" s="44">
        <v>0</v>
      </c>
      <c r="N58" s="16">
        <f t="shared" si="9"/>
        <v>30.76923076923077</v>
      </c>
      <c r="O58" s="5">
        <v>1060.3599999999999</v>
      </c>
      <c r="P58" s="5">
        <f t="shared" si="10"/>
        <v>1060.3599999999999</v>
      </c>
      <c r="Q58" s="16">
        <f t="shared" si="16"/>
        <v>100</v>
      </c>
      <c r="R58" s="5">
        <v>1060.3599999999999</v>
      </c>
      <c r="S58" s="16">
        <f t="shared" si="17"/>
        <v>100</v>
      </c>
      <c r="T58" s="5">
        <f t="shared" si="13"/>
        <v>0</v>
      </c>
      <c r="U58" s="16">
        <f t="shared" si="18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1052.96</v>
      </c>
      <c r="H59" s="44">
        <v>18</v>
      </c>
      <c r="I59" s="44">
        <v>6</v>
      </c>
      <c r="J59" s="44">
        <v>7</v>
      </c>
      <c r="K59" s="44">
        <v>5</v>
      </c>
      <c r="L59" s="44">
        <v>6</v>
      </c>
      <c r="M59" s="44">
        <v>0</v>
      </c>
      <c r="N59" s="16">
        <f t="shared" si="9"/>
        <v>27.777777777777779</v>
      </c>
      <c r="O59" s="5">
        <v>1052.96</v>
      </c>
      <c r="P59" s="5">
        <f t="shared" si="10"/>
        <v>1052.96</v>
      </c>
      <c r="Q59" s="16">
        <f t="shared" si="16"/>
        <v>100</v>
      </c>
      <c r="R59" s="5">
        <v>1052.96</v>
      </c>
      <c r="S59" s="16">
        <f t="shared" si="17"/>
        <v>100</v>
      </c>
      <c r="T59" s="5">
        <f t="shared" si="13"/>
        <v>0</v>
      </c>
      <c r="U59" s="16">
        <f t="shared" si="18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1283.99</v>
      </c>
      <c r="H60" s="44">
        <v>9</v>
      </c>
      <c r="I60" s="44">
        <v>2</v>
      </c>
      <c r="J60" s="44">
        <v>6</v>
      </c>
      <c r="K60" s="44">
        <v>4</v>
      </c>
      <c r="L60" s="44">
        <v>5</v>
      </c>
      <c r="M60" s="44">
        <v>0</v>
      </c>
      <c r="N60" s="16">
        <f t="shared" si="9"/>
        <v>44.444444444444443</v>
      </c>
      <c r="O60" s="5">
        <v>1283.99</v>
      </c>
      <c r="P60" s="5">
        <f t="shared" si="10"/>
        <v>1283.99</v>
      </c>
      <c r="Q60" s="16">
        <f t="shared" si="16"/>
        <v>100</v>
      </c>
      <c r="R60" s="5">
        <v>1283.99</v>
      </c>
      <c r="S60" s="16">
        <f t="shared" si="17"/>
        <v>100</v>
      </c>
      <c r="T60" s="5">
        <f t="shared" si="13"/>
        <v>0</v>
      </c>
      <c r="U60" s="16">
        <f t="shared" si="18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0</v>
      </c>
      <c r="H61" s="44">
        <v>15</v>
      </c>
      <c r="I61" s="44">
        <v>2</v>
      </c>
      <c r="J61" s="44">
        <v>12</v>
      </c>
      <c r="K61" s="44">
        <v>0</v>
      </c>
      <c r="L61" s="44">
        <v>0</v>
      </c>
      <c r="M61" s="44">
        <v>0</v>
      </c>
      <c r="N61" s="16">
        <f t="shared" si="9"/>
        <v>0</v>
      </c>
      <c r="O61" s="5">
        <v>0</v>
      </c>
      <c r="P61" s="5">
        <f t="shared" si="10"/>
        <v>0</v>
      </c>
      <c r="Q61" s="16">
        <f t="shared" si="16"/>
        <v>0</v>
      </c>
      <c r="R61" s="5">
        <v>0</v>
      </c>
      <c r="S61" s="16">
        <f t="shared" si="17"/>
        <v>0</v>
      </c>
      <c r="T61" s="5">
        <f t="shared" si="13"/>
        <v>0</v>
      </c>
      <c r="U61" s="16">
        <f t="shared" si="18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2374.1799999999998</v>
      </c>
      <c r="H62" s="44">
        <v>11</v>
      </c>
      <c r="I62" s="44">
        <v>1</v>
      </c>
      <c r="J62" s="44">
        <v>8</v>
      </c>
      <c r="K62" s="44">
        <v>5</v>
      </c>
      <c r="L62" s="44">
        <v>5</v>
      </c>
      <c r="M62" s="44">
        <v>0</v>
      </c>
      <c r="N62" s="16">
        <f t="shared" si="9"/>
        <v>45.454545454545453</v>
      </c>
      <c r="O62" s="5">
        <v>2374.1799999999998</v>
      </c>
      <c r="P62" s="5">
        <f t="shared" si="10"/>
        <v>2374.1799999999998</v>
      </c>
      <c r="Q62" s="16">
        <f t="shared" si="16"/>
        <v>100</v>
      </c>
      <c r="R62" s="5">
        <v>297.68</v>
      </c>
      <c r="S62" s="16">
        <f t="shared" si="17"/>
        <v>12.538223723559295</v>
      </c>
      <c r="T62" s="5">
        <f t="shared" si="13"/>
        <v>2076.5</v>
      </c>
      <c r="U62" s="16">
        <f t="shared" si="18"/>
        <v>87.461776276440716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1375.68</v>
      </c>
      <c r="H63" s="44">
        <v>9</v>
      </c>
      <c r="I63" s="44">
        <v>2</v>
      </c>
      <c r="J63" s="44">
        <v>2</v>
      </c>
      <c r="K63" s="44">
        <v>2</v>
      </c>
      <c r="L63" s="44">
        <v>2</v>
      </c>
      <c r="M63" s="44">
        <v>0</v>
      </c>
      <c r="N63" s="16">
        <f t="shared" si="9"/>
        <v>22.222222222222221</v>
      </c>
      <c r="O63" s="5">
        <v>1375.68</v>
      </c>
      <c r="P63" s="5">
        <f t="shared" si="10"/>
        <v>1375.68</v>
      </c>
      <c r="Q63" s="16">
        <f t="shared" si="16"/>
        <v>100</v>
      </c>
      <c r="R63" s="5">
        <v>1375.68</v>
      </c>
      <c r="S63" s="16">
        <f t="shared" si="17"/>
        <v>100</v>
      </c>
      <c r="T63" s="5">
        <f t="shared" si="13"/>
        <v>0</v>
      </c>
      <c r="U63" s="16">
        <f t="shared" si="18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0</v>
      </c>
      <c r="H64" s="44">
        <v>1</v>
      </c>
      <c r="I64" s="44">
        <v>0</v>
      </c>
      <c r="J64" s="44">
        <v>1</v>
      </c>
      <c r="K64" s="44">
        <v>0</v>
      </c>
      <c r="L64" s="44">
        <v>0</v>
      </c>
      <c r="M64" s="44">
        <v>0</v>
      </c>
      <c r="N64" s="16">
        <f t="shared" si="9"/>
        <v>0</v>
      </c>
      <c r="O64" s="5">
        <v>0</v>
      </c>
      <c r="P64" s="5">
        <f t="shared" si="10"/>
        <v>0</v>
      </c>
      <c r="Q64" s="16">
        <f t="shared" si="16"/>
        <v>0</v>
      </c>
      <c r="R64" s="5">
        <v>0</v>
      </c>
      <c r="S64" s="16">
        <f t="shared" si="17"/>
        <v>0</v>
      </c>
      <c r="T64" s="5">
        <f t="shared" si="13"/>
        <v>0</v>
      </c>
      <c r="U64" s="16">
        <f t="shared" si="18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4</v>
      </c>
      <c r="I65" s="44">
        <v>2</v>
      </c>
      <c r="J65" s="44">
        <v>2</v>
      </c>
      <c r="K65" s="44">
        <v>0</v>
      </c>
      <c r="L65" s="44">
        <v>0</v>
      </c>
      <c r="M65" s="44">
        <v>0</v>
      </c>
      <c r="N65" s="16">
        <f t="shared" si="9"/>
        <v>0</v>
      </c>
      <c r="O65" s="5">
        <v>0</v>
      </c>
      <c r="P65" s="5">
        <f t="shared" si="10"/>
        <v>0</v>
      </c>
      <c r="Q65" s="16">
        <f t="shared" si="16"/>
        <v>0</v>
      </c>
      <c r="R65" s="5">
        <v>0</v>
      </c>
      <c r="S65" s="16">
        <f t="shared" si="17"/>
        <v>0</v>
      </c>
      <c r="T65" s="5">
        <f t="shared" si="13"/>
        <v>0</v>
      </c>
      <c r="U65" s="16">
        <f t="shared" si="18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22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2950.93</v>
      </c>
      <c r="H66" s="44">
        <v>16</v>
      </c>
      <c r="I66" s="44">
        <v>5</v>
      </c>
      <c r="J66" s="44">
        <v>8</v>
      </c>
      <c r="K66" s="44">
        <v>11</v>
      </c>
      <c r="L66" s="44">
        <v>11</v>
      </c>
      <c r="M66" s="44">
        <v>0</v>
      </c>
      <c r="N66" s="16">
        <f t="shared" si="9"/>
        <v>68.75</v>
      </c>
      <c r="O66" s="5">
        <v>2950.93</v>
      </c>
      <c r="P66" s="5">
        <f t="shared" si="10"/>
        <v>2950.93</v>
      </c>
      <c r="Q66" s="16">
        <f t="shared" si="16"/>
        <v>100</v>
      </c>
      <c r="R66" s="5">
        <v>2950.93</v>
      </c>
      <c r="S66" s="16">
        <f t="shared" si="17"/>
        <v>100</v>
      </c>
      <c r="T66" s="5">
        <f t="shared" si="13"/>
        <v>0</v>
      </c>
      <c r="U66" s="16">
        <f t="shared" si="18"/>
        <v>0</v>
      </c>
    </row>
    <row r="67" spans="1:21" ht="27.95" customHeight="1" x14ac:dyDescent="0.25">
      <c r="A67" s="1">
        <f t="shared" si="7"/>
        <v>62</v>
      </c>
      <c r="B67" s="122" t="s">
        <v>24</v>
      </c>
      <c r="C67" s="122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743.21</v>
      </c>
      <c r="H67" s="44">
        <v>5</v>
      </c>
      <c r="I67" s="44">
        <v>2</v>
      </c>
      <c r="J67" s="44">
        <v>2</v>
      </c>
      <c r="K67" s="44">
        <v>2</v>
      </c>
      <c r="L67" s="44">
        <v>2</v>
      </c>
      <c r="M67" s="44">
        <v>0</v>
      </c>
      <c r="N67" s="16">
        <f t="shared" si="9"/>
        <v>40</v>
      </c>
      <c r="O67" s="16">
        <v>743.21</v>
      </c>
      <c r="P67" s="5">
        <f t="shared" si="10"/>
        <v>743.21</v>
      </c>
      <c r="Q67" s="16">
        <f t="shared" si="16"/>
        <v>100</v>
      </c>
      <c r="R67" s="16">
        <v>0</v>
      </c>
      <c r="S67" s="16">
        <f>IF(M67=0,0,P67/M67)*100</f>
        <v>0</v>
      </c>
      <c r="T67" s="5">
        <f t="shared" si="13"/>
        <v>743.21</v>
      </c>
      <c r="U67" s="16">
        <f t="shared" si="18"/>
        <v>100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4</v>
      </c>
      <c r="I68" s="44">
        <v>1</v>
      </c>
      <c r="J68" s="44">
        <v>1</v>
      </c>
      <c r="K68" s="44">
        <v>1</v>
      </c>
      <c r="L68" s="44">
        <v>1</v>
      </c>
      <c r="M68" s="44">
        <v>0</v>
      </c>
      <c r="N68" s="16">
        <f t="shared" si="9"/>
        <v>25</v>
      </c>
      <c r="O68" s="5">
        <v>91.35</v>
      </c>
      <c r="P68" s="5">
        <f t="shared" si="10"/>
        <v>91.35</v>
      </c>
      <c r="Q68" s="16">
        <f t="shared" si="16"/>
        <v>100</v>
      </c>
      <c r="R68" s="5">
        <v>91.35</v>
      </c>
      <c r="S68" s="16">
        <f t="shared" ref="S68:S79" si="19">IF(P68=0,0,R68/P68)*100</f>
        <v>100</v>
      </c>
      <c r="T68" s="5">
        <f t="shared" si="13"/>
        <v>0</v>
      </c>
      <c r="U68" s="16">
        <f t="shared" si="18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1135.49</v>
      </c>
      <c r="H69" s="44">
        <v>14</v>
      </c>
      <c r="I69" s="44">
        <v>3</v>
      </c>
      <c r="J69" s="44">
        <v>10</v>
      </c>
      <c r="K69" s="44">
        <v>3</v>
      </c>
      <c r="L69" s="44">
        <v>4</v>
      </c>
      <c r="M69" s="44">
        <v>0</v>
      </c>
      <c r="N69" s="16">
        <f t="shared" si="9"/>
        <v>21.428571428571427</v>
      </c>
      <c r="O69" s="5">
        <v>1135.49</v>
      </c>
      <c r="P69" s="5">
        <f t="shared" si="10"/>
        <v>1135.49</v>
      </c>
      <c r="Q69" s="16">
        <f t="shared" si="16"/>
        <v>100</v>
      </c>
      <c r="R69" s="5">
        <v>1135.49</v>
      </c>
      <c r="S69" s="16">
        <f t="shared" si="19"/>
        <v>100</v>
      </c>
      <c r="T69" s="5">
        <f t="shared" si="13"/>
        <v>0</v>
      </c>
      <c r="U69" s="16">
        <f t="shared" si="18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6085.49</v>
      </c>
      <c r="H70" s="44">
        <v>22</v>
      </c>
      <c r="I70" s="44">
        <v>3</v>
      </c>
      <c r="J70" s="44">
        <v>15</v>
      </c>
      <c r="K70" s="44">
        <v>6</v>
      </c>
      <c r="L70" s="44">
        <v>7</v>
      </c>
      <c r="M70" s="44">
        <v>0</v>
      </c>
      <c r="N70" s="16">
        <f t="shared" si="9"/>
        <v>27.27272727272727</v>
      </c>
      <c r="O70" s="5">
        <v>6085.49</v>
      </c>
      <c r="P70" s="5">
        <f t="shared" si="10"/>
        <v>6085.49</v>
      </c>
      <c r="Q70" s="16">
        <f t="shared" si="16"/>
        <v>100</v>
      </c>
      <c r="R70" s="5">
        <v>906.81</v>
      </c>
      <c r="S70" s="16">
        <f t="shared" si="19"/>
        <v>14.901182977870311</v>
      </c>
      <c r="T70" s="5">
        <f t="shared" si="13"/>
        <v>5178.68</v>
      </c>
      <c r="U70" s="16">
        <f t="shared" si="18"/>
        <v>85.098817022129694</v>
      </c>
    </row>
    <row r="71" spans="1:21" ht="27.95" customHeight="1" x14ac:dyDescent="0.25">
      <c r="A71" s="1">
        <f t="shared" ref="A71:A102" si="20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9"/>
        <v>100</v>
      </c>
      <c r="O71" s="5">
        <v>643.1</v>
      </c>
      <c r="P71" s="5">
        <f t="shared" si="10"/>
        <v>643.1</v>
      </c>
      <c r="Q71" s="16">
        <f t="shared" si="16"/>
        <v>100</v>
      </c>
      <c r="R71" s="5">
        <v>0</v>
      </c>
      <c r="S71" s="16">
        <f t="shared" si="19"/>
        <v>0</v>
      </c>
      <c r="T71" s="5">
        <f t="shared" si="13"/>
        <v>643.1</v>
      </c>
      <c r="U71" s="16">
        <f t="shared" si="18"/>
        <v>100</v>
      </c>
    </row>
    <row r="72" spans="1:21" ht="27.95" customHeight="1" x14ac:dyDescent="0.25">
      <c r="A72" s="1">
        <f t="shared" si="20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11</v>
      </c>
      <c r="I72" s="44">
        <v>1</v>
      </c>
      <c r="J72" s="44">
        <v>10</v>
      </c>
      <c r="K72" s="44">
        <v>0</v>
      </c>
      <c r="L72" s="44">
        <v>0</v>
      </c>
      <c r="M72" s="44">
        <v>0</v>
      </c>
      <c r="N72" s="16">
        <f t="shared" si="9"/>
        <v>0</v>
      </c>
      <c r="O72" s="5">
        <v>0</v>
      </c>
      <c r="P72" s="5">
        <f t="shared" si="10"/>
        <v>0</v>
      </c>
      <c r="Q72" s="16">
        <f t="shared" si="16"/>
        <v>0</v>
      </c>
      <c r="R72" s="5">
        <v>0</v>
      </c>
      <c r="S72" s="16">
        <f t="shared" si="19"/>
        <v>0</v>
      </c>
      <c r="T72" s="5">
        <f t="shared" si="13"/>
        <v>0</v>
      </c>
      <c r="U72" s="16">
        <f t="shared" si="18"/>
        <v>0</v>
      </c>
    </row>
    <row r="73" spans="1:21" ht="27.95" customHeight="1" x14ac:dyDescent="0.25">
      <c r="A73" s="1">
        <f t="shared" si="20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1945.39</v>
      </c>
      <c r="H73" s="44">
        <v>9</v>
      </c>
      <c r="I73" s="44">
        <v>2</v>
      </c>
      <c r="J73" s="44">
        <v>7</v>
      </c>
      <c r="K73" s="44">
        <v>4</v>
      </c>
      <c r="L73" s="44">
        <v>5</v>
      </c>
      <c r="M73" s="44">
        <v>0</v>
      </c>
      <c r="N73" s="16">
        <f t="shared" si="9"/>
        <v>44.444444444444443</v>
      </c>
      <c r="O73" s="5">
        <v>1945.39</v>
      </c>
      <c r="P73" s="5">
        <f t="shared" si="10"/>
        <v>1945.39</v>
      </c>
      <c r="Q73" s="16">
        <f t="shared" si="16"/>
        <v>100</v>
      </c>
      <c r="R73" s="5">
        <v>1945.39</v>
      </c>
      <c r="S73" s="16">
        <f t="shared" si="19"/>
        <v>100</v>
      </c>
      <c r="T73" s="5">
        <f t="shared" si="13"/>
        <v>0</v>
      </c>
      <c r="U73" s="16">
        <f t="shared" si="18"/>
        <v>0</v>
      </c>
    </row>
    <row r="74" spans="1:21" ht="27.95" customHeight="1" x14ac:dyDescent="0.25">
      <c r="A74" s="1">
        <f t="shared" si="20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0</v>
      </c>
      <c r="H74" s="44">
        <v>4</v>
      </c>
      <c r="I74" s="44">
        <v>0</v>
      </c>
      <c r="J74" s="44">
        <v>4</v>
      </c>
      <c r="K74" s="44">
        <v>0</v>
      </c>
      <c r="L74" s="44">
        <v>0</v>
      </c>
      <c r="M74" s="44">
        <v>0</v>
      </c>
      <c r="N74" s="16">
        <f t="shared" si="9"/>
        <v>0</v>
      </c>
      <c r="O74" s="5">
        <v>0</v>
      </c>
      <c r="P74" s="5">
        <f t="shared" si="10"/>
        <v>0</v>
      </c>
      <c r="Q74" s="16">
        <f t="shared" si="16"/>
        <v>0</v>
      </c>
      <c r="R74" s="5">
        <v>0</v>
      </c>
      <c r="S74" s="16">
        <f t="shared" si="19"/>
        <v>0</v>
      </c>
      <c r="T74" s="5">
        <f t="shared" si="13"/>
        <v>0</v>
      </c>
      <c r="U74" s="16">
        <f t="shared" si="18"/>
        <v>0</v>
      </c>
    </row>
    <row r="75" spans="1:21" ht="27.95" customHeight="1" x14ac:dyDescent="0.25">
      <c r="A75" s="1">
        <f t="shared" si="20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4497.92</v>
      </c>
      <c r="H75" s="44">
        <v>12</v>
      </c>
      <c r="I75" s="44">
        <v>2</v>
      </c>
      <c r="J75" s="44">
        <v>9</v>
      </c>
      <c r="K75" s="44">
        <v>6</v>
      </c>
      <c r="L75" s="44">
        <v>8</v>
      </c>
      <c r="M75" s="44">
        <v>0</v>
      </c>
      <c r="N75" s="16">
        <f t="shared" si="9"/>
        <v>50</v>
      </c>
      <c r="O75" s="5">
        <v>4497.92</v>
      </c>
      <c r="P75" s="5">
        <f t="shared" si="10"/>
        <v>4497.92</v>
      </c>
      <c r="Q75" s="16">
        <f t="shared" si="16"/>
        <v>100</v>
      </c>
      <c r="R75" s="5">
        <v>2612.89</v>
      </c>
      <c r="S75" s="16">
        <f t="shared" si="19"/>
        <v>58.091073207171306</v>
      </c>
      <c r="T75" s="5">
        <f t="shared" si="13"/>
        <v>1885.0300000000002</v>
      </c>
      <c r="U75" s="16">
        <f t="shared" si="18"/>
        <v>41.908926792828687</v>
      </c>
    </row>
    <row r="76" spans="1:21" ht="27.95" customHeight="1" x14ac:dyDescent="0.25">
      <c r="A76" s="1">
        <f t="shared" si="20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4541.01</v>
      </c>
      <c r="H76" s="44">
        <v>18</v>
      </c>
      <c r="I76" s="44">
        <v>0</v>
      </c>
      <c r="J76" s="44">
        <v>14</v>
      </c>
      <c r="K76" s="44">
        <v>10</v>
      </c>
      <c r="L76" s="44">
        <v>11</v>
      </c>
      <c r="M76" s="44">
        <v>0</v>
      </c>
      <c r="N76" s="16">
        <f t="shared" si="9"/>
        <v>55.555555555555557</v>
      </c>
      <c r="O76" s="5">
        <v>4541.01</v>
      </c>
      <c r="P76" s="5">
        <f t="shared" si="10"/>
        <v>4541.01</v>
      </c>
      <c r="Q76" s="16">
        <f t="shared" si="16"/>
        <v>100</v>
      </c>
      <c r="R76" s="5">
        <v>904.08</v>
      </c>
      <c r="S76" s="16">
        <f t="shared" si="19"/>
        <v>19.909227242397616</v>
      </c>
      <c r="T76" s="5">
        <f t="shared" si="13"/>
        <v>3636.9300000000003</v>
      </c>
      <c r="U76" s="16">
        <f t="shared" si="18"/>
        <v>80.090772757602394</v>
      </c>
    </row>
    <row r="77" spans="1:21" ht="27.95" customHeight="1" x14ac:dyDescent="0.25">
      <c r="A77" s="1">
        <f t="shared" si="20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5554.55</v>
      </c>
      <c r="H77" s="44">
        <v>22</v>
      </c>
      <c r="I77" s="44">
        <v>5</v>
      </c>
      <c r="J77" s="44">
        <v>16</v>
      </c>
      <c r="K77" s="44">
        <v>12</v>
      </c>
      <c r="L77" s="44">
        <v>12</v>
      </c>
      <c r="M77" s="44">
        <v>0</v>
      </c>
      <c r="N77" s="16">
        <f t="shared" si="9"/>
        <v>54.54545454545454</v>
      </c>
      <c r="O77" s="5">
        <v>5554.55</v>
      </c>
      <c r="P77" s="5">
        <f t="shared" si="10"/>
        <v>5554.55</v>
      </c>
      <c r="Q77" s="16">
        <f t="shared" si="16"/>
        <v>100</v>
      </c>
      <c r="R77" s="5">
        <v>2438.7199999999998</v>
      </c>
      <c r="S77" s="16">
        <f t="shared" si="19"/>
        <v>43.904906788128642</v>
      </c>
      <c r="T77" s="5">
        <f t="shared" si="13"/>
        <v>3115.8300000000004</v>
      </c>
      <c r="U77" s="16">
        <f t="shared" si="18"/>
        <v>56.095093211871351</v>
      </c>
    </row>
    <row r="78" spans="1:21" ht="27.95" customHeight="1" x14ac:dyDescent="0.25">
      <c r="A78" s="1">
        <f t="shared" si="20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1352.46</v>
      </c>
      <c r="H78" s="44">
        <v>5</v>
      </c>
      <c r="I78" s="44">
        <v>1</v>
      </c>
      <c r="J78" s="44">
        <v>2</v>
      </c>
      <c r="K78" s="44">
        <v>3</v>
      </c>
      <c r="L78" s="44">
        <v>3</v>
      </c>
      <c r="M78" s="44">
        <v>0</v>
      </c>
      <c r="N78" s="16">
        <f t="shared" si="9"/>
        <v>60</v>
      </c>
      <c r="O78" s="5">
        <v>1352.46</v>
      </c>
      <c r="P78" s="5">
        <f t="shared" si="10"/>
        <v>1352.46</v>
      </c>
      <c r="Q78" s="16">
        <f t="shared" si="16"/>
        <v>100</v>
      </c>
      <c r="R78" s="5">
        <v>1352.46</v>
      </c>
      <c r="S78" s="16">
        <f t="shared" si="19"/>
        <v>100</v>
      </c>
      <c r="T78" s="5">
        <f t="shared" si="13"/>
        <v>0</v>
      </c>
      <c r="U78" s="16">
        <f t="shared" si="18"/>
        <v>0</v>
      </c>
    </row>
    <row r="79" spans="1:21" ht="27.95" customHeight="1" x14ac:dyDescent="0.25">
      <c r="A79" s="1">
        <f t="shared" si="20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989.26</v>
      </c>
      <c r="H79" s="44">
        <v>7</v>
      </c>
      <c r="I79" s="44">
        <v>1</v>
      </c>
      <c r="J79" s="44">
        <v>6</v>
      </c>
      <c r="K79" s="44">
        <v>2</v>
      </c>
      <c r="L79" s="44">
        <v>3</v>
      </c>
      <c r="M79" s="44">
        <v>0</v>
      </c>
      <c r="N79" s="16">
        <f t="shared" si="9"/>
        <v>28.571428571428569</v>
      </c>
      <c r="O79" s="5">
        <v>989.26</v>
      </c>
      <c r="P79" s="5">
        <f t="shared" si="10"/>
        <v>989.26</v>
      </c>
      <c r="Q79" s="16">
        <f t="shared" si="16"/>
        <v>100</v>
      </c>
      <c r="R79" s="5">
        <v>989.26</v>
      </c>
      <c r="S79" s="16">
        <f t="shared" si="19"/>
        <v>100</v>
      </c>
      <c r="T79" s="5">
        <f t="shared" si="13"/>
        <v>0</v>
      </c>
      <c r="U79" s="16">
        <f t="shared" si="18"/>
        <v>0</v>
      </c>
    </row>
    <row r="80" spans="1:21" ht="30" x14ac:dyDescent="0.25">
      <c r="A80" s="1">
        <f t="shared" si="20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2</v>
      </c>
      <c r="I80" s="44">
        <v>1</v>
      </c>
      <c r="J80" s="44">
        <v>0</v>
      </c>
      <c r="K80" s="44">
        <v>0</v>
      </c>
      <c r="L80" s="44">
        <v>0</v>
      </c>
      <c r="M80" s="44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</row>
    <row r="81" spans="1:21" ht="27.95" customHeight="1" x14ac:dyDescent="0.25">
      <c r="A81" s="1">
        <f t="shared" si="20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1177.97</v>
      </c>
      <c r="H81" s="44">
        <v>15</v>
      </c>
      <c r="I81" s="44">
        <v>4</v>
      </c>
      <c r="J81" s="44">
        <v>11</v>
      </c>
      <c r="K81" s="44">
        <v>6</v>
      </c>
      <c r="L81" s="44">
        <v>6</v>
      </c>
      <c r="M81" s="44">
        <v>0</v>
      </c>
      <c r="N81" s="16">
        <f t="shared" ref="N81:U103" si="21">IF(H81=0,0,K81/H81)*100</f>
        <v>40</v>
      </c>
      <c r="O81" s="5">
        <v>1177.97</v>
      </c>
      <c r="P81" s="5">
        <f>O81</f>
        <v>1177.97</v>
      </c>
      <c r="Q81" s="16">
        <f>IF(O81=0,0,P81/O81)*100</f>
        <v>100</v>
      </c>
      <c r="R81" s="5">
        <v>1177.97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20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9530.93</v>
      </c>
      <c r="H82" s="44">
        <v>16</v>
      </c>
      <c r="I82" s="44">
        <v>3</v>
      </c>
      <c r="J82" s="44">
        <v>10</v>
      </c>
      <c r="K82" s="44">
        <v>10</v>
      </c>
      <c r="L82" s="44">
        <v>13</v>
      </c>
      <c r="M82" s="44">
        <v>0</v>
      </c>
      <c r="N82" s="16">
        <f t="shared" si="21"/>
        <v>62.5</v>
      </c>
      <c r="O82" s="5">
        <v>9530.93</v>
      </c>
      <c r="P82" s="5">
        <f>O82</f>
        <v>9530.93</v>
      </c>
      <c r="Q82" s="16">
        <f>IF(O82=0,0,P82/O82)*100</f>
        <v>100</v>
      </c>
      <c r="R82" s="5">
        <v>9530.93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20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3495.49</v>
      </c>
      <c r="H83" s="44">
        <v>16</v>
      </c>
      <c r="I83" s="44">
        <v>2</v>
      </c>
      <c r="J83" s="44">
        <v>14</v>
      </c>
      <c r="K83" s="44">
        <v>8</v>
      </c>
      <c r="L83" s="44">
        <v>11</v>
      </c>
      <c r="M83" s="44">
        <v>0</v>
      </c>
      <c r="N83" s="16">
        <f t="shared" si="21"/>
        <v>50</v>
      </c>
      <c r="O83" s="5">
        <v>3495.49</v>
      </c>
      <c r="P83" s="5">
        <f>O83</f>
        <v>3495.49</v>
      </c>
      <c r="Q83" s="16">
        <f>IF(O83=0,0,P83/O83)*100</f>
        <v>100</v>
      </c>
      <c r="R83" s="5">
        <v>3495.49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20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7</v>
      </c>
      <c r="I84" s="44">
        <v>3</v>
      </c>
      <c r="J84" s="44">
        <v>4</v>
      </c>
      <c r="K84" s="44">
        <v>0</v>
      </c>
      <c r="L84" s="44">
        <v>0</v>
      </c>
      <c r="M84" s="44">
        <v>0</v>
      </c>
      <c r="N84" s="16">
        <f t="shared" si="21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20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2765.87</v>
      </c>
      <c r="H85" s="44">
        <v>18</v>
      </c>
      <c r="I85" s="44">
        <v>5</v>
      </c>
      <c r="J85" s="44">
        <v>13</v>
      </c>
      <c r="K85" s="44">
        <v>6</v>
      </c>
      <c r="L85" s="44">
        <v>6</v>
      </c>
      <c r="M85" s="44">
        <v>0</v>
      </c>
      <c r="N85" s="16">
        <f t="shared" si="21"/>
        <v>33.333333333333329</v>
      </c>
      <c r="O85" s="5">
        <v>2765.87</v>
      </c>
      <c r="P85" s="5">
        <f>O85</f>
        <v>2765.87</v>
      </c>
      <c r="Q85" s="16">
        <f>IF(O85=0,0,P85/O85)*100</f>
        <v>100</v>
      </c>
      <c r="R85" s="5">
        <v>1972.04</v>
      </c>
      <c r="S85" s="16">
        <f>IF(P85=0,0,R85/P85)*100</f>
        <v>71.299084917223155</v>
      </c>
      <c r="T85" s="5">
        <f>SUM(P85, -R85)</f>
        <v>793.82999999999993</v>
      </c>
      <c r="U85" s="16">
        <f>IF(P85=0,0,T85/P85)*100</f>
        <v>28.700915082776845</v>
      </c>
    </row>
    <row r="86" spans="1:21" ht="27.95" customHeight="1" x14ac:dyDescent="0.25">
      <c r="A86" s="1">
        <f t="shared" si="20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3</v>
      </c>
      <c r="I86" s="44">
        <v>1</v>
      </c>
      <c r="J86" s="44">
        <v>2</v>
      </c>
      <c r="K86" s="44">
        <v>0</v>
      </c>
      <c r="L86" s="44">
        <v>0</v>
      </c>
      <c r="M86" s="44">
        <v>0</v>
      </c>
      <c r="N86" s="16">
        <f t="shared" si="21"/>
        <v>0</v>
      </c>
      <c r="O86" s="16">
        <f t="shared" si="21"/>
        <v>0</v>
      </c>
      <c r="P86" s="16">
        <f t="shared" si="21"/>
        <v>0</v>
      </c>
      <c r="Q86" s="16">
        <f t="shared" si="21"/>
        <v>0</v>
      </c>
      <c r="R86" s="16">
        <f t="shared" si="21"/>
        <v>0</v>
      </c>
      <c r="S86" s="16">
        <f t="shared" si="21"/>
        <v>0</v>
      </c>
      <c r="T86" s="16">
        <f t="shared" si="21"/>
        <v>0</v>
      </c>
      <c r="U86" s="16">
        <f t="shared" si="21"/>
        <v>0</v>
      </c>
    </row>
    <row r="87" spans="1:21" ht="27.95" customHeight="1" x14ac:dyDescent="0.25">
      <c r="A87" s="1">
        <f t="shared" si="20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2" si="22">O87</f>
        <v>4928.6400000000003</v>
      </c>
      <c r="H87" s="44">
        <v>15</v>
      </c>
      <c r="I87" s="44">
        <v>4</v>
      </c>
      <c r="J87" s="44">
        <v>10</v>
      </c>
      <c r="K87" s="44">
        <v>6</v>
      </c>
      <c r="L87" s="44">
        <v>8</v>
      </c>
      <c r="M87" s="44">
        <v>0</v>
      </c>
      <c r="N87" s="16">
        <f t="shared" si="21"/>
        <v>40</v>
      </c>
      <c r="O87" s="5">
        <v>4928.6400000000003</v>
      </c>
      <c r="P87" s="5">
        <f t="shared" ref="P87:P102" si="23">O87</f>
        <v>4928.6400000000003</v>
      </c>
      <c r="Q87" s="16">
        <f t="shared" ref="Q87:Q103" si="24">IF(O87=0,0,P87/O87)*100</f>
        <v>100</v>
      </c>
      <c r="R87" s="5">
        <v>1061</v>
      </c>
      <c r="S87" s="16">
        <f t="shared" ref="S87:S103" si="25">IF(P87=0,0,R87/P87)*100</f>
        <v>21.52723672250357</v>
      </c>
      <c r="T87" s="5">
        <f t="shared" ref="T87:T102" si="26">SUM(P87, -R87)</f>
        <v>3867.6400000000003</v>
      </c>
      <c r="U87" s="16">
        <f>IF(P87=0,0,T87/P87)*100</f>
        <v>78.472763277496426</v>
      </c>
    </row>
    <row r="88" spans="1:21" ht="27.95" customHeight="1" x14ac:dyDescent="0.25">
      <c r="A88" s="1">
        <f t="shared" si="20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22"/>
        <v>909.95</v>
      </c>
      <c r="H88" s="44">
        <v>7</v>
      </c>
      <c r="I88" s="44">
        <v>1</v>
      </c>
      <c r="J88" s="44">
        <v>5</v>
      </c>
      <c r="K88" s="44">
        <v>2</v>
      </c>
      <c r="L88" s="44">
        <v>3</v>
      </c>
      <c r="M88" s="44">
        <v>0</v>
      </c>
      <c r="N88" s="16">
        <f t="shared" si="21"/>
        <v>28.571428571428569</v>
      </c>
      <c r="O88" s="5">
        <v>909.95</v>
      </c>
      <c r="P88" s="5">
        <f t="shared" si="23"/>
        <v>909.95</v>
      </c>
      <c r="Q88" s="16">
        <f t="shared" si="24"/>
        <v>100</v>
      </c>
      <c r="R88" s="5">
        <v>307.45999999999998</v>
      </c>
      <c r="S88" s="16">
        <f t="shared" si="25"/>
        <v>33.788669707126765</v>
      </c>
      <c r="T88" s="5">
        <f t="shared" si="26"/>
        <v>602.49</v>
      </c>
      <c r="U88" s="16">
        <f>IF(P88=0,0,T88/P88)*100</f>
        <v>66.211330292873228</v>
      </c>
    </row>
    <row r="89" spans="1:21" ht="27.95" customHeight="1" x14ac:dyDescent="0.25">
      <c r="A89" s="1">
        <f t="shared" si="20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22"/>
        <v>1252.0999999999999</v>
      </c>
      <c r="H89" s="44">
        <v>5</v>
      </c>
      <c r="I89" s="44">
        <v>1</v>
      </c>
      <c r="J89" s="44">
        <v>1</v>
      </c>
      <c r="K89" s="44">
        <v>5</v>
      </c>
      <c r="L89" s="44">
        <v>6</v>
      </c>
      <c r="M89" s="44">
        <v>0</v>
      </c>
      <c r="N89" s="16">
        <f t="shared" si="21"/>
        <v>100</v>
      </c>
      <c r="O89" s="5">
        <v>1252.0999999999999</v>
      </c>
      <c r="P89" s="5">
        <f t="shared" si="23"/>
        <v>1252.0999999999999</v>
      </c>
      <c r="Q89" s="16">
        <f t="shared" si="24"/>
        <v>100</v>
      </c>
      <c r="R89" s="5">
        <v>0</v>
      </c>
      <c r="S89" s="16">
        <f t="shared" si="25"/>
        <v>0</v>
      </c>
      <c r="T89" s="5">
        <f t="shared" si="26"/>
        <v>1252.0999999999999</v>
      </c>
      <c r="U89" s="16">
        <f>IF(P89=0,0,T89/P89)*100</f>
        <v>100</v>
      </c>
    </row>
    <row r="90" spans="1:21" ht="27.95" customHeight="1" x14ac:dyDescent="0.25">
      <c r="A90" s="1">
        <f t="shared" si="20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22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21"/>
        <v>0</v>
      </c>
      <c r="O90" s="5">
        <v>0</v>
      </c>
      <c r="P90" s="5">
        <f t="shared" si="23"/>
        <v>0</v>
      </c>
      <c r="Q90" s="16">
        <f t="shared" si="24"/>
        <v>0</v>
      </c>
      <c r="R90" s="5">
        <v>0</v>
      </c>
      <c r="S90" s="16">
        <f t="shared" si="25"/>
        <v>0</v>
      </c>
      <c r="T90" s="5">
        <f t="shared" si="26"/>
        <v>0</v>
      </c>
      <c r="U90" s="16">
        <f>IF(P90=0,0,T90/P90)*100</f>
        <v>0</v>
      </c>
    </row>
    <row r="91" spans="1:21" ht="49.5" customHeight="1" x14ac:dyDescent="0.25">
      <c r="A91" s="1">
        <f t="shared" si="20"/>
        <v>86</v>
      </c>
      <c r="B91" s="25" t="s">
        <v>23</v>
      </c>
      <c r="C91" s="122" t="s">
        <v>271</v>
      </c>
      <c r="D91" s="25" t="s">
        <v>270</v>
      </c>
      <c r="E91" s="84" t="s">
        <v>41</v>
      </c>
      <c r="F91" s="97" t="s">
        <v>369</v>
      </c>
      <c r="G91" s="93">
        <f t="shared" si="22"/>
        <v>301.45999999999998</v>
      </c>
      <c r="H91" s="44">
        <v>9</v>
      </c>
      <c r="I91" s="44">
        <v>1</v>
      </c>
      <c r="J91" s="44">
        <v>7</v>
      </c>
      <c r="K91" s="44">
        <v>1</v>
      </c>
      <c r="L91" s="44">
        <v>1</v>
      </c>
      <c r="M91" s="44">
        <v>0</v>
      </c>
      <c r="N91" s="16">
        <f t="shared" si="21"/>
        <v>11.111111111111111</v>
      </c>
      <c r="O91" s="5">
        <v>301.45999999999998</v>
      </c>
      <c r="P91" s="5">
        <f t="shared" si="23"/>
        <v>301.45999999999998</v>
      </c>
      <c r="Q91" s="16">
        <f t="shared" si="24"/>
        <v>100</v>
      </c>
      <c r="R91" s="5">
        <v>301.45999999999998</v>
      </c>
      <c r="S91" s="16">
        <f t="shared" si="25"/>
        <v>100</v>
      </c>
      <c r="T91" s="5">
        <f t="shared" si="26"/>
        <v>0</v>
      </c>
      <c r="U91" s="5">
        <v>0</v>
      </c>
    </row>
    <row r="92" spans="1:21" ht="27.95" customHeight="1" x14ac:dyDescent="0.25">
      <c r="A92" s="1">
        <f t="shared" si="20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22"/>
        <v>1708.95</v>
      </c>
      <c r="H92" s="44">
        <v>8</v>
      </c>
      <c r="I92" s="44">
        <v>0</v>
      </c>
      <c r="J92" s="44">
        <v>5</v>
      </c>
      <c r="K92" s="44">
        <v>4</v>
      </c>
      <c r="L92" s="44">
        <v>7</v>
      </c>
      <c r="M92" s="44">
        <v>0</v>
      </c>
      <c r="N92" s="16">
        <f t="shared" si="21"/>
        <v>50</v>
      </c>
      <c r="O92" s="5">
        <v>1708.95</v>
      </c>
      <c r="P92" s="5">
        <f t="shared" si="23"/>
        <v>1708.95</v>
      </c>
      <c r="Q92" s="16">
        <f t="shared" si="24"/>
        <v>100</v>
      </c>
      <c r="R92" s="5">
        <v>1708.95</v>
      </c>
      <c r="S92" s="16">
        <f t="shared" si="25"/>
        <v>100</v>
      </c>
      <c r="T92" s="5">
        <f t="shared" si="26"/>
        <v>0</v>
      </c>
      <c r="U92" s="16">
        <f>IF(P92=0,0,T92/P92)*100</f>
        <v>0</v>
      </c>
    </row>
    <row r="93" spans="1:21" ht="27.95" customHeight="1" x14ac:dyDescent="0.25">
      <c r="A93" s="1">
        <f t="shared" si="20"/>
        <v>88</v>
      </c>
      <c r="B93" s="1" t="s">
        <v>22</v>
      </c>
      <c r="C93" s="1"/>
      <c r="D93" s="25" t="s">
        <v>272</v>
      </c>
      <c r="E93" s="86" t="s">
        <v>263</v>
      </c>
      <c r="F93" s="97" t="s">
        <v>350</v>
      </c>
      <c r="G93" s="93">
        <f t="shared" si="22"/>
        <v>1567.51</v>
      </c>
      <c r="H93" s="44">
        <v>6</v>
      </c>
      <c r="I93" s="44">
        <v>1</v>
      </c>
      <c r="J93" s="44">
        <v>5</v>
      </c>
      <c r="K93" s="44">
        <v>2</v>
      </c>
      <c r="L93" s="44">
        <v>2</v>
      </c>
      <c r="M93" s="44">
        <v>0</v>
      </c>
      <c r="N93" s="16">
        <f t="shared" si="21"/>
        <v>33.333333333333329</v>
      </c>
      <c r="O93" s="5">
        <v>1567.51</v>
      </c>
      <c r="P93" s="5">
        <f t="shared" si="23"/>
        <v>1567.51</v>
      </c>
      <c r="Q93" s="16">
        <f t="shared" si="24"/>
        <v>100</v>
      </c>
      <c r="R93" s="5">
        <v>0</v>
      </c>
      <c r="S93" s="16">
        <f t="shared" si="25"/>
        <v>0</v>
      </c>
      <c r="T93" s="5">
        <f t="shared" si="26"/>
        <v>1567.51</v>
      </c>
      <c r="U93" s="16">
        <f t="shared" ref="U93:U103" si="27">IF(P93=0,0,T93/P93)*100</f>
        <v>100</v>
      </c>
    </row>
    <row r="94" spans="1:21" ht="27.95" customHeight="1" x14ac:dyDescent="0.25">
      <c r="A94" s="1">
        <f t="shared" si="20"/>
        <v>89</v>
      </c>
      <c r="B94" s="1" t="s">
        <v>22</v>
      </c>
      <c r="C94" s="1"/>
      <c r="D94" s="25" t="s">
        <v>236</v>
      </c>
      <c r="E94" s="84" t="s">
        <v>53</v>
      </c>
      <c r="F94" s="96" t="s">
        <v>368</v>
      </c>
      <c r="G94" s="93">
        <f t="shared" si="22"/>
        <v>4558.43</v>
      </c>
      <c r="H94" s="44">
        <v>8</v>
      </c>
      <c r="I94" s="44">
        <v>1</v>
      </c>
      <c r="J94" s="44">
        <v>7</v>
      </c>
      <c r="K94" s="44">
        <v>5</v>
      </c>
      <c r="L94" s="44">
        <v>7</v>
      </c>
      <c r="M94" s="44">
        <v>0</v>
      </c>
      <c r="N94" s="16">
        <f t="shared" si="21"/>
        <v>62.5</v>
      </c>
      <c r="O94" s="5">
        <v>4558.43</v>
      </c>
      <c r="P94" s="5">
        <f t="shared" si="23"/>
        <v>4558.43</v>
      </c>
      <c r="Q94" s="16">
        <f t="shared" si="24"/>
        <v>100</v>
      </c>
      <c r="R94" s="5">
        <v>2881.9</v>
      </c>
      <c r="S94" s="16">
        <f t="shared" si="25"/>
        <v>63.221328395960882</v>
      </c>
      <c r="T94" s="5">
        <f t="shared" si="26"/>
        <v>1676.5300000000002</v>
      </c>
      <c r="U94" s="16">
        <f t="shared" si="27"/>
        <v>36.778671604039111</v>
      </c>
    </row>
    <row r="95" spans="1:21" ht="27.95" customHeight="1" x14ac:dyDescent="0.25">
      <c r="A95" s="1">
        <f t="shared" si="20"/>
        <v>90</v>
      </c>
      <c r="B95" s="1" t="s">
        <v>22</v>
      </c>
      <c r="C95" s="1"/>
      <c r="D95" s="25" t="s">
        <v>240</v>
      </c>
      <c r="E95" s="84" t="s">
        <v>241</v>
      </c>
      <c r="F95" s="96" t="s">
        <v>351</v>
      </c>
      <c r="G95" s="93">
        <f t="shared" si="22"/>
        <v>334.95</v>
      </c>
      <c r="H95" s="44">
        <v>4</v>
      </c>
      <c r="I95" s="44">
        <v>1</v>
      </c>
      <c r="J95" s="44">
        <v>0</v>
      </c>
      <c r="K95" s="44">
        <v>3</v>
      </c>
      <c r="L95" s="44">
        <v>3</v>
      </c>
      <c r="M95" s="44">
        <v>0</v>
      </c>
      <c r="N95" s="16">
        <f t="shared" si="21"/>
        <v>75</v>
      </c>
      <c r="O95" s="5">
        <v>334.95</v>
      </c>
      <c r="P95" s="5">
        <f t="shared" si="23"/>
        <v>334.95</v>
      </c>
      <c r="Q95" s="16">
        <f t="shared" si="24"/>
        <v>100</v>
      </c>
      <c r="R95" s="5">
        <v>334.95</v>
      </c>
      <c r="S95" s="16">
        <f t="shared" si="25"/>
        <v>100</v>
      </c>
      <c r="T95" s="5">
        <f t="shared" si="26"/>
        <v>0</v>
      </c>
      <c r="U95" s="16">
        <f t="shared" si="27"/>
        <v>0</v>
      </c>
    </row>
    <row r="96" spans="1:21" ht="27.95" customHeight="1" x14ac:dyDescent="0.25">
      <c r="A96" s="1">
        <f t="shared" si="20"/>
        <v>91</v>
      </c>
      <c r="B96" s="1" t="s">
        <v>22</v>
      </c>
      <c r="C96" s="1"/>
      <c r="D96" s="25" t="s">
        <v>243</v>
      </c>
      <c r="E96" s="33" t="s">
        <v>128</v>
      </c>
      <c r="F96" s="96" t="s">
        <v>352</v>
      </c>
      <c r="G96" s="93">
        <f t="shared" si="22"/>
        <v>1117.52</v>
      </c>
      <c r="H96" s="44">
        <v>10</v>
      </c>
      <c r="I96" s="44">
        <v>2</v>
      </c>
      <c r="J96" s="44">
        <v>2</v>
      </c>
      <c r="K96" s="44">
        <v>5</v>
      </c>
      <c r="L96" s="44">
        <v>5</v>
      </c>
      <c r="M96" s="44">
        <v>0</v>
      </c>
      <c r="N96" s="16">
        <f t="shared" si="21"/>
        <v>50</v>
      </c>
      <c r="O96" s="5">
        <v>1117.52</v>
      </c>
      <c r="P96" s="5">
        <f t="shared" si="23"/>
        <v>1117.52</v>
      </c>
      <c r="Q96" s="16">
        <f t="shared" si="24"/>
        <v>100</v>
      </c>
      <c r="R96" s="5">
        <v>0</v>
      </c>
      <c r="S96" s="16">
        <f t="shared" si="25"/>
        <v>0</v>
      </c>
      <c r="T96" s="5">
        <f t="shared" si="26"/>
        <v>1117.52</v>
      </c>
      <c r="U96" s="16">
        <f t="shared" si="27"/>
        <v>100</v>
      </c>
    </row>
    <row r="97" spans="1:32" ht="27.95" customHeight="1" x14ac:dyDescent="0.25">
      <c r="A97" s="1">
        <f t="shared" si="20"/>
        <v>92</v>
      </c>
      <c r="B97" s="1" t="s">
        <v>22</v>
      </c>
      <c r="C97" s="1"/>
      <c r="D97" s="25" t="s">
        <v>245</v>
      </c>
      <c r="E97" s="84" t="s">
        <v>53</v>
      </c>
      <c r="F97" s="98" t="s">
        <v>353</v>
      </c>
      <c r="G97" s="93">
        <f t="shared" si="22"/>
        <v>1234.75</v>
      </c>
      <c r="H97" s="44">
        <v>10</v>
      </c>
      <c r="I97" s="44">
        <v>1</v>
      </c>
      <c r="J97" s="44">
        <v>8</v>
      </c>
      <c r="K97" s="44">
        <v>4</v>
      </c>
      <c r="L97" s="44">
        <v>5</v>
      </c>
      <c r="M97" s="44">
        <v>0</v>
      </c>
      <c r="N97" s="16">
        <f t="shared" si="21"/>
        <v>40</v>
      </c>
      <c r="O97" s="5">
        <v>1234.75</v>
      </c>
      <c r="P97" s="5">
        <f t="shared" si="23"/>
        <v>1234.75</v>
      </c>
      <c r="Q97" s="16">
        <f t="shared" si="24"/>
        <v>100</v>
      </c>
      <c r="R97" s="5">
        <v>200.97</v>
      </c>
      <c r="S97" s="16">
        <f t="shared" si="25"/>
        <v>16.276169265033406</v>
      </c>
      <c r="T97" s="5">
        <f t="shared" si="26"/>
        <v>1033.78</v>
      </c>
      <c r="U97" s="16">
        <f t="shared" si="27"/>
        <v>83.723830734966583</v>
      </c>
    </row>
    <row r="98" spans="1:32" ht="27.95" customHeight="1" x14ac:dyDescent="0.25">
      <c r="A98" s="1">
        <f t="shared" si="20"/>
        <v>93</v>
      </c>
      <c r="B98" s="1" t="s">
        <v>22</v>
      </c>
      <c r="C98" s="1"/>
      <c r="D98" s="25" t="s">
        <v>247</v>
      </c>
      <c r="E98" s="84" t="s">
        <v>53</v>
      </c>
      <c r="F98" s="103" t="s">
        <v>354</v>
      </c>
      <c r="G98" s="93">
        <f t="shared" si="22"/>
        <v>0</v>
      </c>
      <c r="H98" s="44">
        <v>8</v>
      </c>
      <c r="I98" s="44">
        <v>1</v>
      </c>
      <c r="J98" s="44">
        <v>6</v>
      </c>
      <c r="K98" s="44">
        <v>0</v>
      </c>
      <c r="L98" s="44">
        <v>0</v>
      </c>
      <c r="M98" s="44">
        <v>0</v>
      </c>
      <c r="N98" s="16">
        <f t="shared" si="21"/>
        <v>0</v>
      </c>
      <c r="O98" s="5">
        <v>0</v>
      </c>
      <c r="P98" s="5">
        <f t="shared" si="23"/>
        <v>0</v>
      </c>
      <c r="Q98" s="16">
        <f t="shared" si="24"/>
        <v>0</v>
      </c>
      <c r="R98" s="5">
        <v>0</v>
      </c>
      <c r="S98" s="16">
        <f t="shared" si="25"/>
        <v>0</v>
      </c>
      <c r="T98" s="5">
        <f t="shared" si="26"/>
        <v>0</v>
      </c>
      <c r="U98" s="16">
        <f t="shared" si="27"/>
        <v>0</v>
      </c>
    </row>
    <row r="99" spans="1:32" ht="27.95" customHeight="1" x14ac:dyDescent="0.25">
      <c r="A99" s="1">
        <f t="shared" si="20"/>
        <v>94</v>
      </c>
      <c r="B99" s="1" t="s">
        <v>22</v>
      </c>
      <c r="C99" s="1"/>
      <c r="D99" s="25" t="s">
        <v>249</v>
      </c>
      <c r="E99" s="84" t="s">
        <v>250</v>
      </c>
      <c r="F99" s="96" t="s">
        <v>366</v>
      </c>
      <c r="G99" s="93">
        <f t="shared" si="22"/>
        <v>0</v>
      </c>
      <c r="H99" s="44">
        <v>20</v>
      </c>
      <c r="I99" s="44">
        <v>0</v>
      </c>
      <c r="J99" s="44">
        <v>19</v>
      </c>
      <c r="K99" s="44">
        <v>0</v>
      </c>
      <c r="L99" s="44">
        <v>0</v>
      </c>
      <c r="M99" s="44">
        <v>0</v>
      </c>
      <c r="N99" s="16">
        <f t="shared" si="21"/>
        <v>0</v>
      </c>
      <c r="O99" s="5">
        <v>0</v>
      </c>
      <c r="P99" s="5">
        <f t="shared" si="23"/>
        <v>0</v>
      </c>
      <c r="Q99" s="16">
        <f t="shared" si="24"/>
        <v>0</v>
      </c>
      <c r="R99" s="5">
        <v>0</v>
      </c>
      <c r="S99" s="16">
        <f t="shared" si="25"/>
        <v>0</v>
      </c>
      <c r="T99" s="5">
        <f t="shared" si="26"/>
        <v>0</v>
      </c>
      <c r="U99" s="16">
        <f t="shared" si="27"/>
        <v>0</v>
      </c>
    </row>
    <row r="100" spans="1:32" ht="27.95" customHeight="1" x14ac:dyDescent="0.25">
      <c r="A100" s="1">
        <f t="shared" si="20"/>
        <v>95</v>
      </c>
      <c r="B100" s="25" t="s">
        <v>23</v>
      </c>
      <c r="C100" s="122" t="s">
        <v>34</v>
      </c>
      <c r="D100" s="25" t="s">
        <v>252</v>
      </c>
      <c r="E100" s="84" t="s">
        <v>53</v>
      </c>
      <c r="F100" s="89" t="s">
        <v>367</v>
      </c>
      <c r="G100" s="93">
        <f t="shared" si="22"/>
        <v>0</v>
      </c>
      <c r="H100" s="44">
        <v>9</v>
      </c>
      <c r="I100" s="44">
        <v>1</v>
      </c>
      <c r="J100" s="44">
        <v>8</v>
      </c>
      <c r="K100" s="44">
        <v>0</v>
      </c>
      <c r="L100" s="44">
        <v>0</v>
      </c>
      <c r="M100" s="44">
        <v>0</v>
      </c>
      <c r="N100" s="16">
        <f t="shared" si="21"/>
        <v>0</v>
      </c>
      <c r="O100" s="5">
        <v>0</v>
      </c>
      <c r="P100" s="5">
        <f t="shared" si="23"/>
        <v>0</v>
      </c>
      <c r="Q100" s="16">
        <f t="shared" si="24"/>
        <v>0</v>
      </c>
      <c r="R100" s="5">
        <v>0</v>
      </c>
      <c r="S100" s="16">
        <f t="shared" si="25"/>
        <v>0</v>
      </c>
      <c r="T100" s="5">
        <f t="shared" si="26"/>
        <v>0</v>
      </c>
      <c r="U100" s="16">
        <f t="shared" si="27"/>
        <v>0</v>
      </c>
    </row>
    <row r="101" spans="1:32" ht="40.5" customHeight="1" x14ac:dyDescent="0.25">
      <c r="A101" s="1">
        <f t="shared" si="20"/>
        <v>96</v>
      </c>
      <c r="B101" s="25" t="s">
        <v>23</v>
      </c>
      <c r="C101" s="122" t="s">
        <v>28</v>
      </c>
      <c r="D101" s="25" t="s">
        <v>254</v>
      </c>
      <c r="E101" s="84" t="s">
        <v>41</v>
      </c>
      <c r="F101" s="98" t="s">
        <v>377</v>
      </c>
      <c r="G101" s="93">
        <f t="shared" si="22"/>
        <v>2279.38</v>
      </c>
      <c r="H101" s="44">
        <v>14</v>
      </c>
      <c r="I101" s="44">
        <v>2</v>
      </c>
      <c r="J101" s="44">
        <v>10</v>
      </c>
      <c r="K101" s="44">
        <v>5</v>
      </c>
      <c r="L101" s="44">
        <v>6</v>
      </c>
      <c r="M101" s="44">
        <v>0</v>
      </c>
      <c r="N101" s="16">
        <f t="shared" si="21"/>
        <v>35.714285714285715</v>
      </c>
      <c r="O101" s="5">
        <v>2279.38</v>
      </c>
      <c r="P101" s="5">
        <f t="shared" si="23"/>
        <v>2279.38</v>
      </c>
      <c r="Q101" s="16">
        <f t="shared" si="24"/>
        <v>100</v>
      </c>
      <c r="R101" s="5">
        <v>913.51</v>
      </c>
      <c r="S101" s="16">
        <f t="shared" si="25"/>
        <v>40.077126236081739</v>
      </c>
      <c r="T101" s="5">
        <f t="shared" si="26"/>
        <v>1365.8700000000001</v>
      </c>
      <c r="U101" s="16">
        <f t="shared" si="27"/>
        <v>59.922873763918261</v>
      </c>
    </row>
    <row r="102" spans="1:32" ht="38.25" customHeight="1" x14ac:dyDescent="0.25">
      <c r="A102" s="1">
        <f t="shared" si="20"/>
        <v>97</v>
      </c>
      <c r="B102" s="25" t="s">
        <v>23</v>
      </c>
      <c r="C102" s="122" t="s">
        <v>28</v>
      </c>
      <c r="D102" s="25" t="s">
        <v>256</v>
      </c>
      <c r="E102" s="84" t="s">
        <v>41</v>
      </c>
      <c r="F102" s="103" t="s">
        <v>355</v>
      </c>
      <c r="G102" s="93">
        <f t="shared" si="22"/>
        <v>1534.24</v>
      </c>
      <c r="H102" s="44">
        <v>10</v>
      </c>
      <c r="I102" s="44">
        <v>3</v>
      </c>
      <c r="J102" s="44">
        <v>5</v>
      </c>
      <c r="K102" s="44">
        <v>4</v>
      </c>
      <c r="L102" s="44">
        <v>6</v>
      </c>
      <c r="M102" s="44">
        <v>0</v>
      </c>
      <c r="N102" s="16">
        <f t="shared" si="21"/>
        <v>40</v>
      </c>
      <c r="O102" s="5">
        <v>1534.24</v>
      </c>
      <c r="P102" s="5">
        <f t="shared" si="23"/>
        <v>1534.24</v>
      </c>
      <c r="Q102" s="16">
        <f t="shared" si="24"/>
        <v>100</v>
      </c>
      <c r="R102" s="5">
        <v>1534.24</v>
      </c>
      <c r="S102" s="16">
        <f t="shared" si="25"/>
        <v>100</v>
      </c>
      <c r="T102" s="5">
        <f t="shared" si="26"/>
        <v>0</v>
      </c>
      <c r="U102" s="16">
        <f t="shared" si="27"/>
        <v>0</v>
      </c>
    </row>
    <row r="103" spans="1:32" x14ac:dyDescent="0.25">
      <c r="A103" s="22" t="s">
        <v>19</v>
      </c>
      <c r="B103" s="23"/>
      <c r="C103" s="23"/>
      <c r="D103" s="23"/>
      <c r="E103" s="23"/>
      <c r="F103" s="103"/>
      <c r="G103" s="94">
        <f t="shared" ref="G103:M103" si="28">SUM(G6:G102)</f>
        <v>212098.88999999996</v>
      </c>
      <c r="H103" s="18">
        <f t="shared" si="28"/>
        <v>1121</v>
      </c>
      <c r="I103" s="18">
        <f t="shared" si="28"/>
        <v>217</v>
      </c>
      <c r="J103" s="18">
        <f t="shared" si="28"/>
        <v>754</v>
      </c>
      <c r="K103" s="18">
        <f t="shared" si="28"/>
        <v>401</v>
      </c>
      <c r="L103" s="18">
        <f t="shared" si="28"/>
        <v>468</v>
      </c>
      <c r="M103" s="18">
        <f t="shared" si="28"/>
        <v>0</v>
      </c>
      <c r="N103" s="16">
        <f t="shared" si="21"/>
        <v>35.771632471008033</v>
      </c>
      <c r="O103" s="19">
        <f>SUM(O6:O102)</f>
        <v>212098.88999999996</v>
      </c>
      <c r="P103" s="19">
        <f>SUM(P6:P102)</f>
        <v>212098.88999999996</v>
      </c>
      <c r="Q103" s="16">
        <f t="shared" si="24"/>
        <v>100</v>
      </c>
      <c r="R103" s="19">
        <f>SUM(R6:R102)</f>
        <v>147541.15000000002</v>
      </c>
      <c r="S103" s="16">
        <f t="shared" si="25"/>
        <v>69.562433825089826</v>
      </c>
      <c r="T103" s="19">
        <f>SUM(T6:T102)</f>
        <v>64557.74</v>
      </c>
      <c r="U103" s="16">
        <f t="shared" si="27"/>
        <v>30.437566174910209</v>
      </c>
      <c r="V103" s="10"/>
      <c r="W103" s="10"/>
      <c r="X103" s="10"/>
      <c r="Y103" s="9"/>
      <c r="Z103" s="11"/>
      <c r="AA103" s="11"/>
      <c r="AB103" s="9"/>
      <c r="AC103" s="11"/>
      <c r="AD103" s="9"/>
      <c r="AE103" s="11"/>
      <c r="AF103" s="9"/>
    </row>
  </sheetData>
  <customSheetViews>
    <customSheetView guid="{2F2CED36-E625-4693-8C75-0460C802BA46}" scale="78" topLeftCell="A31">
      <selection activeCell="L58" sqref="L58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8" topLeftCell="A31">
      <selection activeCell="L58" sqref="L58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8" topLeftCell="A31">
      <selection activeCell="L58" sqref="L58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3"/>
  <sheetViews>
    <sheetView zoomScaleNormal="100" zoomScaleSheetLayoutView="130" workbookViewId="0">
      <pane xSplit="4" ySplit="5" topLeftCell="E33" activePane="bottomRight" state="frozen"/>
      <selection pane="topRight" activeCell="E1" sqref="E1"/>
      <selection pane="bottomLeft" activeCell="A6" sqref="A6"/>
      <selection pane="bottomRight" activeCell="R35" sqref="R35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388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127" t="s">
        <v>6</v>
      </c>
      <c r="Q4" s="125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27" t="s">
        <v>6</v>
      </c>
      <c r="S4" s="125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27" t="s">
        <v>6</v>
      </c>
      <c r="U4" s="125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25">
        <v>1</v>
      </c>
      <c r="B5" s="125">
        <v>2</v>
      </c>
      <c r="C5" s="125">
        <v>3</v>
      </c>
      <c r="D5" s="125">
        <v>4</v>
      </c>
      <c r="E5" s="91">
        <v>5</v>
      </c>
      <c r="F5" s="95">
        <v>6</v>
      </c>
      <c r="G5" s="92">
        <v>7</v>
      </c>
      <c r="H5" s="125">
        <v>8</v>
      </c>
      <c r="I5" s="125">
        <v>9</v>
      </c>
      <c r="J5" s="125">
        <v>10</v>
      </c>
      <c r="K5" s="125">
        <v>11</v>
      </c>
      <c r="L5" s="125">
        <v>12</v>
      </c>
      <c r="M5" s="125">
        <v>13</v>
      </c>
      <c r="N5" s="125">
        <v>14</v>
      </c>
      <c r="O5" s="125">
        <v>15</v>
      </c>
      <c r="P5" s="125">
        <v>16</v>
      </c>
      <c r="Q5" s="125">
        <v>17</v>
      </c>
      <c r="R5" s="125">
        <v>18</v>
      </c>
      <c r="S5" s="125">
        <v>19</v>
      </c>
      <c r="T5" s="125">
        <v>20</v>
      </c>
      <c r="U5" s="125">
        <v>21</v>
      </c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6727.48</v>
      </c>
      <c r="H6" s="44">
        <v>32</v>
      </c>
      <c r="I6" s="44">
        <v>7</v>
      </c>
      <c r="J6" s="44">
        <v>24</v>
      </c>
      <c r="K6" s="44">
        <v>10</v>
      </c>
      <c r="L6" s="44">
        <v>13</v>
      </c>
      <c r="M6" s="44">
        <v>0</v>
      </c>
      <c r="N6" s="16">
        <f t="shared" ref="N6:N28" si="1">IF(H6=0,0,K6/H6)*100</f>
        <v>31.25</v>
      </c>
      <c r="O6" s="5">
        <v>6727.48</v>
      </c>
      <c r="P6" s="5">
        <f t="shared" ref="P6:P28" si="2">O6</f>
        <v>6727.48</v>
      </c>
      <c r="Q6" s="16">
        <f t="shared" ref="Q6:Q28" si="3">IF(O6=0,0,P6/O6)*100</f>
        <v>100</v>
      </c>
      <c r="R6" s="5">
        <v>6727.48</v>
      </c>
      <c r="S6" s="16">
        <f t="shared" ref="S6:S28" si="4">IF(P6=0,0,R6/P6)*100</f>
        <v>100</v>
      </c>
      <c r="T6" s="5">
        <f t="shared" ref="T6:T28" si="5">SUM(P6, -R6)</f>
        <v>0</v>
      </c>
      <c r="U6" s="16">
        <f t="shared" ref="U6:U28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1193.0899999999999</v>
      </c>
      <c r="H7" s="44">
        <v>12</v>
      </c>
      <c r="I7" s="44">
        <v>5</v>
      </c>
      <c r="J7" s="44">
        <v>6</v>
      </c>
      <c r="K7" s="44">
        <v>3</v>
      </c>
      <c r="L7" s="44">
        <v>3</v>
      </c>
      <c r="M7" s="44">
        <v>0</v>
      </c>
      <c r="N7" s="16">
        <f t="shared" si="1"/>
        <v>25</v>
      </c>
      <c r="O7" s="5">
        <v>1193.0899999999999</v>
      </c>
      <c r="P7" s="5">
        <f t="shared" si="2"/>
        <v>1193.0899999999999</v>
      </c>
      <c r="Q7" s="16">
        <f t="shared" si="3"/>
        <v>100</v>
      </c>
      <c r="R7" s="5">
        <v>1193.0899999999999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12835.41</v>
      </c>
      <c r="H8" s="44">
        <v>28</v>
      </c>
      <c r="I8" s="44">
        <v>6</v>
      </c>
      <c r="J8" s="44">
        <v>19</v>
      </c>
      <c r="K8" s="44">
        <v>13</v>
      </c>
      <c r="L8" s="44">
        <v>13</v>
      </c>
      <c r="M8" s="44">
        <v>0</v>
      </c>
      <c r="N8" s="16">
        <f t="shared" si="1"/>
        <v>46.428571428571431</v>
      </c>
      <c r="O8" s="5">
        <v>12835.41</v>
      </c>
      <c r="P8" s="5">
        <f t="shared" si="2"/>
        <v>12835.41</v>
      </c>
      <c r="Q8" s="16">
        <f t="shared" si="3"/>
        <v>100</v>
      </c>
      <c r="R8" s="5">
        <v>12835.41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0</v>
      </c>
      <c r="H9" s="44">
        <v>8</v>
      </c>
      <c r="I9" s="44">
        <v>0</v>
      </c>
      <c r="J9" s="44">
        <v>6</v>
      </c>
      <c r="K9" s="44">
        <v>0</v>
      </c>
      <c r="L9" s="44">
        <v>0</v>
      </c>
      <c r="M9" s="44">
        <v>0</v>
      </c>
      <c r="N9" s="16">
        <f t="shared" si="1"/>
        <v>0</v>
      </c>
      <c r="O9" s="5">
        <v>0</v>
      </c>
      <c r="P9" s="5">
        <f t="shared" si="2"/>
        <v>0</v>
      </c>
      <c r="Q9" s="16">
        <f t="shared" si="3"/>
        <v>0</v>
      </c>
      <c r="R9" s="5">
        <v>0</v>
      </c>
      <c r="S9" s="16">
        <f t="shared" si="4"/>
        <v>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0</v>
      </c>
      <c r="H10" s="44">
        <v>6</v>
      </c>
      <c r="I10" s="44">
        <v>2</v>
      </c>
      <c r="J10" s="44">
        <v>4</v>
      </c>
      <c r="K10" s="44">
        <v>0</v>
      </c>
      <c r="L10" s="44">
        <v>0</v>
      </c>
      <c r="M10" s="44">
        <v>0</v>
      </c>
      <c r="N10" s="16">
        <f t="shared" si="1"/>
        <v>0</v>
      </c>
      <c r="O10" s="5">
        <v>0</v>
      </c>
      <c r="P10" s="5">
        <f t="shared" si="2"/>
        <v>0</v>
      </c>
      <c r="Q10" s="16">
        <f t="shared" si="3"/>
        <v>0</v>
      </c>
      <c r="R10" s="5">
        <v>0</v>
      </c>
      <c r="S10" s="16">
        <f t="shared" si="4"/>
        <v>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210.97</v>
      </c>
      <c r="H12" s="44">
        <v>7</v>
      </c>
      <c r="I12" s="44">
        <v>0</v>
      </c>
      <c r="J12" s="44">
        <v>5</v>
      </c>
      <c r="K12" s="44">
        <v>1</v>
      </c>
      <c r="L12" s="44">
        <v>1</v>
      </c>
      <c r="M12" s="44">
        <v>0</v>
      </c>
      <c r="N12" s="16">
        <f t="shared" si="1"/>
        <v>14.285714285714285</v>
      </c>
      <c r="O12" s="5">
        <v>210.97</v>
      </c>
      <c r="P12" s="5">
        <f t="shared" si="2"/>
        <v>210.97</v>
      </c>
      <c r="Q12" s="16">
        <f t="shared" si="3"/>
        <v>100</v>
      </c>
      <c r="R12" s="5">
        <v>210.97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3943.64</v>
      </c>
      <c r="H13" s="44">
        <v>32</v>
      </c>
      <c r="I13" s="44">
        <v>8</v>
      </c>
      <c r="J13" s="44">
        <v>21</v>
      </c>
      <c r="K13" s="44">
        <v>7</v>
      </c>
      <c r="L13" s="44">
        <v>7</v>
      </c>
      <c r="M13" s="44">
        <v>0</v>
      </c>
      <c r="N13" s="16">
        <f t="shared" si="1"/>
        <v>21.875</v>
      </c>
      <c r="O13" s="5">
        <v>3943.64</v>
      </c>
      <c r="P13" s="5">
        <f t="shared" si="2"/>
        <v>3943.64</v>
      </c>
      <c r="Q13" s="16">
        <f t="shared" si="3"/>
        <v>100</v>
      </c>
      <c r="R13" s="5">
        <v>3943.64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4336.8</v>
      </c>
      <c r="H14" s="44">
        <v>23</v>
      </c>
      <c r="I14" s="44">
        <v>6</v>
      </c>
      <c r="J14" s="44">
        <v>17</v>
      </c>
      <c r="K14" s="44">
        <v>8</v>
      </c>
      <c r="L14" s="44">
        <v>10</v>
      </c>
      <c r="M14" s="44">
        <v>0</v>
      </c>
      <c r="N14" s="16">
        <f t="shared" si="1"/>
        <v>34.782608695652172</v>
      </c>
      <c r="O14" s="5">
        <v>4336.8</v>
      </c>
      <c r="P14" s="5">
        <f t="shared" si="2"/>
        <v>4336.8</v>
      </c>
      <c r="Q14" s="16">
        <f t="shared" si="3"/>
        <v>100</v>
      </c>
      <c r="R14" s="5">
        <v>2348.46</v>
      </c>
      <c r="S14" s="16">
        <f t="shared" si="4"/>
        <v>54.151909241837295</v>
      </c>
      <c r="T14" s="5">
        <f t="shared" si="5"/>
        <v>1988.3400000000001</v>
      </c>
      <c r="U14" s="16">
        <f t="shared" si="6"/>
        <v>45.848090758162705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3000.08</v>
      </c>
      <c r="H15" s="44">
        <v>8</v>
      </c>
      <c r="I15" s="44">
        <v>2</v>
      </c>
      <c r="J15" s="44">
        <v>5</v>
      </c>
      <c r="K15" s="44">
        <v>5</v>
      </c>
      <c r="L15" s="44">
        <v>6</v>
      </c>
      <c r="M15" s="44">
        <v>0</v>
      </c>
      <c r="N15" s="16">
        <f t="shared" si="1"/>
        <v>62.5</v>
      </c>
      <c r="O15" s="5">
        <v>3000.08</v>
      </c>
      <c r="P15" s="5">
        <f t="shared" si="2"/>
        <v>3000.08</v>
      </c>
      <c r="Q15" s="16">
        <f t="shared" si="3"/>
        <v>100</v>
      </c>
      <c r="R15" s="5">
        <v>3000.08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694.26</v>
      </c>
      <c r="H16" s="44">
        <v>9</v>
      </c>
      <c r="I16" s="44">
        <v>0</v>
      </c>
      <c r="J16" s="44">
        <v>5</v>
      </c>
      <c r="K16" s="44">
        <v>4</v>
      </c>
      <c r="L16" s="44">
        <v>4</v>
      </c>
      <c r="M16" s="44">
        <v>0</v>
      </c>
      <c r="N16" s="16">
        <f t="shared" si="1"/>
        <v>44.444444444444443</v>
      </c>
      <c r="O16" s="5">
        <v>694.26</v>
      </c>
      <c r="P16" s="5">
        <f t="shared" si="2"/>
        <v>694.26</v>
      </c>
      <c r="Q16" s="16">
        <f t="shared" si="3"/>
        <v>100</v>
      </c>
      <c r="R16" s="5">
        <v>694.26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1763.05</v>
      </c>
      <c r="H17" s="44">
        <v>7</v>
      </c>
      <c r="I17" s="44">
        <v>2</v>
      </c>
      <c r="J17" s="44">
        <v>5</v>
      </c>
      <c r="K17" s="44">
        <v>4</v>
      </c>
      <c r="L17" s="44">
        <v>5</v>
      </c>
      <c r="M17" s="44">
        <v>0</v>
      </c>
      <c r="N17" s="16">
        <f t="shared" si="1"/>
        <v>57.142857142857139</v>
      </c>
      <c r="O17" s="5">
        <v>1763.05</v>
      </c>
      <c r="P17" s="5">
        <f t="shared" si="2"/>
        <v>1763.05</v>
      </c>
      <c r="Q17" s="16">
        <f t="shared" si="3"/>
        <v>100</v>
      </c>
      <c r="R17" s="5">
        <v>1763.05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31</v>
      </c>
      <c r="I18" s="44">
        <v>5</v>
      </c>
      <c r="J18" s="44">
        <v>25</v>
      </c>
      <c r="K18" s="44">
        <v>9</v>
      </c>
      <c r="L18" s="44">
        <v>13</v>
      </c>
      <c r="M18" s="44">
        <v>0</v>
      </c>
      <c r="N18" s="16">
        <f t="shared" si="1"/>
        <v>29.032258064516132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5188.78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25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1</v>
      </c>
      <c r="I19" s="44">
        <v>1</v>
      </c>
      <c r="J19" s="44">
        <v>0</v>
      </c>
      <c r="K19" s="44">
        <v>1</v>
      </c>
      <c r="L19" s="44">
        <v>1</v>
      </c>
      <c r="M19" s="44">
        <v>0</v>
      </c>
      <c r="N19" s="16">
        <f t="shared" si="1"/>
        <v>100</v>
      </c>
      <c r="O19" s="5">
        <v>1556</v>
      </c>
      <c r="P19" s="5">
        <f t="shared" si="2"/>
        <v>1556</v>
      </c>
      <c r="Q19" s="16">
        <f t="shared" si="3"/>
        <v>100</v>
      </c>
      <c r="R19" s="5">
        <v>1556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25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643.1</v>
      </c>
      <c r="H20" s="44">
        <v>9</v>
      </c>
      <c r="I20" s="44">
        <v>2</v>
      </c>
      <c r="J20" s="44">
        <v>7</v>
      </c>
      <c r="K20" s="44">
        <v>3</v>
      </c>
      <c r="L20" s="44">
        <v>3</v>
      </c>
      <c r="M20" s="44">
        <v>0</v>
      </c>
      <c r="N20" s="16">
        <f t="shared" si="1"/>
        <v>33.333333333333329</v>
      </c>
      <c r="O20" s="5">
        <v>643.1</v>
      </c>
      <c r="P20" s="5">
        <f t="shared" si="2"/>
        <v>643.1</v>
      </c>
      <c r="Q20" s="16">
        <f t="shared" si="3"/>
        <v>100</v>
      </c>
      <c r="R20" s="5">
        <v>643.1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5333.28</v>
      </c>
      <c r="H21" s="44">
        <v>13</v>
      </c>
      <c r="I21" s="44">
        <v>4</v>
      </c>
      <c r="J21" s="44">
        <v>9</v>
      </c>
      <c r="K21" s="44">
        <v>9</v>
      </c>
      <c r="L21" s="44">
        <v>12</v>
      </c>
      <c r="M21" s="44">
        <v>0</v>
      </c>
      <c r="N21" s="16">
        <f t="shared" si="1"/>
        <v>69.230769230769226</v>
      </c>
      <c r="O21" s="5">
        <v>5333.28</v>
      </c>
      <c r="P21" s="5">
        <f t="shared" si="2"/>
        <v>5333.28</v>
      </c>
      <c r="Q21" s="16">
        <f t="shared" si="3"/>
        <v>100</v>
      </c>
      <c r="R21" s="5">
        <v>5333.28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3004.41</v>
      </c>
      <c r="S22" s="16">
        <f t="shared" si="4"/>
        <v>63.173997060412923</v>
      </c>
      <c r="T22" s="5">
        <f t="shared" si="5"/>
        <v>1751.3600000000006</v>
      </c>
      <c r="U22" s="16">
        <f t="shared" si="6"/>
        <v>36.826002939587077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0</v>
      </c>
      <c r="H23" s="44">
        <v>18</v>
      </c>
      <c r="I23" s="44">
        <v>4</v>
      </c>
      <c r="J23" s="44">
        <v>14</v>
      </c>
      <c r="K23" s="44">
        <v>0</v>
      </c>
      <c r="L23" s="44">
        <v>0</v>
      </c>
      <c r="M23" s="44">
        <v>0</v>
      </c>
      <c r="N23" s="16">
        <f t="shared" si="1"/>
        <v>0</v>
      </c>
      <c r="O23" s="5">
        <v>0</v>
      </c>
      <c r="P23" s="5">
        <f t="shared" si="2"/>
        <v>0</v>
      </c>
      <c r="Q23" s="16">
        <f t="shared" si="3"/>
        <v>0</v>
      </c>
      <c r="R23" s="5">
        <v>0</v>
      </c>
      <c r="S23" s="16">
        <f t="shared" si="4"/>
        <v>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2084.29</v>
      </c>
      <c r="H24" s="44">
        <v>10</v>
      </c>
      <c r="I24" s="44">
        <v>1</v>
      </c>
      <c r="J24" s="44">
        <v>9</v>
      </c>
      <c r="K24" s="44">
        <v>6</v>
      </c>
      <c r="L24" s="44">
        <v>6</v>
      </c>
      <c r="M24" s="44">
        <v>0</v>
      </c>
      <c r="N24" s="16">
        <f t="shared" si="1"/>
        <v>60</v>
      </c>
      <c r="O24" s="5">
        <v>2084.29</v>
      </c>
      <c r="P24" s="5">
        <f t="shared" si="2"/>
        <v>2084.29</v>
      </c>
      <c r="Q24" s="16">
        <f t="shared" si="3"/>
        <v>100</v>
      </c>
      <c r="R24" s="5">
        <v>2084.29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1481.69</v>
      </c>
      <c r="H25" s="44">
        <v>8</v>
      </c>
      <c r="I25" s="44">
        <v>1</v>
      </c>
      <c r="J25" s="44">
        <v>6</v>
      </c>
      <c r="K25" s="44">
        <v>2</v>
      </c>
      <c r="L25" s="44">
        <v>3</v>
      </c>
      <c r="M25" s="44">
        <v>0</v>
      </c>
      <c r="N25" s="16">
        <f t="shared" si="1"/>
        <v>25</v>
      </c>
      <c r="O25" s="5">
        <v>1481.69</v>
      </c>
      <c r="P25" s="5">
        <f t="shared" si="2"/>
        <v>1481.69</v>
      </c>
      <c r="Q25" s="16">
        <f t="shared" si="3"/>
        <v>100</v>
      </c>
      <c r="R25" s="5">
        <v>1481.69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3390.28</v>
      </c>
      <c r="H26" s="44">
        <v>16</v>
      </c>
      <c r="I26" s="44">
        <v>5</v>
      </c>
      <c r="J26" s="44">
        <v>11</v>
      </c>
      <c r="K26" s="44">
        <v>6</v>
      </c>
      <c r="L26" s="44">
        <v>7</v>
      </c>
      <c r="M26" s="44">
        <v>0</v>
      </c>
      <c r="N26" s="16">
        <f t="shared" si="1"/>
        <v>37.5</v>
      </c>
      <c r="O26" s="5">
        <v>3390.28</v>
      </c>
      <c r="P26" s="5">
        <f t="shared" si="2"/>
        <v>3390.28</v>
      </c>
      <c r="Q26" s="16">
        <f t="shared" si="3"/>
        <v>100</v>
      </c>
      <c r="R26" s="5">
        <v>3390.28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25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9</v>
      </c>
      <c r="I27" s="44">
        <v>0</v>
      </c>
      <c r="J27" s="44">
        <v>9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995.72</v>
      </c>
      <c r="H28" s="44">
        <v>9</v>
      </c>
      <c r="I28" s="44">
        <v>3</v>
      </c>
      <c r="J28" s="44">
        <v>4</v>
      </c>
      <c r="K28" s="44">
        <v>5</v>
      </c>
      <c r="L28" s="44">
        <v>5</v>
      </c>
      <c r="M28" s="44">
        <v>0</v>
      </c>
      <c r="N28" s="16">
        <f t="shared" si="1"/>
        <v>55.555555555555557</v>
      </c>
      <c r="O28" s="5">
        <v>995.72</v>
      </c>
      <c r="P28" s="5">
        <f t="shared" si="2"/>
        <v>995.72</v>
      </c>
      <c r="Q28" s="16">
        <f t="shared" si="3"/>
        <v>100</v>
      </c>
      <c r="R28" s="5">
        <v>344.09</v>
      </c>
      <c r="S28" s="16">
        <f t="shared" si="4"/>
        <v>34.556903547181932</v>
      </c>
      <c r="T28" s="5">
        <f t="shared" si="5"/>
        <v>651.63000000000011</v>
      </c>
      <c r="U28" s="16">
        <f t="shared" si="6"/>
        <v>65.443096452818068</v>
      </c>
    </row>
    <row r="29" spans="1:21" ht="38.25" x14ac:dyDescent="0.25">
      <c r="A29" s="1">
        <f t="shared" si="7"/>
        <v>24</v>
      </c>
      <c r="B29" s="117" t="s">
        <v>23</v>
      </c>
      <c r="C29" s="125" t="s">
        <v>383</v>
      </c>
      <c r="D29" s="25" t="s">
        <v>384</v>
      </c>
      <c r="E29" s="84" t="s">
        <v>41</v>
      </c>
      <c r="F29" s="96"/>
      <c r="G29" s="93">
        <v>0</v>
      </c>
      <c r="H29" s="44">
        <v>1</v>
      </c>
      <c r="I29" s="44">
        <v>0</v>
      </c>
      <c r="J29" s="44">
        <v>1</v>
      </c>
      <c r="K29" s="44">
        <v>0</v>
      </c>
      <c r="L29" s="44">
        <v>0</v>
      </c>
      <c r="M29" s="44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</row>
    <row r="30" spans="1:21" ht="27.95" customHeight="1" x14ac:dyDescent="0.25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96" t="s">
        <v>300</v>
      </c>
      <c r="G30" s="93">
        <f t="shared" ref="G30:G79" si="8">O30</f>
        <v>1966.9</v>
      </c>
      <c r="H30" s="44">
        <v>18</v>
      </c>
      <c r="I30" s="44">
        <v>1</v>
      </c>
      <c r="J30" s="44">
        <v>15</v>
      </c>
      <c r="K30" s="44">
        <v>4</v>
      </c>
      <c r="L30" s="44">
        <v>5</v>
      </c>
      <c r="M30" s="44">
        <v>0</v>
      </c>
      <c r="N30" s="16">
        <f t="shared" ref="N30:N79" si="9">IF(H30=0,0,K30/H30)*100</f>
        <v>22.222222222222221</v>
      </c>
      <c r="O30" s="5">
        <v>1966.9</v>
      </c>
      <c r="P30" s="5">
        <f t="shared" ref="P30:P79" si="10">O30</f>
        <v>1966.9</v>
      </c>
      <c r="Q30" s="16">
        <f t="shared" ref="Q30:Q39" si="11">IF(O30=0,0,P30/O30)*100</f>
        <v>100</v>
      </c>
      <c r="R30" s="5">
        <v>1966.9</v>
      </c>
      <c r="S30" s="16">
        <f t="shared" ref="S30:S39" si="12">IF(P30=0,0,R30/P30)*100</f>
        <v>100</v>
      </c>
      <c r="T30" s="5">
        <f t="shared" ref="T30:T79" si="13">SUM(P30, -R30)</f>
        <v>0</v>
      </c>
      <c r="U30" s="16">
        <f t="shared" ref="U30:U39" si="14">IF(P30=0,0,T30/P30)*100</f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5719.11</v>
      </c>
      <c r="H31" s="44">
        <v>21</v>
      </c>
      <c r="I31" s="44">
        <v>6</v>
      </c>
      <c r="J31" s="44">
        <v>13</v>
      </c>
      <c r="K31" s="44">
        <v>10</v>
      </c>
      <c r="L31" s="44">
        <v>13</v>
      </c>
      <c r="M31" s="44">
        <v>0</v>
      </c>
      <c r="N31" s="16">
        <f t="shared" si="9"/>
        <v>47.619047619047613</v>
      </c>
      <c r="O31" s="5">
        <v>5719.11</v>
      </c>
      <c r="P31" s="5">
        <f t="shared" si="10"/>
        <v>5719.11</v>
      </c>
      <c r="Q31" s="16">
        <f t="shared" si="11"/>
        <v>100</v>
      </c>
      <c r="R31" s="5">
        <v>5719.11</v>
      </c>
      <c r="S31" s="16">
        <f t="shared" si="12"/>
        <v>100</v>
      </c>
      <c r="T31" s="5">
        <f t="shared" si="13"/>
        <v>0</v>
      </c>
      <c r="U31" s="16">
        <f t="shared" si="14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3466.75</v>
      </c>
      <c r="H32" s="44">
        <v>14</v>
      </c>
      <c r="I32" s="44">
        <v>6</v>
      </c>
      <c r="J32" s="44">
        <v>6</v>
      </c>
      <c r="K32" s="44">
        <v>6</v>
      </c>
      <c r="L32" s="44">
        <v>6</v>
      </c>
      <c r="M32" s="44">
        <v>0</v>
      </c>
      <c r="N32" s="16">
        <f t="shared" si="9"/>
        <v>42.857142857142854</v>
      </c>
      <c r="O32" s="5">
        <v>3466.75</v>
      </c>
      <c r="P32" s="5">
        <f t="shared" si="10"/>
        <v>3466.75</v>
      </c>
      <c r="Q32" s="16">
        <f t="shared" si="11"/>
        <v>100</v>
      </c>
      <c r="R32" s="5">
        <v>3466.75</v>
      </c>
      <c r="S32" s="16">
        <f t="shared" si="12"/>
        <v>100</v>
      </c>
      <c r="T32" s="5">
        <f t="shared" si="13"/>
        <v>0</v>
      </c>
      <c r="U32" s="16">
        <f t="shared" si="14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11</v>
      </c>
      <c r="I33" s="44">
        <v>5</v>
      </c>
      <c r="J33" s="44">
        <v>5</v>
      </c>
      <c r="K33" s="44">
        <v>1</v>
      </c>
      <c r="L33" s="44">
        <v>1</v>
      </c>
      <c r="M33" s="44">
        <v>0</v>
      </c>
      <c r="N33" s="16">
        <f t="shared" si="9"/>
        <v>9.0909090909090917</v>
      </c>
      <c r="O33" s="5">
        <v>415.83</v>
      </c>
      <c r="P33" s="5">
        <f t="shared" si="10"/>
        <v>415.83</v>
      </c>
      <c r="Q33" s="16">
        <f t="shared" si="11"/>
        <v>100</v>
      </c>
      <c r="R33" s="5">
        <v>415.83</v>
      </c>
      <c r="S33" s="16">
        <f t="shared" si="12"/>
        <v>100</v>
      </c>
      <c r="T33" s="5">
        <f t="shared" si="13"/>
        <v>0</v>
      </c>
      <c r="U33" s="16">
        <f t="shared" si="14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7997.2</v>
      </c>
      <c r="H34" s="44">
        <v>26</v>
      </c>
      <c r="I34" s="44">
        <v>11</v>
      </c>
      <c r="J34" s="44">
        <v>13</v>
      </c>
      <c r="K34" s="44">
        <v>15</v>
      </c>
      <c r="L34" s="44">
        <v>17</v>
      </c>
      <c r="M34" s="44">
        <v>0</v>
      </c>
      <c r="N34" s="16">
        <f t="shared" si="9"/>
        <v>57.692307692307686</v>
      </c>
      <c r="O34" s="5">
        <v>7997.2</v>
      </c>
      <c r="P34" s="5">
        <f t="shared" si="10"/>
        <v>7997.2</v>
      </c>
      <c r="Q34" s="16">
        <f t="shared" si="11"/>
        <v>100</v>
      </c>
      <c r="R34" s="5">
        <v>7997.2</v>
      </c>
      <c r="S34" s="16">
        <f t="shared" si="12"/>
        <v>100</v>
      </c>
      <c r="T34" s="5">
        <f t="shared" si="13"/>
        <v>0</v>
      </c>
      <c r="U34" s="16">
        <f t="shared" si="14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25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3441.83</v>
      </c>
      <c r="H35" s="44">
        <v>16</v>
      </c>
      <c r="I35" s="44">
        <v>2</v>
      </c>
      <c r="J35" s="44">
        <v>8</v>
      </c>
      <c r="K35" s="44">
        <v>7</v>
      </c>
      <c r="L35" s="44">
        <v>7</v>
      </c>
      <c r="M35" s="44">
        <v>0</v>
      </c>
      <c r="N35" s="16">
        <f t="shared" si="9"/>
        <v>43.75</v>
      </c>
      <c r="O35" s="5">
        <v>3441.83</v>
      </c>
      <c r="P35" s="5">
        <f t="shared" si="10"/>
        <v>3441.83</v>
      </c>
      <c r="Q35" s="16">
        <f t="shared" si="11"/>
        <v>100</v>
      </c>
      <c r="R35" s="5">
        <v>3441.83</v>
      </c>
      <c r="S35" s="16">
        <f t="shared" si="12"/>
        <v>100</v>
      </c>
      <c r="T35" s="5">
        <f t="shared" si="13"/>
        <v>0</v>
      </c>
      <c r="U35" s="16">
        <f t="shared" si="14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15</v>
      </c>
      <c r="I36" s="44">
        <v>4</v>
      </c>
      <c r="J36" s="44">
        <v>10</v>
      </c>
      <c r="K36" s="44">
        <v>4</v>
      </c>
      <c r="L36" s="44">
        <v>4</v>
      </c>
      <c r="M36" s="44">
        <v>0</v>
      </c>
      <c r="N36" s="16">
        <f t="shared" si="9"/>
        <v>26.666666666666668</v>
      </c>
      <c r="O36" s="5">
        <v>1600.15</v>
      </c>
      <c r="P36" s="5">
        <f t="shared" si="10"/>
        <v>1600.15</v>
      </c>
      <c r="Q36" s="16">
        <f t="shared" si="11"/>
        <v>100</v>
      </c>
      <c r="R36" s="5">
        <v>1600.15</v>
      </c>
      <c r="S36" s="16">
        <f t="shared" si="12"/>
        <v>100</v>
      </c>
      <c r="T36" s="5">
        <f t="shared" si="13"/>
        <v>0</v>
      </c>
      <c r="U36" s="16">
        <f t="shared" si="14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2514.98</v>
      </c>
      <c r="H37" s="44">
        <v>10</v>
      </c>
      <c r="I37" s="44">
        <v>4</v>
      </c>
      <c r="J37" s="44">
        <v>5</v>
      </c>
      <c r="K37" s="44">
        <v>2</v>
      </c>
      <c r="L37" s="44">
        <v>2</v>
      </c>
      <c r="M37" s="44">
        <v>0</v>
      </c>
      <c r="N37" s="16">
        <f t="shared" si="9"/>
        <v>20</v>
      </c>
      <c r="O37" s="5">
        <v>2514.98</v>
      </c>
      <c r="P37" s="5">
        <f t="shared" si="10"/>
        <v>2514.98</v>
      </c>
      <c r="Q37" s="16">
        <f t="shared" si="11"/>
        <v>100</v>
      </c>
      <c r="R37" s="5">
        <v>2514.98</v>
      </c>
      <c r="S37" s="16">
        <f t="shared" si="12"/>
        <v>100</v>
      </c>
      <c r="T37" s="5">
        <f t="shared" si="13"/>
        <v>0</v>
      </c>
      <c r="U37" s="16">
        <f t="shared" si="14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3283.43</v>
      </c>
      <c r="H38" s="44">
        <v>8</v>
      </c>
      <c r="I38" s="44">
        <v>3</v>
      </c>
      <c r="J38" s="44">
        <v>5</v>
      </c>
      <c r="K38" s="44">
        <v>3</v>
      </c>
      <c r="L38" s="44">
        <v>4</v>
      </c>
      <c r="M38" s="44">
        <v>0</v>
      </c>
      <c r="N38" s="16">
        <f t="shared" si="9"/>
        <v>37.5</v>
      </c>
      <c r="O38" s="5">
        <v>3283.43</v>
      </c>
      <c r="P38" s="5">
        <f t="shared" si="10"/>
        <v>3283.43</v>
      </c>
      <c r="Q38" s="16">
        <f t="shared" si="11"/>
        <v>100</v>
      </c>
      <c r="R38" s="5">
        <v>3283.43</v>
      </c>
      <c r="S38" s="16">
        <f t="shared" si="12"/>
        <v>100</v>
      </c>
      <c r="T38" s="5">
        <f t="shared" si="13"/>
        <v>0</v>
      </c>
      <c r="U38" s="16">
        <f t="shared" si="14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6706.6</v>
      </c>
      <c r="H39" s="44">
        <v>21</v>
      </c>
      <c r="I39" s="44">
        <v>0</v>
      </c>
      <c r="J39" s="44">
        <v>21</v>
      </c>
      <c r="K39" s="44">
        <v>9</v>
      </c>
      <c r="L39" s="44">
        <v>10</v>
      </c>
      <c r="M39" s="44">
        <v>0</v>
      </c>
      <c r="N39" s="16">
        <f t="shared" si="9"/>
        <v>42.857142857142854</v>
      </c>
      <c r="O39" s="5">
        <v>6706.6</v>
      </c>
      <c r="P39" s="5">
        <f t="shared" si="10"/>
        <v>6706.6</v>
      </c>
      <c r="Q39" s="16">
        <f t="shared" si="11"/>
        <v>100</v>
      </c>
      <c r="R39" s="5">
        <v>6706.6</v>
      </c>
      <c r="S39" s="16">
        <f t="shared" si="12"/>
        <v>100</v>
      </c>
      <c r="T39" s="5">
        <f t="shared" si="13"/>
        <v>0</v>
      </c>
      <c r="U39" s="16">
        <f t="shared" si="14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6</v>
      </c>
      <c r="I40" s="44">
        <v>0</v>
      </c>
      <c r="J40" s="44">
        <v>6</v>
      </c>
      <c r="K40" s="44">
        <v>0</v>
      </c>
      <c r="L40" s="44">
        <v>0</v>
      </c>
      <c r="M40" s="44">
        <v>0</v>
      </c>
      <c r="N40" s="16">
        <f t="shared" si="9"/>
        <v>0</v>
      </c>
      <c r="O40" s="16">
        <f>IF(I40=0,0,L40/I40)*100</f>
        <v>0</v>
      </c>
      <c r="P40" s="5">
        <f t="shared" si="10"/>
        <v>0</v>
      </c>
      <c r="Q40" s="16">
        <f t="shared" ref="Q40:S41" si="15">IF(K40=0,0,N40/K40)*100</f>
        <v>0</v>
      </c>
      <c r="R40" s="16">
        <f t="shared" si="15"/>
        <v>0</v>
      </c>
      <c r="S40" s="16">
        <f t="shared" si="15"/>
        <v>0</v>
      </c>
      <c r="T40" s="5">
        <f t="shared" si="13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25" t="s">
        <v>23</v>
      </c>
      <c r="C41" s="125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0</v>
      </c>
      <c r="H41" s="44">
        <v>10</v>
      </c>
      <c r="I41" s="44">
        <v>2</v>
      </c>
      <c r="J41" s="44">
        <v>7</v>
      </c>
      <c r="K41" s="44">
        <v>0</v>
      </c>
      <c r="L41" s="44">
        <v>0</v>
      </c>
      <c r="M41" s="44">
        <v>0</v>
      </c>
      <c r="N41" s="16">
        <f t="shared" si="9"/>
        <v>0</v>
      </c>
      <c r="O41" s="16">
        <f>IF(I41=0,0,L41/I41)*100</f>
        <v>0</v>
      </c>
      <c r="P41" s="5">
        <f t="shared" si="10"/>
        <v>0</v>
      </c>
      <c r="Q41" s="16">
        <f t="shared" si="15"/>
        <v>0</v>
      </c>
      <c r="R41" s="16">
        <f t="shared" si="15"/>
        <v>0</v>
      </c>
      <c r="S41" s="16">
        <f t="shared" si="15"/>
        <v>0</v>
      </c>
      <c r="T41" s="5">
        <f t="shared" si="13"/>
        <v>0</v>
      </c>
      <c r="U41" s="16">
        <f>IF(O41=0,0,R41/O41)*100</f>
        <v>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1232.6300000000001</v>
      </c>
      <c r="H42" s="44">
        <v>12</v>
      </c>
      <c r="I42" s="44">
        <v>3</v>
      </c>
      <c r="J42" s="44">
        <v>8</v>
      </c>
      <c r="K42" s="44">
        <v>4</v>
      </c>
      <c r="L42" s="44">
        <v>4</v>
      </c>
      <c r="M42" s="44">
        <v>0</v>
      </c>
      <c r="N42" s="16">
        <f t="shared" si="9"/>
        <v>33.333333333333329</v>
      </c>
      <c r="O42" s="5">
        <v>1232.6300000000001</v>
      </c>
      <c r="P42" s="5">
        <f t="shared" si="10"/>
        <v>1232.6300000000001</v>
      </c>
      <c r="Q42" s="16">
        <f>IF(O42=0,0,P42/O42)*100</f>
        <v>100</v>
      </c>
      <c r="R42" s="5">
        <v>1232.6300000000001</v>
      </c>
      <c r="S42" s="16">
        <f>IF(P42=0,0,R42/P42)*100</f>
        <v>100</v>
      </c>
      <c r="T42" s="5">
        <f t="shared" si="13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7632.64</v>
      </c>
      <c r="H43" s="44">
        <v>22</v>
      </c>
      <c r="I43" s="44">
        <v>7</v>
      </c>
      <c r="J43" s="44">
        <v>12</v>
      </c>
      <c r="K43" s="44">
        <v>9</v>
      </c>
      <c r="L43" s="44">
        <v>11</v>
      </c>
      <c r="M43" s="44">
        <v>0</v>
      </c>
      <c r="N43" s="16">
        <f t="shared" si="9"/>
        <v>40.909090909090914</v>
      </c>
      <c r="O43" s="5">
        <v>7632.64</v>
      </c>
      <c r="P43" s="5">
        <f t="shared" si="10"/>
        <v>7632.64</v>
      </c>
      <c r="Q43" s="16">
        <f>IF(O43=0,0,P43/O43)*100</f>
        <v>100</v>
      </c>
      <c r="R43" s="5">
        <v>6343.87</v>
      </c>
      <c r="S43" s="16">
        <f>IF(P43=0,0,R43/P43)*100</f>
        <v>83.115016560456141</v>
      </c>
      <c r="T43" s="5">
        <f t="shared" si="13"/>
        <v>1288.7700000000004</v>
      </c>
      <c r="U43" s="16">
        <f>IF(P43=0,0,T43/P43)*100</f>
        <v>16.884983439543859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9"/>
        <v>0</v>
      </c>
      <c r="O44" s="16">
        <f>IF(I44=0,0,L44/I44)*100</f>
        <v>0</v>
      </c>
      <c r="P44" s="5">
        <f t="shared" si="10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13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25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722.89</v>
      </c>
      <c r="H45" s="44">
        <v>11</v>
      </c>
      <c r="I45" s="44">
        <v>0</v>
      </c>
      <c r="J45" s="44">
        <v>10</v>
      </c>
      <c r="K45" s="44">
        <v>3</v>
      </c>
      <c r="L45" s="44">
        <v>3</v>
      </c>
      <c r="M45" s="44">
        <v>0</v>
      </c>
      <c r="N45" s="16">
        <f t="shared" si="9"/>
        <v>27.27272727272727</v>
      </c>
      <c r="O45" s="5">
        <v>722.89</v>
      </c>
      <c r="P45" s="5">
        <f t="shared" si="10"/>
        <v>722.89</v>
      </c>
      <c r="Q45" s="16">
        <f>IF(O45=0,0,P45/O45)*100</f>
        <v>100</v>
      </c>
      <c r="R45" s="5">
        <v>0</v>
      </c>
      <c r="S45" s="16">
        <f>IF(P45=0,0,R45/P45)*100</f>
        <v>0</v>
      </c>
      <c r="T45" s="5">
        <f t="shared" si="13"/>
        <v>722.89</v>
      </c>
      <c r="U45" s="16">
        <f>IF(P45=0,0,T45/P45)*100</f>
        <v>100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4203.75</v>
      </c>
      <c r="H46" s="44">
        <v>17</v>
      </c>
      <c r="I46" s="44">
        <v>4</v>
      </c>
      <c r="J46" s="44">
        <v>11</v>
      </c>
      <c r="K46" s="44">
        <v>8</v>
      </c>
      <c r="L46" s="44">
        <v>9</v>
      </c>
      <c r="M46" s="44">
        <v>0</v>
      </c>
      <c r="N46" s="16">
        <f t="shared" si="9"/>
        <v>47.058823529411761</v>
      </c>
      <c r="O46" s="5">
        <v>4203.75</v>
      </c>
      <c r="P46" s="5">
        <f t="shared" si="10"/>
        <v>4203.75</v>
      </c>
      <c r="Q46" s="16">
        <f>IF(O46=0,0,P46/O46)*100</f>
        <v>100</v>
      </c>
      <c r="R46" s="5">
        <v>4203.75</v>
      </c>
      <c r="S46" s="16">
        <f>IF(P46=0,0,R46/P46)*100</f>
        <v>100</v>
      </c>
      <c r="T46" s="5">
        <f t="shared" si="13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25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12</v>
      </c>
      <c r="I47" s="44">
        <v>0</v>
      </c>
      <c r="J47" s="44">
        <v>10</v>
      </c>
      <c r="K47" s="44">
        <v>0</v>
      </c>
      <c r="L47" s="44">
        <v>0</v>
      </c>
      <c r="M47" s="44">
        <v>0</v>
      </c>
      <c r="N47" s="16">
        <f t="shared" si="9"/>
        <v>0</v>
      </c>
      <c r="O47" s="5">
        <v>0</v>
      </c>
      <c r="P47" s="5">
        <f t="shared" si="10"/>
        <v>0</v>
      </c>
      <c r="Q47" s="5">
        <v>0</v>
      </c>
      <c r="R47" s="5">
        <v>0</v>
      </c>
      <c r="S47" s="5">
        <v>0</v>
      </c>
      <c r="T47" s="5">
        <f t="shared" si="13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1355.09</v>
      </c>
      <c r="H48" s="44">
        <v>9</v>
      </c>
      <c r="I48" s="44">
        <v>1</v>
      </c>
      <c r="J48" s="44">
        <v>6</v>
      </c>
      <c r="K48" s="44">
        <v>6</v>
      </c>
      <c r="L48" s="44">
        <v>6</v>
      </c>
      <c r="M48" s="44">
        <v>0</v>
      </c>
      <c r="N48" s="16">
        <f t="shared" si="9"/>
        <v>66.666666666666657</v>
      </c>
      <c r="O48" s="5">
        <v>1355.09</v>
      </c>
      <c r="P48" s="5">
        <f t="shared" si="10"/>
        <v>1355.09</v>
      </c>
      <c r="Q48" s="16">
        <f>IF(O48=0,0,P48/O48)*100</f>
        <v>100</v>
      </c>
      <c r="R48" s="5">
        <v>1355.09</v>
      </c>
      <c r="S48" s="16">
        <f>IF(P48=0,0,R48/P48)*100</f>
        <v>100</v>
      </c>
      <c r="T48" s="5">
        <f t="shared" si="13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2217.59</v>
      </c>
      <c r="H49" s="44">
        <v>17</v>
      </c>
      <c r="I49" s="44">
        <v>5</v>
      </c>
      <c r="J49" s="44">
        <v>10</v>
      </c>
      <c r="K49" s="44">
        <v>4</v>
      </c>
      <c r="L49" s="44">
        <v>6</v>
      </c>
      <c r="M49" s="44">
        <v>0</v>
      </c>
      <c r="N49" s="16">
        <f t="shared" si="9"/>
        <v>23.52941176470588</v>
      </c>
      <c r="O49" s="5">
        <v>2217.59</v>
      </c>
      <c r="P49" s="5">
        <f t="shared" si="10"/>
        <v>2217.59</v>
      </c>
      <c r="Q49" s="16">
        <f>IF(O49=0,0,P49/O49)*100</f>
        <v>100</v>
      </c>
      <c r="R49" s="5">
        <v>2217.59</v>
      </c>
      <c r="S49" s="16">
        <f>IF(P49=0,0,R49/P49)*100</f>
        <v>100</v>
      </c>
      <c r="T49" s="5">
        <f t="shared" si="13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1776.97</v>
      </c>
      <c r="H50" s="44">
        <v>10</v>
      </c>
      <c r="I50" s="44">
        <v>0</v>
      </c>
      <c r="J50" s="44">
        <v>9</v>
      </c>
      <c r="K50" s="44">
        <v>5</v>
      </c>
      <c r="L50" s="44">
        <v>5</v>
      </c>
      <c r="M50" s="44">
        <v>0</v>
      </c>
      <c r="N50" s="16">
        <f t="shared" si="9"/>
        <v>50</v>
      </c>
      <c r="O50" s="5">
        <v>1776.97</v>
      </c>
      <c r="P50" s="5">
        <f t="shared" si="10"/>
        <v>1776.97</v>
      </c>
      <c r="Q50" s="16">
        <f>IF(O50=0,0,P50/O50)*100</f>
        <v>100</v>
      </c>
      <c r="R50" s="5">
        <v>1776.97</v>
      </c>
      <c r="S50" s="16">
        <f>IF(P50=0,0,R50/P50)*100</f>
        <v>100</v>
      </c>
      <c r="T50" s="5">
        <f t="shared" si="13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25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0</v>
      </c>
      <c r="H51" s="44">
        <v>4</v>
      </c>
      <c r="I51" s="44">
        <v>0</v>
      </c>
      <c r="J51" s="44">
        <v>3</v>
      </c>
      <c r="K51" s="44">
        <v>0</v>
      </c>
      <c r="L51" s="44">
        <v>0</v>
      </c>
      <c r="M51" s="44">
        <v>0</v>
      </c>
      <c r="N51" s="16">
        <f t="shared" si="9"/>
        <v>0</v>
      </c>
      <c r="O51" s="16">
        <f>IF(I51=0,0,L51/I51)*100</f>
        <v>0</v>
      </c>
      <c r="P51" s="5">
        <f t="shared" si="10"/>
        <v>0</v>
      </c>
      <c r="Q51" s="16">
        <f>IF(K51=0,0,N51/K51)*100</f>
        <v>0</v>
      </c>
      <c r="R51" s="16">
        <f>IF(L51=0,0,O51/L51)*100</f>
        <v>0</v>
      </c>
      <c r="S51" s="16">
        <f>IF(M51=0,0,P51/M51)*100</f>
        <v>0</v>
      </c>
      <c r="T51" s="5">
        <f t="shared" si="13"/>
        <v>0</v>
      </c>
      <c r="U51" s="16">
        <f>IF(O51=0,0,R51/O51)*100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2988.36</v>
      </c>
      <c r="H52" s="44">
        <v>20</v>
      </c>
      <c r="I52" s="44">
        <v>0</v>
      </c>
      <c r="J52" s="44">
        <v>12</v>
      </c>
      <c r="K52" s="44">
        <v>9</v>
      </c>
      <c r="L52" s="44">
        <v>9</v>
      </c>
      <c r="M52" s="44">
        <v>0</v>
      </c>
      <c r="N52" s="16">
        <f t="shared" si="9"/>
        <v>45</v>
      </c>
      <c r="O52" s="5">
        <v>2988.36</v>
      </c>
      <c r="P52" s="5">
        <f t="shared" si="10"/>
        <v>2988.36</v>
      </c>
      <c r="Q52" s="16">
        <f t="shared" ref="Q52:Q79" si="16">IF(O52=0,0,P52/O52)*100</f>
        <v>100</v>
      </c>
      <c r="R52" s="5">
        <v>2988.36</v>
      </c>
      <c r="S52" s="16">
        <f t="shared" ref="S52:S66" si="17">IF(P52=0,0,R52/P52)*100</f>
        <v>100</v>
      </c>
      <c r="T52" s="5">
        <f t="shared" si="13"/>
        <v>0</v>
      </c>
      <c r="U52" s="16">
        <f t="shared" ref="U52:U79" si="18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121.8</v>
      </c>
      <c r="H53" s="44">
        <v>6</v>
      </c>
      <c r="I53" s="44">
        <v>1</v>
      </c>
      <c r="J53" s="44">
        <v>4</v>
      </c>
      <c r="K53" s="44">
        <v>1</v>
      </c>
      <c r="L53" s="44">
        <v>1</v>
      </c>
      <c r="M53" s="44">
        <v>0</v>
      </c>
      <c r="N53" s="16">
        <f t="shared" si="9"/>
        <v>16.666666666666664</v>
      </c>
      <c r="O53" s="5">
        <v>121.8</v>
      </c>
      <c r="P53" s="5">
        <f t="shared" si="10"/>
        <v>121.8</v>
      </c>
      <c r="Q53" s="16">
        <f t="shared" si="16"/>
        <v>100</v>
      </c>
      <c r="R53" s="5">
        <v>121.8</v>
      </c>
      <c r="S53" s="16">
        <f t="shared" si="17"/>
        <v>100</v>
      </c>
      <c r="T53" s="5">
        <f t="shared" si="13"/>
        <v>0</v>
      </c>
      <c r="U53" s="16">
        <f t="shared" si="18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3686.88</v>
      </c>
      <c r="H54" s="44">
        <v>14</v>
      </c>
      <c r="I54" s="44">
        <v>4</v>
      </c>
      <c r="J54" s="44">
        <v>7</v>
      </c>
      <c r="K54" s="44">
        <v>5</v>
      </c>
      <c r="L54" s="44">
        <v>6</v>
      </c>
      <c r="M54" s="44">
        <v>0</v>
      </c>
      <c r="N54" s="16">
        <f t="shared" si="9"/>
        <v>35.714285714285715</v>
      </c>
      <c r="O54" s="5">
        <v>3686.88</v>
      </c>
      <c r="P54" s="5">
        <f t="shared" si="10"/>
        <v>3686.88</v>
      </c>
      <c r="Q54" s="16">
        <f t="shared" si="16"/>
        <v>100</v>
      </c>
      <c r="R54" s="5">
        <v>3686.88</v>
      </c>
      <c r="S54" s="16">
        <f t="shared" si="17"/>
        <v>100</v>
      </c>
      <c r="T54" s="5">
        <f t="shared" si="13"/>
        <v>0</v>
      </c>
      <c r="U54" s="16">
        <f t="shared" si="18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16</v>
      </c>
      <c r="I55" s="44">
        <v>2</v>
      </c>
      <c r="J55" s="44">
        <v>14</v>
      </c>
      <c r="K55" s="44">
        <v>7</v>
      </c>
      <c r="L55" s="44">
        <v>9</v>
      </c>
      <c r="M55" s="44">
        <v>0</v>
      </c>
      <c r="N55" s="16">
        <f t="shared" si="9"/>
        <v>43.75</v>
      </c>
      <c r="O55" s="5">
        <v>4470.8100000000004</v>
      </c>
      <c r="P55" s="5">
        <f t="shared" si="10"/>
        <v>4470.8100000000004</v>
      </c>
      <c r="Q55" s="16">
        <f t="shared" si="16"/>
        <v>100</v>
      </c>
      <c r="R55" s="5">
        <v>4470.8100000000004</v>
      </c>
      <c r="S55" s="16">
        <f t="shared" si="17"/>
        <v>100</v>
      </c>
      <c r="T55" s="5">
        <f t="shared" si="13"/>
        <v>0</v>
      </c>
      <c r="U55" s="16">
        <f t="shared" si="18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25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14</v>
      </c>
      <c r="I56" s="44">
        <v>4</v>
      </c>
      <c r="J56" s="44">
        <v>5</v>
      </c>
      <c r="K56" s="44">
        <v>8</v>
      </c>
      <c r="L56" s="44">
        <v>9</v>
      </c>
      <c r="M56" s="44">
        <v>0</v>
      </c>
      <c r="N56" s="16">
        <f t="shared" si="9"/>
        <v>57.142857142857139</v>
      </c>
      <c r="O56" s="5">
        <v>3148.3</v>
      </c>
      <c r="P56" s="5">
        <f t="shared" si="10"/>
        <v>3148.3</v>
      </c>
      <c r="Q56" s="16">
        <f t="shared" si="16"/>
        <v>100</v>
      </c>
      <c r="R56" s="5">
        <v>3148.3</v>
      </c>
      <c r="S56" s="16">
        <f t="shared" si="17"/>
        <v>100</v>
      </c>
      <c r="T56" s="5">
        <f t="shared" si="13"/>
        <v>0</v>
      </c>
      <c r="U56" s="16">
        <f t="shared" si="18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4477.3599999999997</v>
      </c>
      <c r="H57" s="44">
        <v>22</v>
      </c>
      <c r="I57" s="44">
        <v>1</v>
      </c>
      <c r="J57" s="44">
        <v>10</v>
      </c>
      <c r="K57" s="44">
        <v>9</v>
      </c>
      <c r="L57" s="44">
        <v>11</v>
      </c>
      <c r="M57" s="44">
        <v>0</v>
      </c>
      <c r="N57" s="16">
        <f t="shared" si="9"/>
        <v>40.909090909090914</v>
      </c>
      <c r="O57" s="5">
        <v>4477.3599999999997</v>
      </c>
      <c r="P57" s="5">
        <f t="shared" si="10"/>
        <v>4477.3599999999997</v>
      </c>
      <c r="Q57" s="16">
        <f t="shared" si="16"/>
        <v>100</v>
      </c>
      <c r="R57" s="5">
        <v>4477.3599999999997</v>
      </c>
      <c r="S57" s="16">
        <f t="shared" si="17"/>
        <v>100</v>
      </c>
      <c r="T57" s="5">
        <f t="shared" si="13"/>
        <v>0</v>
      </c>
      <c r="U57" s="16">
        <f t="shared" si="18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25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1286.56</v>
      </c>
      <c r="H58" s="44">
        <v>13</v>
      </c>
      <c r="I58" s="44">
        <v>2</v>
      </c>
      <c r="J58" s="44">
        <v>6</v>
      </c>
      <c r="K58" s="44">
        <v>4</v>
      </c>
      <c r="L58" s="44">
        <v>4</v>
      </c>
      <c r="M58" s="44">
        <v>0</v>
      </c>
      <c r="N58" s="16">
        <f t="shared" si="9"/>
        <v>30.76923076923077</v>
      </c>
      <c r="O58" s="5">
        <v>1286.56</v>
      </c>
      <c r="P58" s="5">
        <f t="shared" si="10"/>
        <v>1286.56</v>
      </c>
      <c r="Q58" s="16">
        <f t="shared" si="16"/>
        <v>100</v>
      </c>
      <c r="R58" s="5">
        <v>1060.3599999999999</v>
      </c>
      <c r="S58" s="16">
        <f t="shared" si="17"/>
        <v>82.418231563238393</v>
      </c>
      <c r="T58" s="5">
        <f t="shared" si="13"/>
        <v>226.20000000000005</v>
      </c>
      <c r="U58" s="16">
        <f t="shared" si="18"/>
        <v>17.581768436761603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1052.96</v>
      </c>
      <c r="H59" s="44">
        <v>18</v>
      </c>
      <c r="I59" s="44">
        <v>6</v>
      </c>
      <c r="J59" s="44">
        <v>7</v>
      </c>
      <c r="K59" s="44">
        <v>5</v>
      </c>
      <c r="L59" s="44">
        <v>6</v>
      </c>
      <c r="M59" s="44">
        <v>0</v>
      </c>
      <c r="N59" s="16">
        <f t="shared" si="9"/>
        <v>27.777777777777779</v>
      </c>
      <c r="O59" s="5">
        <v>1052.96</v>
      </c>
      <c r="P59" s="5">
        <f t="shared" si="10"/>
        <v>1052.96</v>
      </c>
      <c r="Q59" s="16">
        <f t="shared" si="16"/>
        <v>100</v>
      </c>
      <c r="R59" s="5">
        <v>1052.96</v>
      </c>
      <c r="S59" s="16">
        <f t="shared" si="17"/>
        <v>100</v>
      </c>
      <c r="T59" s="5">
        <f t="shared" si="13"/>
        <v>0</v>
      </c>
      <c r="U59" s="16">
        <f t="shared" si="18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1283.99</v>
      </c>
      <c r="H60" s="44">
        <v>9</v>
      </c>
      <c r="I60" s="44">
        <v>2</v>
      </c>
      <c r="J60" s="44">
        <v>6</v>
      </c>
      <c r="K60" s="44">
        <v>4</v>
      </c>
      <c r="L60" s="44">
        <v>5</v>
      </c>
      <c r="M60" s="44">
        <v>0</v>
      </c>
      <c r="N60" s="16">
        <f t="shared" si="9"/>
        <v>44.444444444444443</v>
      </c>
      <c r="O60" s="5">
        <v>1283.99</v>
      </c>
      <c r="P60" s="5">
        <f t="shared" si="10"/>
        <v>1283.99</v>
      </c>
      <c r="Q60" s="16">
        <f t="shared" si="16"/>
        <v>100</v>
      </c>
      <c r="R60" s="5">
        <v>1283.99</v>
      </c>
      <c r="S60" s="16">
        <f t="shared" si="17"/>
        <v>100</v>
      </c>
      <c r="T60" s="5">
        <f t="shared" si="13"/>
        <v>0</v>
      </c>
      <c r="U60" s="16">
        <f t="shared" si="18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0</v>
      </c>
      <c r="H61" s="44">
        <v>15</v>
      </c>
      <c r="I61" s="44">
        <v>2</v>
      </c>
      <c r="J61" s="44">
        <v>12</v>
      </c>
      <c r="K61" s="44">
        <v>0</v>
      </c>
      <c r="L61" s="44">
        <v>0</v>
      </c>
      <c r="M61" s="44">
        <v>0</v>
      </c>
      <c r="N61" s="16">
        <f t="shared" si="9"/>
        <v>0</v>
      </c>
      <c r="O61" s="5">
        <v>0</v>
      </c>
      <c r="P61" s="5">
        <f t="shared" si="10"/>
        <v>0</v>
      </c>
      <c r="Q61" s="16">
        <f t="shared" si="16"/>
        <v>0</v>
      </c>
      <c r="R61" s="5">
        <v>0</v>
      </c>
      <c r="S61" s="16">
        <f t="shared" si="17"/>
        <v>0</v>
      </c>
      <c r="T61" s="5">
        <f t="shared" si="13"/>
        <v>0</v>
      </c>
      <c r="U61" s="16">
        <f t="shared" si="18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2374.1799999999998</v>
      </c>
      <c r="H62" s="44">
        <v>13</v>
      </c>
      <c r="I62" s="44">
        <v>1</v>
      </c>
      <c r="J62" s="44">
        <v>10</v>
      </c>
      <c r="K62" s="44">
        <v>5</v>
      </c>
      <c r="L62" s="44">
        <v>5</v>
      </c>
      <c r="M62" s="44">
        <v>0</v>
      </c>
      <c r="N62" s="16">
        <f t="shared" si="9"/>
        <v>38.461538461538467</v>
      </c>
      <c r="O62" s="5">
        <v>2374.1799999999998</v>
      </c>
      <c r="P62" s="5">
        <f t="shared" si="10"/>
        <v>2374.1799999999998</v>
      </c>
      <c r="Q62" s="16">
        <f t="shared" si="16"/>
        <v>100</v>
      </c>
      <c r="R62" s="5">
        <v>2374.1799999999998</v>
      </c>
      <c r="S62" s="16">
        <f t="shared" si="17"/>
        <v>100</v>
      </c>
      <c r="T62" s="5">
        <f t="shared" si="13"/>
        <v>0</v>
      </c>
      <c r="U62" s="16">
        <f t="shared" si="18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1375.68</v>
      </c>
      <c r="H63" s="44">
        <v>9</v>
      </c>
      <c r="I63" s="44">
        <v>2</v>
      </c>
      <c r="J63" s="44">
        <v>2</v>
      </c>
      <c r="K63" s="44">
        <v>2</v>
      </c>
      <c r="L63" s="44">
        <v>2</v>
      </c>
      <c r="M63" s="44">
        <v>0</v>
      </c>
      <c r="N63" s="16">
        <f t="shared" si="9"/>
        <v>22.222222222222221</v>
      </c>
      <c r="O63" s="5">
        <v>1375.68</v>
      </c>
      <c r="P63" s="5">
        <f t="shared" si="10"/>
        <v>1375.68</v>
      </c>
      <c r="Q63" s="16">
        <f t="shared" si="16"/>
        <v>100</v>
      </c>
      <c r="R63" s="5">
        <v>1375.68</v>
      </c>
      <c r="S63" s="16">
        <f t="shared" si="17"/>
        <v>100</v>
      </c>
      <c r="T63" s="5">
        <f t="shared" si="13"/>
        <v>0</v>
      </c>
      <c r="U63" s="16">
        <f t="shared" si="18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0</v>
      </c>
      <c r="H64" s="44">
        <v>1</v>
      </c>
      <c r="I64" s="44">
        <v>0</v>
      </c>
      <c r="J64" s="44">
        <v>1</v>
      </c>
      <c r="K64" s="44">
        <v>0</v>
      </c>
      <c r="L64" s="44">
        <v>0</v>
      </c>
      <c r="M64" s="44">
        <v>0</v>
      </c>
      <c r="N64" s="16">
        <f t="shared" si="9"/>
        <v>0</v>
      </c>
      <c r="O64" s="5">
        <v>0</v>
      </c>
      <c r="P64" s="5">
        <f t="shared" si="10"/>
        <v>0</v>
      </c>
      <c r="Q64" s="16">
        <f t="shared" si="16"/>
        <v>0</v>
      </c>
      <c r="R64" s="5">
        <v>0</v>
      </c>
      <c r="S64" s="16">
        <f t="shared" si="17"/>
        <v>0</v>
      </c>
      <c r="T64" s="5">
        <f t="shared" si="13"/>
        <v>0</v>
      </c>
      <c r="U64" s="16">
        <f t="shared" si="18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4</v>
      </c>
      <c r="I65" s="44">
        <v>2</v>
      </c>
      <c r="J65" s="44">
        <v>2</v>
      </c>
      <c r="K65" s="44">
        <v>0</v>
      </c>
      <c r="L65" s="44">
        <v>0</v>
      </c>
      <c r="M65" s="44">
        <v>0</v>
      </c>
      <c r="N65" s="16">
        <f t="shared" si="9"/>
        <v>0</v>
      </c>
      <c r="O65" s="5">
        <v>0</v>
      </c>
      <c r="P65" s="5">
        <f t="shared" si="10"/>
        <v>0</v>
      </c>
      <c r="Q65" s="16">
        <f t="shared" si="16"/>
        <v>0</v>
      </c>
      <c r="R65" s="5">
        <v>0</v>
      </c>
      <c r="S65" s="16">
        <f t="shared" si="17"/>
        <v>0</v>
      </c>
      <c r="T65" s="5">
        <f t="shared" si="13"/>
        <v>0</v>
      </c>
      <c r="U65" s="16">
        <f t="shared" si="18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25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5696.37</v>
      </c>
      <c r="H66" s="44">
        <v>21</v>
      </c>
      <c r="I66" s="44">
        <v>7</v>
      </c>
      <c r="J66" s="44">
        <v>11</v>
      </c>
      <c r="K66" s="44">
        <v>14</v>
      </c>
      <c r="L66" s="44">
        <v>15</v>
      </c>
      <c r="M66" s="44">
        <v>0</v>
      </c>
      <c r="N66" s="16">
        <f t="shared" si="9"/>
        <v>66.666666666666657</v>
      </c>
      <c r="O66" s="5">
        <v>5696.37</v>
      </c>
      <c r="P66" s="5">
        <f t="shared" si="10"/>
        <v>5696.37</v>
      </c>
      <c r="Q66" s="16">
        <f t="shared" si="16"/>
        <v>100</v>
      </c>
      <c r="R66" s="5">
        <v>2950.93</v>
      </c>
      <c r="S66" s="16">
        <f t="shared" si="17"/>
        <v>51.803692526995263</v>
      </c>
      <c r="T66" s="5">
        <f t="shared" si="13"/>
        <v>2745.44</v>
      </c>
      <c r="U66" s="16">
        <f t="shared" si="18"/>
        <v>48.196307473004737</v>
      </c>
    </row>
    <row r="67" spans="1:21" ht="27.95" customHeight="1" x14ac:dyDescent="0.25">
      <c r="A67" s="1">
        <f t="shared" si="7"/>
        <v>62</v>
      </c>
      <c r="B67" s="125" t="s">
        <v>24</v>
      </c>
      <c r="C67" s="125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743.21</v>
      </c>
      <c r="H67" s="44">
        <v>5</v>
      </c>
      <c r="I67" s="44">
        <v>2</v>
      </c>
      <c r="J67" s="44">
        <v>2</v>
      </c>
      <c r="K67" s="44">
        <v>2</v>
      </c>
      <c r="L67" s="44">
        <v>2</v>
      </c>
      <c r="M67" s="44">
        <v>0</v>
      </c>
      <c r="N67" s="16">
        <f t="shared" si="9"/>
        <v>40</v>
      </c>
      <c r="O67" s="16">
        <v>743.21</v>
      </c>
      <c r="P67" s="5">
        <f t="shared" si="10"/>
        <v>743.21</v>
      </c>
      <c r="Q67" s="16">
        <f t="shared" si="16"/>
        <v>100</v>
      </c>
      <c r="R67" s="16">
        <v>743.21</v>
      </c>
      <c r="S67" s="16">
        <f>IF(M67=0,0,P67/M67)*100</f>
        <v>0</v>
      </c>
      <c r="T67" s="5">
        <f t="shared" si="13"/>
        <v>0</v>
      </c>
      <c r="U67" s="16">
        <f t="shared" si="18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4</v>
      </c>
      <c r="I68" s="44">
        <v>1</v>
      </c>
      <c r="J68" s="44">
        <v>1</v>
      </c>
      <c r="K68" s="44">
        <v>1</v>
      </c>
      <c r="L68" s="44">
        <v>1</v>
      </c>
      <c r="M68" s="44">
        <v>0</v>
      </c>
      <c r="N68" s="16">
        <f t="shared" si="9"/>
        <v>25</v>
      </c>
      <c r="O68" s="5">
        <v>91.35</v>
      </c>
      <c r="P68" s="5">
        <f t="shared" si="10"/>
        <v>91.35</v>
      </c>
      <c r="Q68" s="16">
        <f t="shared" si="16"/>
        <v>100</v>
      </c>
      <c r="R68" s="5">
        <v>91.35</v>
      </c>
      <c r="S68" s="16">
        <f t="shared" ref="S68:S79" si="19">IF(P68=0,0,R68/P68)*100</f>
        <v>100</v>
      </c>
      <c r="T68" s="5">
        <f t="shared" si="13"/>
        <v>0</v>
      </c>
      <c r="U68" s="16">
        <f t="shared" si="18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2281.9299999999998</v>
      </c>
      <c r="H69" s="44">
        <v>14</v>
      </c>
      <c r="I69" s="44">
        <v>3</v>
      </c>
      <c r="J69" s="44">
        <v>10</v>
      </c>
      <c r="K69" s="44">
        <v>5</v>
      </c>
      <c r="L69" s="44">
        <v>6</v>
      </c>
      <c r="M69" s="44">
        <v>0</v>
      </c>
      <c r="N69" s="16">
        <f t="shared" si="9"/>
        <v>35.714285714285715</v>
      </c>
      <c r="O69" s="5">
        <v>2281.9299999999998</v>
      </c>
      <c r="P69" s="5">
        <f t="shared" si="10"/>
        <v>2281.9299999999998</v>
      </c>
      <c r="Q69" s="16">
        <f t="shared" si="16"/>
        <v>100</v>
      </c>
      <c r="R69" s="5">
        <v>1135.49</v>
      </c>
      <c r="S69" s="16">
        <f t="shared" si="19"/>
        <v>49.760071518407671</v>
      </c>
      <c r="T69" s="5">
        <f t="shared" si="13"/>
        <v>1146.4399999999998</v>
      </c>
      <c r="U69" s="16">
        <f t="shared" si="18"/>
        <v>50.239928481592329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6085.49</v>
      </c>
      <c r="H70" s="44">
        <v>23</v>
      </c>
      <c r="I70" s="44">
        <v>4</v>
      </c>
      <c r="J70" s="44">
        <v>15</v>
      </c>
      <c r="K70" s="44">
        <v>6</v>
      </c>
      <c r="L70" s="44">
        <v>7</v>
      </c>
      <c r="M70" s="44">
        <v>0</v>
      </c>
      <c r="N70" s="16">
        <f t="shared" si="9"/>
        <v>26.086956521739129</v>
      </c>
      <c r="O70" s="5">
        <v>6085.49</v>
      </c>
      <c r="P70" s="5">
        <f t="shared" si="10"/>
        <v>6085.49</v>
      </c>
      <c r="Q70" s="16">
        <f t="shared" si="16"/>
        <v>100</v>
      </c>
      <c r="R70" s="5">
        <v>6085.49</v>
      </c>
      <c r="S70" s="16">
        <f t="shared" si="19"/>
        <v>100</v>
      </c>
      <c r="T70" s="5">
        <f t="shared" si="13"/>
        <v>0</v>
      </c>
      <c r="U70" s="16">
        <f t="shared" si="18"/>
        <v>0</v>
      </c>
    </row>
    <row r="71" spans="1:21" ht="27.95" customHeight="1" x14ac:dyDescent="0.25">
      <c r="A71" s="1">
        <f t="shared" ref="A71:A102" si="20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9"/>
        <v>100</v>
      </c>
      <c r="O71" s="5">
        <v>643.1</v>
      </c>
      <c r="P71" s="5">
        <f t="shared" si="10"/>
        <v>643.1</v>
      </c>
      <c r="Q71" s="16">
        <f t="shared" si="16"/>
        <v>100</v>
      </c>
      <c r="R71" s="5">
        <v>0</v>
      </c>
      <c r="S71" s="16">
        <f t="shared" si="19"/>
        <v>0</v>
      </c>
      <c r="T71" s="5">
        <f t="shared" si="13"/>
        <v>643.1</v>
      </c>
      <c r="U71" s="16">
        <f t="shared" si="18"/>
        <v>100</v>
      </c>
    </row>
    <row r="72" spans="1:21" ht="27.95" customHeight="1" x14ac:dyDescent="0.25">
      <c r="A72" s="1">
        <f t="shared" si="20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11</v>
      </c>
      <c r="I72" s="44">
        <v>1</v>
      </c>
      <c r="J72" s="44">
        <v>10</v>
      </c>
      <c r="K72" s="44">
        <v>0</v>
      </c>
      <c r="L72" s="44">
        <v>0</v>
      </c>
      <c r="M72" s="44">
        <v>0</v>
      </c>
      <c r="N72" s="16">
        <f t="shared" si="9"/>
        <v>0</v>
      </c>
      <c r="O72" s="5">
        <v>0</v>
      </c>
      <c r="P72" s="5">
        <f t="shared" si="10"/>
        <v>0</v>
      </c>
      <c r="Q72" s="16">
        <f t="shared" si="16"/>
        <v>0</v>
      </c>
      <c r="R72" s="5">
        <v>0</v>
      </c>
      <c r="S72" s="16">
        <f t="shared" si="19"/>
        <v>0</v>
      </c>
      <c r="T72" s="5">
        <f t="shared" si="13"/>
        <v>0</v>
      </c>
      <c r="U72" s="16">
        <f t="shared" si="18"/>
        <v>0</v>
      </c>
    </row>
    <row r="73" spans="1:21" ht="27.95" customHeight="1" x14ac:dyDescent="0.25">
      <c r="A73" s="1">
        <f t="shared" si="20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1945.39</v>
      </c>
      <c r="H73" s="44">
        <v>9</v>
      </c>
      <c r="I73" s="44">
        <v>2</v>
      </c>
      <c r="J73" s="44">
        <v>7</v>
      </c>
      <c r="K73" s="44">
        <v>4</v>
      </c>
      <c r="L73" s="44">
        <v>5</v>
      </c>
      <c r="M73" s="44">
        <v>0</v>
      </c>
      <c r="N73" s="16">
        <f t="shared" si="9"/>
        <v>44.444444444444443</v>
      </c>
      <c r="O73" s="5">
        <v>1945.39</v>
      </c>
      <c r="P73" s="5">
        <f t="shared" si="10"/>
        <v>1945.39</v>
      </c>
      <c r="Q73" s="16">
        <f t="shared" si="16"/>
        <v>100</v>
      </c>
      <c r="R73" s="5">
        <v>1945.39</v>
      </c>
      <c r="S73" s="16">
        <f t="shared" si="19"/>
        <v>100</v>
      </c>
      <c r="T73" s="5">
        <f t="shared" si="13"/>
        <v>0</v>
      </c>
      <c r="U73" s="16">
        <f t="shared" si="18"/>
        <v>0</v>
      </c>
    </row>
    <row r="74" spans="1:21" ht="27.95" customHeight="1" x14ac:dyDescent="0.25">
      <c r="A74" s="1">
        <f t="shared" si="20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0</v>
      </c>
      <c r="H74" s="44">
        <v>4</v>
      </c>
      <c r="I74" s="44">
        <v>0</v>
      </c>
      <c r="J74" s="44">
        <v>4</v>
      </c>
      <c r="K74" s="44">
        <v>0</v>
      </c>
      <c r="L74" s="44">
        <v>0</v>
      </c>
      <c r="M74" s="44">
        <v>0</v>
      </c>
      <c r="N74" s="16">
        <f t="shared" si="9"/>
        <v>0</v>
      </c>
      <c r="O74" s="5">
        <v>0</v>
      </c>
      <c r="P74" s="5">
        <f t="shared" si="10"/>
        <v>0</v>
      </c>
      <c r="Q74" s="16">
        <f t="shared" si="16"/>
        <v>0</v>
      </c>
      <c r="R74" s="5">
        <v>0</v>
      </c>
      <c r="S74" s="16">
        <f t="shared" si="19"/>
        <v>0</v>
      </c>
      <c r="T74" s="5">
        <f t="shared" si="13"/>
        <v>0</v>
      </c>
      <c r="U74" s="16">
        <f t="shared" si="18"/>
        <v>0</v>
      </c>
    </row>
    <row r="75" spans="1:21" ht="27.95" customHeight="1" x14ac:dyDescent="0.25">
      <c r="A75" s="1">
        <f t="shared" si="20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4497.92</v>
      </c>
      <c r="H75" s="44">
        <v>12</v>
      </c>
      <c r="I75" s="44">
        <v>2</v>
      </c>
      <c r="J75" s="44">
        <v>9</v>
      </c>
      <c r="K75" s="44">
        <v>6</v>
      </c>
      <c r="L75" s="44">
        <v>8</v>
      </c>
      <c r="M75" s="44">
        <v>0</v>
      </c>
      <c r="N75" s="16">
        <f t="shared" si="9"/>
        <v>50</v>
      </c>
      <c r="O75" s="5">
        <v>4497.92</v>
      </c>
      <c r="P75" s="5">
        <f t="shared" si="10"/>
        <v>4497.92</v>
      </c>
      <c r="Q75" s="16">
        <f t="shared" si="16"/>
        <v>100</v>
      </c>
      <c r="R75" s="5">
        <v>4497.92</v>
      </c>
      <c r="S75" s="16">
        <f t="shared" si="19"/>
        <v>100</v>
      </c>
      <c r="T75" s="5">
        <f t="shared" si="13"/>
        <v>0</v>
      </c>
      <c r="U75" s="16">
        <f t="shared" si="18"/>
        <v>0</v>
      </c>
    </row>
    <row r="76" spans="1:21" ht="27.95" customHeight="1" x14ac:dyDescent="0.25">
      <c r="A76" s="1">
        <f t="shared" si="20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4541.01</v>
      </c>
      <c r="H76" s="44">
        <v>18</v>
      </c>
      <c r="I76" s="44">
        <v>0</v>
      </c>
      <c r="J76" s="44">
        <v>14</v>
      </c>
      <c r="K76" s="44">
        <v>10</v>
      </c>
      <c r="L76" s="44">
        <v>11</v>
      </c>
      <c r="M76" s="44">
        <v>0</v>
      </c>
      <c r="N76" s="16">
        <f t="shared" si="9"/>
        <v>55.555555555555557</v>
      </c>
      <c r="O76" s="5">
        <v>4541.01</v>
      </c>
      <c r="P76" s="5">
        <f t="shared" si="10"/>
        <v>4541.01</v>
      </c>
      <c r="Q76" s="16">
        <f t="shared" si="16"/>
        <v>100</v>
      </c>
      <c r="R76" s="5">
        <v>4541.01</v>
      </c>
      <c r="S76" s="16">
        <f t="shared" si="19"/>
        <v>100</v>
      </c>
      <c r="T76" s="5">
        <f t="shared" si="13"/>
        <v>0</v>
      </c>
      <c r="U76" s="16">
        <f t="shared" si="18"/>
        <v>0</v>
      </c>
    </row>
    <row r="77" spans="1:21" ht="27.95" customHeight="1" x14ac:dyDescent="0.25">
      <c r="A77" s="1">
        <f t="shared" si="20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5554.55</v>
      </c>
      <c r="H77" s="44">
        <v>22</v>
      </c>
      <c r="I77" s="44">
        <v>5</v>
      </c>
      <c r="J77" s="44">
        <v>16</v>
      </c>
      <c r="K77" s="44">
        <v>12</v>
      </c>
      <c r="L77" s="44">
        <v>12</v>
      </c>
      <c r="M77" s="44">
        <v>0</v>
      </c>
      <c r="N77" s="16">
        <f t="shared" si="9"/>
        <v>54.54545454545454</v>
      </c>
      <c r="O77" s="5">
        <v>5554.55</v>
      </c>
      <c r="P77" s="5">
        <f t="shared" si="10"/>
        <v>5554.55</v>
      </c>
      <c r="Q77" s="16">
        <f t="shared" si="16"/>
        <v>100</v>
      </c>
      <c r="R77" s="5">
        <v>5554.55</v>
      </c>
      <c r="S77" s="16">
        <f t="shared" si="19"/>
        <v>100</v>
      </c>
      <c r="T77" s="5">
        <f t="shared" si="13"/>
        <v>0</v>
      </c>
      <c r="U77" s="16">
        <f t="shared" si="18"/>
        <v>0</v>
      </c>
    </row>
    <row r="78" spans="1:21" ht="27.95" customHeight="1" x14ac:dyDescent="0.25">
      <c r="A78" s="1">
        <f t="shared" si="20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1352.46</v>
      </c>
      <c r="H78" s="44">
        <v>5</v>
      </c>
      <c r="I78" s="44">
        <v>1</v>
      </c>
      <c r="J78" s="44">
        <v>2</v>
      </c>
      <c r="K78" s="44">
        <v>3</v>
      </c>
      <c r="L78" s="44">
        <v>3</v>
      </c>
      <c r="M78" s="44">
        <v>0</v>
      </c>
      <c r="N78" s="16">
        <f t="shared" si="9"/>
        <v>60</v>
      </c>
      <c r="O78" s="5">
        <v>1352.46</v>
      </c>
      <c r="P78" s="5">
        <f t="shared" si="10"/>
        <v>1352.46</v>
      </c>
      <c r="Q78" s="16">
        <f t="shared" si="16"/>
        <v>100</v>
      </c>
      <c r="R78" s="5">
        <v>1352.46</v>
      </c>
      <c r="S78" s="16">
        <f t="shared" si="19"/>
        <v>100</v>
      </c>
      <c r="T78" s="5">
        <f t="shared" si="13"/>
        <v>0</v>
      </c>
      <c r="U78" s="16">
        <f t="shared" si="18"/>
        <v>0</v>
      </c>
    </row>
    <row r="79" spans="1:21" ht="27.95" customHeight="1" x14ac:dyDescent="0.25">
      <c r="A79" s="1">
        <f t="shared" si="20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989.26</v>
      </c>
      <c r="H79" s="44">
        <v>7</v>
      </c>
      <c r="I79" s="44">
        <v>1</v>
      </c>
      <c r="J79" s="44">
        <v>6</v>
      </c>
      <c r="K79" s="44">
        <v>2</v>
      </c>
      <c r="L79" s="44">
        <v>3</v>
      </c>
      <c r="M79" s="44">
        <v>0</v>
      </c>
      <c r="N79" s="16">
        <f t="shared" si="9"/>
        <v>28.571428571428569</v>
      </c>
      <c r="O79" s="5">
        <v>989.26</v>
      </c>
      <c r="P79" s="5">
        <f t="shared" si="10"/>
        <v>989.26</v>
      </c>
      <c r="Q79" s="16">
        <f t="shared" si="16"/>
        <v>100</v>
      </c>
      <c r="R79" s="5">
        <v>989.26</v>
      </c>
      <c r="S79" s="16">
        <f t="shared" si="19"/>
        <v>100</v>
      </c>
      <c r="T79" s="5">
        <f t="shared" si="13"/>
        <v>0</v>
      </c>
      <c r="U79" s="16">
        <f t="shared" si="18"/>
        <v>0</v>
      </c>
    </row>
    <row r="80" spans="1:21" ht="30" x14ac:dyDescent="0.25">
      <c r="A80" s="1">
        <f t="shared" si="20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2</v>
      </c>
      <c r="I80" s="44">
        <v>1</v>
      </c>
      <c r="J80" s="44">
        <v>0</v>
      </c>
      <c r="K80" s="44">
        <v>0</v>
      </c>
      <c r="L80" s="44">
        <v>0</v>
      </c>
      <c r="M80" s="44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</row>
    <row r="81" spans="1:21" ht="27.95" customHeight="1" x14ac:dyDescent="0.25">
      <c r="A81" s="1">
        <f t="shared" si="20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2016.66</v>
      </c>
      <c r="H81" s="44">
        <v>15</v>
      </c>
      <c r="I81" s="44">
        <v>4</v>
      </c>
      <c r="J81" s="44">
        <v>11</v>
      </c>
      <c r="K81" s="44">
        <v>8</v>
      </c>
      <c r="L81" s="44">
        <v>9</v>
      </c>
      <c r="M81" s="44">
        <v>0</v>
      </c>
      <c r="N81" s="16">
        <f t="shared" ref="N81:U103" si="21">IF(H81=0,0,K81/H81)*100</f>
        <v>53.333333333333336</v>
      </c>
      <c r="O81" s="5">
        <v>2016.66</v>
      </c>
      <c r="P81" s="5">
        <f>O81</f>
        <v>2016.66</v>
      </c>
      <c r="Q81" s="16">
        <f>IF(O81=0,0,P81/O81)*100</f>
        <v>100</v>
      </c>
      <c r="R81" s="5">
        <v>1177.97</v>
      </c>
      <c r="S81" s="16">
        <f>IF(P81=0,0,R81/P81)*100</f>
        <v>58.411928634474819</v>
      </c>
      <c r="T81" s="5">
        <f>SUM(P81, -R81)</f>
        <v>838.69</v>
      </c>
      <c r="U81" s="16">
        <f>IF(P81=0,0,T81/P81)*100</f>
        <v>41.588071365525174</v>
      </c>
    </row>
    <row r="82" spans="1:21" ht="27.95" customHeight="1" x14ac:dyDescent="0.25">
      <c r="A82" s="1">
        <f t="shared" si="20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9530.93</v>
      </c>
      <c r="H82" s="44">
        <v>16</v>
      </c>
      <c r="I82" s="44">
        <v>3</v>
      </c>
      <c r="J82" s="44">
        <v>10</v>
      </c>
      <c r="K82" s="44">
        <v>10</v>
      </c>
      <c r="L82" s="44">
        <v>13</v>
      </c>
      <c r="M82" s="44">
        <v>0</v>
      </c>
      <c r="N82" s="16">
        <f t="shared" si="21"/>
        <v>62.5</v>
      </c>
      <c r="O82" s="5">
        <v>9530.93</v>
      </c>
      <c r="P82" s="5">
        <f>O82</f>
        <v>9530.93</v>
      </c>
      <c r="Q82" s="16">
        <f>IF(O82=0,0,P82/O82)*100</f>
        <v>100</v>
      </c>
      <c r="R82" s="5">
        <v>9530.93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20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3495.49</v>
      </c>
      <c r="H83" s="44">
        <v>17</v>
      </c>
      <c r="I83" s="44">
        <v>2</v>
      </c>
      <c r="J83" s="44">
        <v>15</v>
      </c>
      <c r="K83" s="44">
        <v>8</v>
      </c>
      <c r="L83" s="44">
        <v>11</v>
      </c>
      <c r="M83" s="44">
        <v>0</v>
      </c>
      <c r="N83" s="16">
        <f t="shared" si="21"/>
        <v>47.058823529411761</v>
      </c>
      <c r="O83" s="5">
        <v>3495.49</v>
      </c>
      <c r="P83" s="5">
        <f>O83</f>
        <v>3495.49</v>
      </c>
      <c r="Q83" s="16">
        <f>IF(O83=0,0,P83/O83)*100</f>
        <v>100</v>
      </c>
      <c r="R83" s="5">
        <v>3495.49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20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7</v>
      </c>
      <c r="I84" s="44">
        <v>3</v>
      </c>
      <c r="J84" s="44">
        <v>4</v>
      </c>
      <c r="K84" s="44">
        <v>0</v>
      </c>
      <c r="L84" s="44">
        <v>0</v>
      </c>
      <c r="M84" s="44">
        <v>0</v>
      </c>
      <c r="N84" s="16">
        <f t="shared" si="21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20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2765.87</v>
      </c>
      <c r="H85" s="44">
        <v>19</v>
      </c>
      <c r="I85" s="44">
        <v>5</v>
      </c>
      <c r="J85" s="44">
        <v>13</v>
      </c>
      <c r="K85" s="44">
        <v>6</v>
      </c>
      <c r="L85" s="44">
        <v>6</v>
      </c>
      <c r="M85" s="44">
        <v>0</v>
      </c>
      <c r="N85" s="16">
        <f t="shared" si="21"/>
        <v>31.578947368421051</v>
      </c>
      <c r="O85" s="5">
        <v>2765.87</v>
      </c>
      <c r="P85" s="5">
        <f>O85</f>
        <v>2765.87</v>
      </c>
      <c r="Q85" s="16">
        <f>IF(O85=0,0,P85/O85)*100</f>
        <v>100</v>
      </c>
      <c r="R85" s="5">
        <v>2765.87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20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3</v>
      </c>
      <c r="I86" s="44">
        <v>1</v>
      </c>
      <c r="J86" s="44">
        <v>2</v>
      </c>
      <c r="K86" s="44">
        <v>0</v>
      </c>
      <c r="L86" s="44">
        <v>0</v>
      </c>
      <c r="M86" s="44">
        <v>0</v>
      </c>
      <c r="N86" s="16">
        <f t="shared" si="21"/>
        <v>0</v>
      </c>
      <c r="O86" s="16">
        <f t="shared" si="21"/>
        <v>0</v>
      </c>
      <c r="P86" s="16">
        <f t="shared" si="21"/>
        <v>0</v>
      </c>
      <c r="Q86" s="16">
        <f t="shared" si="21"/>
        <v>0</v>
      </c>
      <c r="R86" s="16">
        <f t="shared" si="21"/>
        <v>0</v>
      </c>
      <c r="S86" s="16">
        <f t="shared" si="21"/>
        <v>0</v>
      </c>
      <c r="T86" s="16">
        <f t="shared" si="21"/>
        <v>0</v>
      </c>
      <c r="U86" s="16">
        <f t="shared" si="21"/>
        <v>0</v>
      </c>
    </row>
    <row r="87" spans="1:21" ht="27.95" customHeight="1" x14ac:dyDescent="0.25">
      <c r="A87" s="1">
        <f t="shared" si="20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2" si="22">O87</f>
        <v>4928.6400000000003</v>
      </c>
      <c r="H87" s="44">
        <v>15</v>
      </c>
      <c r="I87" s="44">
        <v>4</v>
      </c>
      <c r="J87" s="44">
        <v>10</v>
      </c>
      <c r="K87" s="44">
        <v>6</v>
      </c>
      <c r="L87" s="44">
        <v>8</v>
      </c>
      <c r="M87" s="44">
        <v>0</v>
      </c>
      <c r="N87" s="16">
        <f t="shared" si="21"/>
        <v>40</v>
      </c>
      <c r="O87" s="5">
        <v>4928.6400000000003</v>
      </c>
      <c r="P87" s="5">
        <f t="shared" ref="P87:P102" si="23">O87</f>
        <v>4928.6400000000003</v>
      </c>
      <c r="Q87" s="16">
        <f t="shared" ref="Q87:Q103" si="24">IF(O87=0,0,P87/O87)*100</f>
        <v>100</v>
      </c>
      <c r="R87" s="5">
        <v>4928.6400000000003</v>
      </c>
      <c r="S87" s="16">
        <f t="shared" ref="S87:S103" si="25">IF(P87=0,0,R87/P87)*100</f>
        <v>100</v>
      </c>
      <c r="T87" s="5">
        <f t="shared" ref="T87:T102" si="26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20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22"/>
        <v>909.95</v>
      </c>
      <c r="H88" s="44">
        <v>10</v>
      </c>
      <c r="I88" s="44">
        <v>1</v>
      </c>
      <c r="J88" s="44">
        <v>8</v>
      </c>
      <c r="K88" s="44">
        <v>2</v>
      </c>
      <c r="L88" s="44">
        <v>3</v>
      </c>
      <c r="M88" s="44">
        <v>0</v>
      </c>
      <c r="N88" s="16">
        <f t="shared" si="21"/>
        <v>20</v>
      </c>
      <c r="O88" s="5">
        <v>909.95</v>
      </c>
      <c r="P88" s="5">
        <f t="shared" si="23"/>
        <v>909.95</v>
      </c>
      <c r="Q88" s="16">
        <f t="shared" si="24"/>
        <v>100</v>
      </c>
      <c r="R88" s="5">
        <v>909.95</v>
      </c>
      <c r="S88" s="16">
        <f t="shared" si="25"/>
        <v>100</v>
      </c>
      <c r="T88" s="5">
        <f t="shared" si="26"/>
        <v>0</v>
      </c>
      <c r="U88" s="16">
        <f>IF(P88=0,0,T88/P88)*100</f>
        <v>0</v>
      </c>
    </row>
    <row r="89" spans="1:21" ht="27.95" customHeight="1" x14ac:dyDescent="0.25">
      <c r="A89" s="1">
        <f t="shared" si="20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22"/>
        <v>1252.0999999999999</v>
      </c>
      <c r="H89" s="44">
        <v>5</v>
      </c>
      <c r="I89" s="44">
        <v>1</v>
      </c>
      <c r="J89" s="44">
        <v>1</v>
      </c>
      <c r="K89" s="44">
        <v>5</v>
      </c>
      <c r="L89" s="44">
        <v>6</v>
      </c>
      <c r="M89" s="44">
        <v>0</v>
      </c>
      <c r="N89" s="16">
        <f t="shared" si="21"/>
        <v>100</v>
      </c>
      <c r="O89" s="5">
        <v>1252.0999999999999</v>
      </c>
      <c r="P89" s="5">
        <f t="shared" si="23"/>
        <v>1252.0999999999999</v>
      </c>
      <c r="Q89" s="16">
        <f t="shared" si="24"/>
        <v>100</v>
      </c>
      <c r="R89" s="5">
        <v>1252.0999999999999</v>
      </c>
      <c r="S89" s="16">
        <f t="shared" si="25"/>
        <v>100</v>
      </c>
      <c r="T89" s="5">
        <f t="shared" si="26"/>
        <v>0</v>
      </c>
      <c r="U89" s="16">
        <f>IF(P89=0,0,T89/P89)*100</f>
        <v>0</v>
      </c>
    </row>
    <row r="90" spans="1:21" ht="27.95" customHeight="1" x14ac:dyDescent="0.25">
      <c r="A90" s="1">
        <f t="shared" si="20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22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21"/>
        <v>0</v>
      </c>
      <c r="O90" s="5">
        <v>0</v>
      </c>
      <c r="P90" s="5">
        <f t="shared" si="23"/>
        <v>0</v>
      </c>
      <c r="Q90" s="16">
        <f t="shared" si="24"/>
        <v>0</v>
      </c>
      <c r="R90" s="5">
        <v>0</v>
      </c>
      <c r="S90" s="16">
        <f t="shared" si="25"/>
        <v>0</v>
      </c>
      <c r="T90" s="5">
        <f t="shared" si="26"/>
        <v>0</v>
      </c>
      <c r="U90" s="16">
        <f>IF(P90=0,0,T90/P90)*100</f>
        <v>0</v>
      </c>
    </row>
    <row r="91" spans="1:21" ht="49.5" customHeight="1" x14ac:dyDescent="0.25">
      <c r="A91" s="1">
        <f t="shared" si="20"/>
        <v>86</v>
      </c>
      <c r="B91" s="25" t="s">
        <v>23</v>
      </c>
      <c r="C91" s="125" t="s">
        <v>271</v>
      </c>
      <c r="D91" s="25" t="s">
        <v>270</v>
      </c>
      <c r="E91" s="84" t="s">
        <v>41</v>
      </c>
      <c r="F91" s="97" t="s">
        <v>369</v>
      </c>
      <c r="G91" s="93">
        <f t="shared" si="22"/>
        <v>301.45999999999998</v>
      </c>
      <c r="H91" s="44">
        <v>9</v>
      </c>
      <c r="I91" s="44">
        <v>1</v>
      </c>
      <c r="J91" s="44">
        <v>7</v>
      </c>
      <c r="K91" s="44">
        <v>1</v>
      </c>
      <c r="L91" s="44">
        <v>1</v>
      </c>
      <c r="M91" s="44">
        <v>0</v>
      </c>
      <c r="N91" s="16">
        <f t="shared" si="21"/>
        <v>11.111111111111111</v>
      </c>
      <c r="O91" s="5">
        <v>301.45999999999998</v>
      </c>
      <c r="P91" s="5">
        <f t="shared" si="23"/>
        <v>301.45999999999998</v>
      </c>
      <c r="Q91" s="16">
        <f t="shared" si="24"/>
        <v>100</v>
      </c>
      <c r="R91" s="5">
        <v>301.45999999999998</v>
      </c>
      <c r="S91" s="16">
        <f t="shared" si="25"/>
        <v>100</v>
      </c>
      <c r="T91" s="5">
        <f t="shared" si="26"/>
        <v>0</v>
      </c>
      <c r="U91" s="5">
        <v>0</v>
      </c>
    </row>
    <row r="92" spans="1:21" ht="27.95" customHeight="1" x14ac:dyDescent="0.25">
      <c r="A92" s="1">
        <f t="shared" si="20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22"/>
        <v>1708.95</v>
      </c>
      <c r="H92" s="44">
        <v>9</v>
      </c>
      <c r="I92" s="44">
        <v>0</v>
      </c>
      <c r="J92" s="44">
        <v>5</v>
      </c>
      <c r="K92" s="44">
        <v>4</v>
      </c>
      <c r="L92" s="44">
        <v>7</v>
      </c>
      <c r="M92" s="44">
        <v>0</v>
      </c>
      <c r="N92" s="16">
        <f t="shared" si="21"/>
        <v>44.444444444444443</v>
      </c>
      <c r="O92" s="5">
        <v>1708.95</v>
      </c>
      <c r="P92" s="5">
        <f t="shared" si="23"/>
        <v>1708.95</v>
      </c>
      <c r="Q92" s="16">
        <f t="shared" si="24"/>
        <v>100</v>
      </c>
      <c r="R92" s="5">
        <v>1708.95</v>
      </c>
      <c r="S92" s="16">
        <f t="shared" si="25"/>
        <v>100</v>
      </c>
      <c r="T92" s="5">
        <f t="shared" si="26"/>
        <v>0</v>
      </c>
      <c r="U92" s="16">
        <f>IF(P92=0,0,T92/P92)*100</f>
        <v>0</v>
      </c>
    </row>
    <row r="93" spans="1:21" ht="27.95" customHeight="1" x14ac:dyDescent="0.25">
      <c r="A93" s="1">
        <f t="shared" si="20"/>
        <v>88</v>
      </c>
      <c r="B93" s="1" t="s">
        <v>22</v>
      </c>
      <c r="C93" s="1"/>
      <c r="D93" s="25" t="s">
        <v>272</v>
      </c>
      <c r="E93" s="86" t="s">
        <v>263</v>
      </c>
      <c r="F93" s="97" t="s">
        <v>350</v>
      </c>
      <c r="G93" s="93">
        <f t="shared" si="22"/>
        <v>1567.51</v>
      </c>
      <c r="H93" s="44">
        <v>6</v>
      </c>
      <c r="I93" s="44">
        <v>1</v>
      </c>
      <c r="J93" s="44">
        <v>5</v>
      </c>
      <c r="K93" s="44">
        <v>2</v>
      </c>
      <c r="L93" s="44">
        <v>2</v>
      </c>
      <c r="M93" s="44">
        <v>0</v>
      </c>
      <c r="N93" s="16">
        <f t="shared" si="21"/>
        <v>33.333333333333329</v>
      </c>
      <c r="O93" s="5">
        <v>1567.51</v>
      </c>
      <c r="P93" s="5">
        <f t="shared" si="23"/>
        <v>1567.51</v>
      </c>
      <c r="Q93" s="16">
        <f t="shared" si="24"/>
        <v>100</v>
      </c>
      <c r="R93" s="5">
        <v>1567.51</v>
      </c>
      <c r="S93" s="16">
        <f t="shared" si="25"/>
        <v>100</v>
      </c>
      <c r="T93" s="5">
        <f t="shared" si="26"/>
        <v>0</v>
      </c>
      <c r="U93" s="16">
        <f t="shared" ref="U93:U103" si="27">IF(P93=0,0,T93/P93)*100</f>
        <v>0</v>
      </c>
    </row>
    <row r="94" spans="1:21" ht="27.95" customHeight="1" x14ac:dyDescent="0.25">
      <c r="A94" s="1">
        <f t="shared" si="20"/>
        <v>89</v>
      </c>
      <c r="B94" s="1" t="s">
        <v>22</v>
      </c>
      <c r="C94" s="1"/>
      <c r="D94" s="25" t="s">
        <v>236</v>
      </c>
      <c r="E94" s="84" t="s">
        <v>53</v>
      </c>
      <c r="F94" s="96" t="s">
        <v>368</v>
      </c>
      <c r="G94" s="93">
        <f t="shared" si="22"/>
        <v>4558.43</v>
      </c>
      <c r="H94" s="44">
        <v>8</v>
      </c>
      <c r="I94" s="44">
        <v>1</v>
      </c>
      <c r="J94" s="44">
        <v>7</v>
      </c>
      <c r="K94" s="44">
        <v>5</v>
      </c>
      <c r="L94" s="44">
        <v>7</v>
      </c>
      <c r="M94" s="44">
        <v>0</v>
      </c>
      <c r="N94" s="16">
        <f t="shared" si="21"/>
        <v>62.5</v>
      </c>
      <c r="O94" s="5">
        <v>4558.43</v>
      </c>
      <c r="P94" s="5">
        <f t="shared" si="23"/>
        <v>4558.43</v>
      </c>
      <c r="Q94" s="16">
        <f t="shared" si="24"/>
        <v>100</v>
      </c>
      <c r="R94" s="5">
        <v>2881.9</v>
      </c>
      <c r="S94" s="16">
        <f t="shared" si="25"/>
        <v>63.221328395960882</v>
      </c>
      <c r="T94" s="5">
        <f t="shared" si="26"/>
        <v>1676.5300000000002</v>
      </c>
      <c r="U94" s="16">
        <f t="shared" si="27"/>
        <v>36.778671604039111</v>
      </c>
    </row>
    <row r="95" spans="1:21" ht="27.95" customHeight="1" x14ac:dyDescent="0.25">
      <c r="A95" s="1">
        <f t="shared" si="20"/>
        <v>90</v>
      </c>
      <c r="B95" s="1" t="s">
        <v>22</v>
      </c>
      <c r="C95" s="1"/>
      <c r="D95" s="25" t="s">
        <v>240</v>
      </c>
      <c r="E95" s="84" t="s">
        <v>241</v>
      </c>
      <c r="F95" s="96" t="s">
        <v>351</v>
      </c>
      <c r="G95" s="93">
        <f t="shared" si="22"/>
        <v>334.95</v>
      </c>
      <c r="H95" s="44">
        <v>6</v>
      </c>
      <c r="I95" s="44">
        <v>2</v>
      </c>
      <c r="J95" s="44">
        <v>1</v>
      </c>
      <c r="K95" s="44">
        <v>3</v>
      </c>
      <c r="L95" s="44">
        <v>3</v>
      </c>
      <c r="M95" s="44">
        <v>0</v>
      </c>
      <c r="N95" s="16">
        <f t="shared" si="21"/>
        <v>50</v>
      </c>
      <c r="O95" s="5">
        <v>334.95</v>
      </c>
      <c r="P95" s="5">
        <f t="shared" si="23"/>
        <v>334.95</v>
      </c>
      <c r="Q95" s="16">
        <f t="shared" si="24"/>
        <v>100</v>
      </c>
      <c r="R95" s="5">
        <v>334.95</v>
      </c>
      <c r="S95" s="16">
        <f t="shared" si="25"/>
        <v>100</v>
      </c>
      <c r="T95" s="5">
        <f t="shared" si="26"/>
        <v>0</v>
      </c>
      <c r="U95" s="16">
        <f t="shared" si="27"/>
        <v>0</v>
      </c>
    </row>
    <row r="96" spans="1:21" ht="27.95" customHeight="1" x14ac:dyDescent="0.25">
      <c r="A96" s="1">
        <f t="shared" si="20"/>
        <v>91</v>
      </c>
      <c r="B96" s="1" t="s">
        <v>22</v>
      </c>
      <c r="C96" s="1"/>
      <c r="D96" s="25" t="s">
        <v>243</v>
      </c>
      <c r="E96" s="33" t="s">
        <v>128</v>
      </c>
      <c r="F96" s="96" t="s">
        <v>352</v>
      </c>
      <c r="G96" s="93">
        <f t="shared" si="22"/>
        <v>1117.52</v>
      </c>
      <c r="H96" s="44">
        <v>10</v>
      </c>
      <c r="I96" s="44">
        <v>2</v>
      </c>
      <c r="J96" s="44">
        <v>2</v>
      </c>
      <c r="K96" s="44">
        <v>5</v>
      </c>
      <c r="L96" s="44">
        <v>5</v>
      </c>
      <c r="M96" s="44">
        <v>0</v>
      </c>
      <c r="N96" s="16">
        <f t="shared" si="21"/>
        <v>50</v>
      </c>
      <c r="O96" s="5">
        <v>1117.52</v>
      </c>
      <c r="P96" s="5">
        <f t="shared" si="23"/>
        <v>1117.52</v>
      </c>
      <c r="Q96" s="16">
        <f t="shared" si="24"/>
        <v>100</v>
      </c>
      <c r="R96" s="5">
        <v>0</v>
      </c>
      <c r="S96" s="16">
        <f t="shared" si="25"/>
        <v>0</v>
      </c>
      <c r="T96" s="5">
        <f t="shared" si="26"/>
        <v>1117.52</v>
      </c>
      <c r="U96" s="16">
        <f t="shared" si="27"/>
        <v>100</v>
      </c>
    </row>
    <row r="97" spans="1:32" ht="27.95" customHeight="1" x14ac:dyDescent="0.25">
      <c r="A97" s="1">
        <f t="shared" si="20"/>
        <v>92</v>
      </c>
      <c r="B97" s="1" t="s">
        <v>22</v>
      </c>
      <c r="C97" s="1"/>
      <c r="D97" s="25" t="s">
        <v>245</v>
      </c>
      <c r="E97" s="84" t="s">
        <v>53</v>
      </c>
      <c r="F97" s="98" t="s">
        <v>353</v>
      </c>
      <c r="G97" s="93">
        <f t="shared" si="22"/>
        <v>1234.75</v>
      </c>
      <c r="H97" s="44">
        <v>12</v>
      </c>
      <c r="I97" s="44">
        <v>2</v>
      </c>
      <c r="J97" s="44">
        <v>9</v>
      </c>
      <c r="K97" s="44">
        <v>4</v>
      </c>
      <c r="L97" s="44">
        <v>5</v>
      </c>
      <c r="M97" s="44">
        <v>0</v>
      </c>
      <c r="N97" s="16">
        <f t="shared" si="21"/>
        <v>33.333333333333329</v>
      </c>
      <c r="O97" s="5">
        <v>1234.75</v>
      </c>
      <c r="P97" s="5">
        <f t="shared" si="23"/>
        <v>1234.75</v>
      </c>
      <c r="Q97" s="16">
        <f t="shared" si="24"/>
        <v>100</v>
      </c>
      <c r="R97" s="5">
        <v>1234.75</v>
      </c>
      <c r="S97" s="16">
        <f t="shared" si="25"/>
        <v>100</v>
      </c>
      <c r="T97" s="5">
        <f t="shared" si="26"/>
        <v>0</v>
      </c>
      <c r="U97" s="16">
        <f t="shared" si="27"/>
        <v>0</v>
      </c>
    </row>
    <row r="98" spans="1:32" ht="27.95" customHeight="1" x14ac:dyDescent="0.25">
      <c r="A98" s="1">
        <f t="shared" si="20"/>
        <v>93</v>
      </c>
      <c r="B98" s="1" t="s">
        <v>22</v>
      </c>
      <c r="C98" s="1"/>
      <c r="D98" s="25" t="s">
        <v>247</v>
      </c>
      <c r="E98" s="84" t="s">
        <v>53</v>
      </c>
      <c r="F98" s="103" t="s">
        <v>354</v>
      </c>
      <c r="G98" s="93">
        <f t="shared" si="22"/>
        <v>0</v>
      </c>
      <c r="H98" s="44">
        <v>10</v>
      </c>
      <c r="I98" s="44">
        <v>2</v>
      </c>
      <c r="J98" s="44">
        <v>7</v>
      </c>
      <c r="K98" s="44">
        <v>0</v>
      </c>
      <c r="L98" s="44">
        <v>0</v>
      </c>
      <c r="M98" s="44">
        <v>0</v>
      </c>
      <c r="N98" s="16">
        <f t="shared" si="21"/>
        <v>0</v>
      </c>
      <c r="O98" s="5">
        <v>0</v>
      </c>
      <c r="P98" s="5">
        <f t="shared" si="23"/>
        <v>0</v>
      </c>
      <c r="Q98" s="16">
        <f t="shared" si="24"/>
        <v>0</v>
      </c>
      <c r="R98" s="5">
        <v>0</v>
      </c>
      <c r="S98" s="16">
        <f t="shared" si="25"/>
        <v>0</v>
      </c>
      <c r="T98" s="5">
        <f t="shared" si="26"/>
        <v>0</v>
      </c>
      <c r="U98" s="16">
        <f t="shared" si="27"/>
        <v>0</v>
      </c>
    </row>
    <row r="99" spans="1:32" ht="27.95" customHeight="1" x14ac:dyDescent="0.25">
      <c r="A99" s="1">
        <f t="shared" si="20"/>
        <v>94</v>
      </c>
      <c r="B99" s="1" t="s">
        <v>22</v>
      </c>
      <c r="C99" s="1"/>
      <c r="D99" s="25" t="s">
        <v>249</v>
      </c>
      <c r="E99" s="84" t="s">
        <v>250</v>
      </c>
      <c r="F99" s="96" t="s">
        <v>366</v>
      </c>
      <c r="G99" s="93">
        <f t="shared" si="22"/>
        <v>0</v>
      </c>
      <c r="H99" s="44">
        <v>21</v>
      </c>
      <c r="I99" s="44">
        <v>0</v>
      </c>
      <c r="J99" s="44">
        <v>20</v>
      </c>
      <c r="K99" s="44">
        <v>0</v>
      </c>
      <c r="L99" s="44">
        <v>0</v>
      </c>
      <c r="M99" s="44">
        <v>0</v>
      </c>
      <c r="N99" s="16">
        <f t="shared" si="21"/>
        <v>0</v>
      </c>
      <c r="O99" s="5">
        <v>0</v>
      </c>
      <c r="P99" s="5">
        <f t="shared" si="23"/>
        <v>0</v>
      </c>
      <c r="Q99" s="16">
        <f t="shared" si="24"/>
        <v>0</v>
      </c>
      <c r="R99" s="5">
        <v>0</v>
      </c>
      <c r="S99" s="16">
        <f t="shared" si="25"/>
        <v>0</v>
      </c>
      <c r="T99" s="5">
        <f t="shared" si="26"/>
        <v>0</v>
      </c>
      <c r="U99" s="16">
        <f t="shared" si="27"/>
        <v>0</v>
      </c>
    </row>
    <row r="100" spans="1:32" ht="27.95" customHeight="1" x14ac:dyDescent="0.25">
      <c r="A100" s="1">
        <f t="shared" si="20"/>
        <v>95</v>
      </c>
      <c r="B100" s="25" t="s">
        <v>23</v>
      </c>
      <c r="C100" s="125" t="s">
        <v>34</v>
      </c>
      <c r="D100" s="25" t="s">
        <v>252</v>
      </c>
      <c r="E100" s="84" t="s">
        <v>53</v>
      </c>
      <c r="F100" s="89" t="s">
        <v>367</v>
      </c>
      <c r="G100" s="93">
        <f t="shared" si="22"/>
        <v>0</v>
      </c>
      <c r="H100" s="44">
        <v>9</v>
      </c>
      <c r="I100" s="44">
        <v>1</v>
      </c>
      <c r="J100" s="44">
        <v>8</v>
      </c>
      <c r="K100" s="44">
        <v>0</v>
      </c>
      <c r="L100" s="44">
        <v>0</v>
      </c>
      <c r="M100" s="44">
        <v>0</v>
      </c>
      <c r="N100" s="16">
        <f t="shared" si="21"/>
        <v>0</v>
      </c>
      <c r="O100" s="5">
        <v>0</v>
      </c>
      <c r="P100" s="5">
        <f t="shared" si="23"/>
        <v>0</v>
      </c>
      <c r="Q100" s="16">
        <f t="shared" si="24"/>
        <v>0</v>
      </c>
      <c r="R100" s="5">
        <v>0</v>
      </c>
      <c r="S100" s="16">
        <f t="shared" si="25"/>
        <v>0</v>
      </c>
      <c r="T100" s="5">
        <f t="shared" si="26"/>
        <v>0</v>
      </c>
      <c r="U100" s="16">
        <f t="shared" si="27"/>
        <v>0</v>
      </c>
    </row>
    <row r="101" spans="1:32" ht="40.5" customHeight="1" x14ac:dyDescent="0.25">
      <c r="A101" s="1">
        <f t="shared" si="20"/>
        <v>96</v>
      </c>
      <c r="B101" s="25" t="s">
        <v>23</v>
      </c>
      <c r="C101" s="125" t="s">
        <v>28</v>
      </c>
      <c r="D101" s="25" t="s">
        <v>254</v>
      </c>
      <c r="E101" s="84" t="s">
        <v>41</v>
      </c>
      <c r="F101" s="98" t="s">
        <v>377</v>
      </c>
      <c r="G101" s="93">
        <f t="shared" si="22"/>
        <v>2279.38</v>
      </c>
      <c r="H101" s="44">
        <v>14</v>
      </c>
      <c r="I101" s="44">
        <v>2</v>
      </c>
      <c r="J101" s="44">
        <v>10</v>
      </c>
      <c r="K101" s="44">
        <v>5</v>
      </c>
      <c r="L101" s="44">
        <v>6</v>
      </c>
      <c r="M101" s="44">
        <v>0</v>
      </c>
      <c r="N101" s="16">
        <f t="shared" si="21"/>
        <v>35.714285714285715</v>
      </c>
      <c r="O101" s="5">
        <v>2279.38</v>
      </c>
      <c r="P101" s="5">
        <f t="shared" si="23"/>
        <v>2279.38</v>
      </c>
      <c r="Q101" s="16">
        <f t="shared" si="24"/>
        <v>100</v>
      </c>
      <c r="R101" s="5">
        <v>2279.38</v>
      </c>
      <c r="S101" s="16">
        <f t="shared" si="25"/>
        <v>100</v>
      </c>
      <c r="T101" s="5">
        <f t="shared" si="26"/>
        <v>0</v>
      </c>
      <c r="U101" s="16">
        <f t="shared" si="27"/>
        <v>0</v>
      </c>
    </row>
    <row r="102" spans="1:32" ht="38.25" customHeight="1" x14ac:dyDescent="0.25">
      <c r="A102" s="1">
        <f t="shared" si="20"/>
        <v>97</v>
      </c>
      <c r="B102" s="25" t="s">
        <v>23</v>
      </c>
      <c r="C102" s="125" t="s">
        <v>28</v>
      </c>
      <c r="D102" s="25" t="s">
        <v>256</v>
      </c>
      <c r="E102" s="84" t="s">
        <v>41</v>
      </c>
      <c r="F102" s="103" t="s">
        <v>355</v>
      </c>
      <c r="G102" s="93">
        <f t="shared" si="22"/>
        <v>1534.24</v>
      </c>
      <c r="H102" s="44">
        <v>10</v>
      </c>
      <c r="I102" s="44">
        <v>3</v>
      </c>
      <c r="J102" s="44">
        <v>5</v>
      </c>
      <c r="K102" s="44">
        <v>4</v>
      </c>
      <c r="L102" s="44">
        <v>6</v>
      </c>
      <c r="M102" s="44">
        <v>0</v>
      </c>
      <c r="N102" s="16">
        <f t="shared" si="21"/>
        <v>40</v>
      </c>
      <c r="O102" s="5">
        <v>1534.24</v>
      </c>
      <c r="P102" s="5">
        <f t="shared" si="23"/>
        <v>1534.24</v>
      </c>
      <c r="Q102" s="16">
        <f t="shared" si="24"/>
        <v>100</v>
      </c>
      <c r="R102" s="5">
        <v>1534.24</v>
      </c>
      <c r="S102" s="16">
        <f t="shared" si="25"/>
        <v>100</v>
      </c>
      <c r="T102" s="5">
        <f t="shared" si="26"/>
        <v>0</v>
      </c>
      <c r="U102" s="16">
        <f t="shared" si="27"/>
        <v>0</v>
      </c>
    </row>
    <row r="103" spans="1:32" x14ac:dyDescent="0.25">
      <c r="A103" s="22" t="s">
        <v>19</v>
      </c>
      <c r="B103" s="23"/>
      <c r="C103" s="23"/>
      <c r="D103" s="23"/>
      <c r="E103" s="23"/>
      <c r="F103" s="103"/>
      <c r="G103" s="94">
        <f t="shared" ref="G103:M103" si="28">SUM(G6:G102)</f>
        <v>217717.28999999998</v>
      </c>
      <c r="H103" s="18">
        <f t="shared" si="28"/>
        <v>1173</v>
      </c>
      <c r="I103" s="18">
        <f t="shared" si="28"/>
        <v>233</v>
      </c>
      <c r="J103" s="18">
        <f t="shared" si="28"/>
        <v>786</v>
      </c>
      <c r="K103" s="18">
        <f t="shared" si="28"/>
        <v>411</v>
      </c>
      <c r="L103" s="18">
        <f t="shared" si="28"/>
        <v>480</v>
      </c>
      <c r="M103" s="18">
        <f t="shared" si="28"/>
        <v>0</v>
      </c>
      <c r="N103" s="16">
        <f t="shared" si="21"/>
        <v>35.038363171355499</v>
      </c>
      <c r="O103" s="19">
        <f>SUM(O6:O102)</f>
        <v>217717.28999999998</v>
      </c>
      <c r="P103" s="19">
        <f>SUM(P6:P102)</f>
        <v>217717.28999999998</v>
      </c>
      <c r="Q103" s="16">
        <f t="shared" si="24"/>
        <v>100</v>
      </c>
      <c r="R103" s="19">
        <f>SUM(R6:R102)</f>
        <v>202920.37999999998</v>
      </c>
      <c r="S103" s="16">
        <f t="shared" si="25"/>
        <v>93.203612813663071</v>
      </c>
      <c r="T103" s="19">
        <f>SUM(T6:T102)</f>
        <v>14796.910000000003</v>
      </c>
      <c r="U103" s="16">
        <f t="shared" si="27"/>
        <v>6.7963871863369256</v>
      </c>
      <c r="V103" s="10"/>
      <c r="W103" s="10"/>
      <c r="X103" s="10"/>
      <c r="Y103" s="9"/>
      <c r="Z103" s="11"/>
      <c r="AA103" s="11"/>
      <c r="AB103" s="9"/>
      <c r="AC103" s="11"/>
      <c r="AD103" s="9"/>
      <c r="AE103" s="11"/>
      <c r="AF103" s="9"/>
    </row>
  </sheetData>
  <sheetProtection algorithmName="SHA-512" hashValue="VfzP++tJBoJNqyraEU0aRbl4TeAJhZtDgtY7KkzwwNRa5//vDhHQ1hMaAAjgL4wlVGISthO7knJMfkk2NeV5tQ==" saltValue="494wUYp2vfTOOJ2h1hp8pw==" spinCount="100000" sheet="1" objects="1" scenarios="1"/>
  <customSheetViews>
    <customSheetView guid="{2F2CED36-E625-4693-8C75-0460C802BA46}">
      <pane xSplit="4" ySplit="4" topLeftCell="E33" activePane="bottomRight" state="frozen"/>
      <selection pane="bottomRight" activeCell="R35" sqref="R35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>
      <pane xSplit="4" ySplit="4" topLeftCell="E33" activePane="bottomRight" state="frozen"/>
      <selection pane="bottomRight" activeCell="R35" sqref="R35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>
      <pane xSplit="4" ySplit="4" topLeftCell="E33" activePane="bottomRight" state="frozen"/>
      <selection pane="bottomRight" activeCell="R35" sqref="R35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0"/>
  <sheetViews>
    <sheetView zoomScale="77" zoomScaleNormal="77" zoomScaleSheetLayoutView="130" workbookViewId="0">
      <selection activeCell="F2" sqref="F2:F4"/>
    </sheetView>
  </sheetViews>
  <sheetFormatPr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1.140625" style="2" customWidth="1"/>
    <col min="5" max="5" width="14.7109375" style="2" customWidth="1"/>
    <col min="6" max="6" width="19.5703125" style="2" customWidth="1"/>
    <col min="7" max="7" width="11.28515625" style="2" customWidth="1"/>
    <col min="8" max="8" width="9.7109375" style="2"/>
    <col min="9" max="9" width="11.42578125" style="2" customWidth="1"/>
    <col min="10" max="14" width="9.7109375" style="2"/>
    <col min="15" max="15" width="9.5703125" style="3" customWidth="1"/>
    <col min="16" max="16" width="9.7109375" style="3"/>
    <col min="17" max="17" width="9.7109375" style="2"/>
    <col min="18" max="18" width="9.7109375" style="3"/>
    <col min="19" max="19" width="11" style="2" customWidth="1"/>
    <col min="20" max="20" width="9.7109375" style="3"/>
    <col min="21" max="21" width="11.28515625" style="2" customWidth="1"/>
    <col min="22" max="16384" width="9.140625" style="2"/>
  </cols>
  <sheetData>
    <row r="1" spans="1:32" s="4" customFormat="1" ht="61.5" customHeight="1" x14ac:dyDescent="0.2">
      <c r="A1" s="240" t="s">
        <v>258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</row>
    <row r="2" spans="1:32" s="4" customFormat="1" ht="44.2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41.2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  <c r="V3" s="242"/>
      <c r="W3" s="242"/>
      <c r="X3" s="242"/>
      <c r="Y3" s="242"/>
      <c r="Z3" s="243"/>
      <c r="AA3" s="242"/>
      <c r="AB3" s="242"/>
      <c r="AC3" s="242"/>
      <c r="AD3" s="242"/>
      <c r="AE3" s="242"/>
      <c r="AF3" s="242"/>
    </row>
    <row r="4" spans="1:32" ht="156.7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43" t="s">
        <v>6</v>
      </c>
      <c r="Q4" s="40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43" t="s">
        <v>6</v>
      </c>
      <c r="S4" s="40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43" t="s">
        <v>6</v>
      </c>
      <c r="U4" s="40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242"/>
      <c r="W4" s="242"/>
      <c r="X4" s="242"/>
      <c r="Y4" s="242"/>
      <c r="Z4" s="243"/>
      <c r="AA4" s="42"/>
      <c r="AB4" s="41"/>
      <c r="AC4" s="42"/>
      <c r="AD4" s="41"/>
      <c r="AE4" s="42"/>
      <c r="AF4" s="41"/>
    </row>
    <row r="5" spans="1:32" x14ac:dyDescent="0.2">
      <c r="A5" s="40">
        <v>1</v>
      </c>
      <c r="B5" s="40">
        <v>2</v>
      </c>
      <c r="C5" s="40">
        <v>3</v>
      </c>
      <c r="D5" s="40">
        <v>4</v>
      </c>
      <c r="E5" s="40">
        <v>5</v>
      </c>
      <c r="F5" s="40">
        <v>6</v>
      </c>
      <c r="G5" s="40">
        <v>7</v>
      </c>
      <c r="H5" s="40">
        <v>8</v>
      </c>
      <c r="I5" s="40">
        <v>9</v>
      </c>
      <c r="J5" s="40">
        <v>10</v>
      </c>
      <c r="K5" s="40">
        <v>11</v>
      </c>
      <c r="L5" s="40">
        <v>12</v>
      </c>
      <c r="M5" s="40">
        <v>13</v>
      </c>
      <c r="N5" s="40">
        <v>14</v>
      </c>
      <c r="O5" s="40">
        <v>15</v>
      </c>
      <c r="P5" s="40">
        <v>16</v>
      </c>
      <c r="Q5" s="40">
        <v>17</v>
      </c>
      <c r="R5" s="40">
        <v>18</v>
      </c>
      <c r="S5" s="40">
        <v>19</v>
      </c>
      <c r="T5" s="40">
        <v>20</v>
      </c>
      <c r="U5" s="40">
        <v>21</v>
      </c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</row>
    <row r="6" spans="1:32" ht="27.95" customHeight="1" x14ac:dyDescent="0.2">
      <c r="A6" s="1">
        <v>1</v>
      </c>
      <c r="B6" s="1" t="s">
        <v>22</v>
      </c>
      <c r="C6" s="1"/>
      <c r="D6" s="25" t="s">
        <v>35</v>
      </c>
      <c r="E6" s="25" t="s">
        <v>36</v>
      </c>
      <c r="F6" s="26" t="s">
        <v>37</v>
      </c>
      <c r="G6" s="16">
        <v>0</v>
      </c>
      <c r="H6" s="44">
        <v>0</v>
      </c>
      <c r="I6" s="44">
        <v>0</v>
      </c>
      <c r="J6" s="44">
        <v>0</v>
      </c>
      <c r="K6" s="15">
        <v>0</v>
      </c>
      <c r="L6" s="15">
        <v>0</v>
      </c>
      <c r="M6" s="15">
        <v>0</v>
      </c>
      <c r="N6" s="16">
        <f t="shared" ref="N6:N69" si="0">IF(H6=0,0,K6/H6)*100</f>
        <v>0</v>
      </c>
      <c r="O6" s="5">
        <v>0</v>
      </c>
      <c r="P6" s="5">
        <v>0</v>
      </c>
      <c r="Q6" s="16">
        <f t="shared" ref="Q6:Q69" si="1">IF(O6=0,0,P6/O6)*100</f>
        <v>0</v>
      </c>
      <c r="R6" s="5">
        <v>0</v>
      </c>
      <c r="S6" s="16">
        <f t="shared" ref="S6:S69" si="2">IF(P6=0,0,R6/P6)*100</f>
        <v>0</v>
      </c>
      <c r="T6" s="5">
        <v>0</v>
      </c>
      <c r="U6" s="16">
        <f t="shared" ref="U6:U69" si="3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">
      <c r="A7" s="1">
        <v>2</v>
      </c>
      <c r="B7" s="1" t="s">
        <v>22</v>
      </c>
      <c r="C7" s="1"/>
      <c r="D7" s="25" t="s">
        <v>38</v>
      </c>
      <c r="E7" s="25" t="s">
        <v>36</v>
      </c>
      <c r="F7" s="27" t="s">
        <v>39</v>
      </c>
      <c r="G7" s="16">
        <v>0</v>
      </c>
      <c r="H7" s="44">
        <v>0</v>
      </c>
      <c r="I7" s="44">
        <v>0</v>
      </c>
      <c r="J7" s="44">
        <v>0</v>
      </c>
      <c r="K7" s="15">
        <v>0</v>
      </c>
      <c r="L7" s="15">
        <v>0</v>
      </c>
      <c r="M7" s="15">
        <v>0</v>
      </c>
      <c r="N7" s="16">
        <f t="shared" si="0"/>
        <v>0</v>
      </c>
      <c r="O7" s="5">
        <v>0</v>
      </c>
      <c r="P7" s="5">
        <v>0</v>
      </c>
      <c r="Q7" s="16">
        <f t="shared" si="1"/>
        <v>0</v>
      </c>
      <c r="R7" s="5">
        <v>0</v>
      </c>
      <c r="S7" s="16">
        <f t="shared" si="2"/>
        <v>0</v>
      </c>
      <c r="T7" s="5">
        <v>0</v>
      </c>
      <c r="U7" s="16">
        <f t="shared" si="3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">
      <c r="A8" s="1">
        <v>3</v>
      </c>
      <c r="B8" s="1" t="s">
        <v>22</v>
      </c>
      <c r="C8" s="1"/>
      <c r="D8" s="25" t="s">
        <v>40</v>
      </c>
      <c r="E8" s="25" t="s">
        <v>41</v>
      </c>
      <c r="F8" s="26" t="s">
        <v>42</v>
      </c>
      <c r="G8" s="16">
        <v>0</v>
      </c>
      <c r="H8" s="44">
        <v>2</v>
      </c>
      <c r="I8" s="44">
        <v>0</v>
      </c>
      <c r="J8" s="44">
        <v>2</v>
      </c>
      <c r="K8" s="15">
        <v>0</v>
      </c>
      <c r="L8" s="15">
        <v>0</v>
      </c>
      <c r="M8" s="15">
        <v>0</v>
      </c>
      <c r="N8" s="16">
        <f t="shared" si="0"/>
        <v>0</v>
      </c>
      <c r="O8" s="5">
        <v>0</v>
      </c>
      <c r="P8" s="5">
        <v>0</v>
      </c>
      <c r="Q8" s="16">
        <f t="shared" si="1"/>
        <v>0</v>
      </c>
      <c r="R8" s="5">
        <v>0</v>
      </c>
      <c r="S8" s="16">
        <f t="shared" si="2"/>
        <v>0</v>
      </c>
      <c r="T8" s="5">
        <v>0</v>
      </c>
      <c r="U8" s="16">
        <f t="shared" si="3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">
      <c r="A9" s="1">
        <v>4</v>
      </c>
      <c r="B9" s="1" t="s">
        <v>22</v>
      </c>
      <c r="C9" s="1"/>
      <c r="D9" s="25" t="s">
        <v>43</v>
      </c>
      <c r="E9" s="25" t="s">
        <v>44</v>
      </c>
      <c r="F9" s="28" t="s">
        <v>45</v>
      </c>
      <c r="G9" s="16">
        <v>0</v>
      </c>
      <c r="H9" s="44">
        <v>0</v>
      </c>
      <c r="I9" s="44">
        <v>0</v>
      </c>
      <c r="J9" s="44">
        <v>0</v>
      </c>
      <c r="K9" s="15">
        <v>0</v>
      </c>
      <c r="L9" s="15">
        <v>0</v>
      </c>
      <c r="M9" s="15">
        <v>0</v>
      </c>
      <c r="N9" s="16">
        <f t="shared" si="0"/>
        <v>0</v>
      </c>
      <c r="O9" s="5">
        <v>0</v>
      </c>
      <c r="P9" s="5">
        <v>0</v>
      </c>
      <c r="Q9" s="16">
        <f t="shared" si="1"/>
        <v>0</v>
      </c>
      <c r="R9" s="5">
        <v>0</v>
      </c>
      <c r="S9" s="16">
        <f t="shared" si="2"/>
        <v>0</v>
      </c>
      <c r="T9" s="5">
        <v>0</v>
      </c>
      <c r="U9" s="16">
        <f t="shared" si="3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">
      <c r="A10" s="1">
        <v>5</v>
      </c>
      <c r="B10" s="1" t="s">
        <v>22</v>
      </c>
      <c r="C10" s="1"/>
      <c r="D10" s="25" t="s">
        <v>46</v>
      </c>
      <c r="E10" s="25" t="s">
        <v>41</v>
      </c>
      <c r="F10" s="26" t="s">
        <v>47</v>
      </c>
      <c r="G10" s="16">
        <v>0</v>
      </c>
      <c r="H10" s="44">
        <v>0</v>
      </c>
      <c r="I10" s="44">
        <v>0</v>
      </c>
      <c r="J10" s="44">
        <v>0</v>
      </c>
      <c r="K10" s="15">
        <v>0</v>
      </c>
      <c r="L10" s="15">
        <v>0</v>
      </c>
      <c r="M10" s="15">
        <v>0</v>
      </c>
      <c r="N10" s="16">
        <f t="shared" si="0"/>
        <v>0</v>
      </c>
      <c r="O10" s="5">
        <v>0</v>
      </c>
      <c r="P10" s="5">
        <v>0</v>
      </c>
      <c r="Q10" s="16">
        <f t="shared" si="1"/>
        <v>0</v>
      </c>
      <c r="R10" s="5">
        <v>0</v>
      </c>
      <c r="S10" s="16">
        <f t="shared" si="2"/>
        <v>0</v>
      </c>
      <c r="T10" s="5">
        <v>0</v>
      </c>
      <c r="U10" s="16">
        <f t="shared" si="3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v>6</v>
      </c>
      <c r="B11" s="1" t="s">
        <v>22</v>
      </c>
      <c r="C11" s="1"/>
      <c r="D11" s="29" t="s">
        <v>48</v>
      </c>
      <c r="E11" s="25" t="s">
        <v>41</v>
      </c>
      <c r="F11" s="30" t="s">
        <v>49</v>
      </c>
      <c r="G11" s="16">
        <v>0</v>
      </c>
      <c r="H11" s="44">
        <v>1</v>
      </c>
      <c r="I11" s="44">
        <v>1</v>
      </c>
      <c r="J11" s="44">
        <v>0</v>
      </c>
      <c r="K11" s="15">
        <v>0</v>
      </c>
      <c r="L11" s="15">
        <v>0</v>
      </c>
      <c r="M11" s="15">
        <v>0</v>
      </c>
      <c r="N11" s="16">
        <f t="shared" si="0"/>
        <v>0</v>
      </c>
      <c r="O11" s="5">
        <v>0</v>
      </c>
      <c r="P11" s="5">
        <v>0</v>
      </c>
      <c r="Q11" s="16">
        <f t="shared" si="1"/>
        <v>0</v>
      </c>
      <c r="R11" s="5">
        <v>0</v>
      </c>
      <c r="S11" s="16">
        <f t="shared" si="2"/>
        <v>0</v>
      </c>
      <c r="T11" s="5">
        <v>0</v>
      </c>
      <c r="U11" s="16">
        <f t="shared" si="3"/>
        <v>0</v>
      </c>
    </row>
    <row r="12" spans="1:32" ht="27.95" customHeight="1" x14ac:dyDescent="0.2">
      <c r="A12" s="1">
        <v>7</v>
      </c>
      <c r="B12" s="1" t="s">
        <v>22</v>
      </c>
      <c r="C12" s="1"/>
      <c r="D12" s="25" t="s">
        <v>50</v>
      </c>
      <c r="E12" s="25" t="s">
        <v>41</v>
      </c>
      <c r="F12" s="26" t="s">
        <v>51</v>
      </c>
      <c r="G12" s="16">
        <v>0</v>
      </c>
      <c r="H12" s="44">
        <v>2</v>
      </c>
      <c r="I12" s="44">
        <v>0</v>
      </c>
      <c r="J12" s="44">
        <v>2</v>
      </c>
      <c r="K12" s="15">
        <v>0</v>
      </c>
      <c r="L12" s="15">
        <v>0</v>
      </c>
      <c r="M12" s="15">
        <v>0</v>
      </c>
      <c r="N12" s="16">
        <f t="shared" si="0"/>
        <v>0</v>
      </c>
      <c r="O12" s="5">
        <v>0</v>
      </c>
      <c r="P12" s="5">
        <v>0</v>
      </c>
      <c r="Q12" s="16">
        <f t="shared" si="1"/>
        <v>0</v>
      </c>
      <c r="R12" s="5">
        <v>0</v>
      </c>
      <c r="S12" s="16">
        <f t="shared" si="2"/>
        <v>0</v>
      </c>
      <c r="T12" s="5">
        <v>0</v>
      </c>
      <c r="U12" s="16">
        <f t="shared" si="3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">
      <c r="A13" s="1">
        <v>8</v>
      </c>
      <c r="B13" s="1" t="s">
        <v>22</v>
      </c>
      <c r="C13" s="1"/>
      <c r="D13" s="25" t="s">
        <v>52</v>
      </c>
      <c r="E13" s="31" t="s">
        <v>53</v>
      </c>
      <c r="F13" s="26" t="s">
        <v>54</v>
      </c>
      <c r="G13" s="16">
        <v>0</v>
      </c>
      <c r="H13" s="44">
        <v>0</v>
      </c>
      <c r="I13" s="44">
        <v>0</v>
      </c>
      <c r="J13" s="44">
        <v>0</v>
      </c>
      <c r="K13" s="15">
        <v>0</v>
      </c>
      <c r="L13" s="15">
        <v>0</v>
      </c>
      <c r="M13" s="15">
        <v>0</v>
      </c>
      <c r="N13" s="16">
        <f t="shared" si="0"/>
        <v>0</v>
      </c>
      <c r="O13" s="5">
        <v>0</v>
      </c>
      <c r="P13" s="5">
        <v>0</v>
      </c>
      <c r="Q13" s="16">
        <f t="shared" si="1"/>
        <v>0</v>
      </c>
      <c r="R13" s="5">
        <v>0</v>
      </c>
      <c r="S13" s="16">
        <f t="shared" si="2"/>
        <v>0</v>
      </c>
      <c r="T13" s="5">
        <v>0</v>
      </c>
      <c r="U13" s="16">
        <f t="shared" si="3"/>
        <v>0</v>
      </c>
    </row>
    <row r="14" spans="1:32" ht="27.95" customHeight="1" x14ac:dyDescent="0.2">
      <c r="A14" s="1">
        <v>9</v>
      </c>
      <c r="B14" s="1" t="s">
        <v>22</v>
      </c>
      <c r="C14" s="1"/>
      <c r="D14" s="25" t="s">
        <v>55</v>
      </c>
      <c r="E14" s="25" t="s">
        <v>41</v>
      </c>
      <c r="F14" s="32" t="s">
        <v>56</v>
      </c>
      <c r="G14" s="16">
        <v>0</v>
      </c>
      <c r="H14" s="44">
        <v>1</v>
      </c>
      <c r="I14" s="44">
        <v>0</v>
      </c>
      <c r="J14" s="44">
        <v>1</v>
      </c>
      <c r="K14" s="15">
        <v>0</v>
      </c>
      <c r="L14" s="15">
        <v>0</v>
      </c>
      <c r="M14" s="15">
        <v>0</v>
      </c>
      <c r="N14" s="16">
        <f t="shared" si="0"/>
        <v>0</v>
      </c>
      <c r="O14" s="5">
        <v>0</v>
      </c>
      <c r="P14" s="5">
        <v>0</v>
      </c>
      <c r="Q14" s="16">
        <f t="shared" si="1"/>
        <v>0</v>
      </c>
      <c r="R14" s="5">
        <v>0</v>
      </c>
      <c r="S14" s="16">
        <f t="shared" si="2"/>
        <v>0</v>
      </c>
      <c r="T14" s="5">
        <v>0</v>
      </c>
      <c r="U14" s="16">
        <f t="shared" si="3"/>
        <v>0</v>
      </c>
    </row>
    <row r="15" spans="1:32" ht="27.95" customHeight="1" x14ac:dyDescent="0.2">
      <c r="A15" s="1">
        <v>10</v>
      </c>
      <c r="B15" s="1" t="s">
        <v>22</v>
      </c>
      <c r="C15" s="1"/>
      <c r="D15" s="25" t="s">
        <v>57</v>
      </c>
      <c r="E15" s="25" t="s">
        <v>58</v>
      </c>
      <c r="F15" s="27" t="s">
        <v>59</v>
      </c>
      <c r="G15" s="16">
        <v>0</v>
      </c>
      <c r="H15" s="44">
        <v>3</v>
      </c>
      <c r="I15" s="44">
        <v>1</v>
      </c>
      <c r="J15" s="44">
        <v>2</v>
      </c>
      <c r="K15" s="15">
        <v>0</v>
      </c>
      <c r="L15" s="15">
        <v>0</v>
      </c>
      <c r="M15" s="15">
        <v>0</v>
      </c>
      <c r="N15" s="16">
        <f t="shared" si="0"/>
        <v>0</v>
      </c>
      <c r="O15" s="5">
        <v>0</v>
      </c>
      <c r="P15" s="5">
        <v>0</v>
      </c>
      <c r="Q15" s="16">
        <f t="shared" si="1"/>
        <v>0</v>
      </c>
      <c r="R15" s="5">
        <v>0</v>
      </c>
      <c r="S15" s="16">
        <f t="shared" si="2"/>
        <v>0</v>
      </c>
      <c r="T15" s="5">
        <v>0</v>
      </c>
      <c r="U15" s="16">
        <f t="shared" si="3"/>
        <v>0</v>
      </c>
    </row>
    <row r="16" spans="1:32" ht="27.95" customHeight="1" x14ac:dyDescent="0.2">
      <c r="A16" s="1">
        <v>11</v>
      </c>
      <c r="B16" s="1" t="s">
        <v>22</v>
      </c>
      <c r="C16" s="1"/>
      <c r="D16" s="25" t="s">
        <v>60</v>
      </c>
      <c r="E16" s="25" t="s">
        <v>61</v>
      </c>
      <c r="F16" s="26" t="s">
        <v>62</v>
      </c>
      <c r="G16" s="16">
        <v>0</v>
      </c>
      <c r="H16" s="44">
        <v>0</v>
      </c>
      <c r="I16" s="44">
        <v>0</v>
      </c>
      <c r="J16" s="44">
        <v>0</v>
      </c>
      <c r="K16" s="15">
        <v>0</v>
      </c>
      <c r="L16" s="15">
        <v>0</v>
      </c>
      <c r="M16" s="15">
        <v>0</v>
      </c>
      <c r="N16" s="16">
        <f t="shared" si="0"/>
        <v>0</v>
      </c>
      <c r="O16" s="5">
        <v>0</v>
      </c>
      <c r="P16" s="5">
        <v>0</v>
      </c>
      <c r="Q16" s="16">
        <f t="shared" si="1"/>
        <v>0</v>
      </c>
      <c r="R16" s="5">
        <v>0</v>
      </c>
      <c r="S16" s="16">
        <f t="shared" si="2"/>
        <v>0</v>
      </c>
      <c r="T16" s="5">
        <v>0</v>
      </c>
      <c r="U16" s="16">
        <f t="shared" si="3"/>
        <v>0</v>
      </c>
    </row>
    <row r="17" spans="1:21" ht="27.95" customHeight="1" x14ac:dyDescent="0.2">
      <c r="A17" s="1">
        <v>12</v>
      </c>
      <c r="B17" s="1" t="s">
        <v>22</v>
      </c>
      <c r="C17" s="1"/>
      <c r="D17" s="25" t="s">
        <v>63</v>
      </c>
      <c r="E17" s="25" t="s">
        <v>64</v>
      </c>
      <c r="F17" s="26" t="s">
        <v>65</v>
      </c>
      <c r="G17" s="16">
        <v>0</v>
      </c>
      <c r="H17" s="44">
        <v>0</v>
      </c>
      <c r="I17" s="44">
        <v>0</v>
      </c>
      <c r="J17" s="44">
        <v>0</v>
      </c>
      <c r="K17" s="15">
        <v>0</v>
      </c>
      <c r="L17" s="15">
        <v>0</v>
      </c>
      <c r="M17" s="15">
        <v>0</v>
      </c>
      <c r="N17" s="16">
        <f t="shared" si="0"/>
        <v>0</v>
      </c>
      <c r="O17" s="5">
        <v>0</v>
      </c>
      <c r="P17" s="5">
        <v>0</v>
      </c>
      <c r="Q17" s="16">
        <f t="shared" si="1"/>
        <v>0</v>
      </c>
      <c r="R17" s="5">
        <v>0</v>
      </c>
      <c r="S17" s="16">
        <f t="shared" si="2"/>
        <v>0</v>
      </c>
      <c r="T17" s="5">
        <v>0</v>
      </c>
      <c r="U17" s="16">
        <f t="shared" si="3"/>
        <v>0</v>
      </c>
    </row>
    <row r="18" spans="1:21" ht="27.95" customHeight="1" x14ac:dyDescent="0.2">
      <c r="A18" s="1">
        <v>13</v>
      </c>
      <c r="B18" s="1" t="s">
        <v>22</v>
      </c>
      <c r="C18" s="1"/>
      <c r="D18" s="25" t="s">
        <v>66</v>
      </c>
      <c r="E18" s="25" t="s">
        <v>67</v>
      </c>
      <c r="F18" s="26" t="s">
        <v>68</v>
      </c>
      <c r="G18" s="16">
        <v>0</v>
      </c>
      <c r="H18" s="44">
        <v>3</v>
      </c>
      <c r="I18" s="44">
        <v>1</v>
      </c>
      <c r="J18" s="44">
        <v>2</v>
      </c>
      <c r="K18" s="15">
        <v>0</v>
      </c>
      <c r="L18" s="15">
        <v>0</v>
      </c>
      <c r="M18" s="15">
        <v>0</v>
      </c>
      <c r="N18" s="16">
        <f t="shared" si="0"/>
        <v>0</v>
      </c>
      <c r="O18" s="5">
        <v>0</v>
      </c>
      <c r="P18" s="5">
        <v>0</v>
      </c>
      <c r="Q18" s="16">
        <f t="shared" si="1"/>
        <v>0</v>
      </c>
      <c r="R18" s="5">
        <v>0</v>
      </c>
      <c r="S18" s="16">
        <f t="shared" si="2"/>
        <v>0</v>
      </c>
      <c r="T18" s="5">
        <v>0</v>
      </c>
      <c r="U18" s="16">
        <f t="shared" si="3"/>
        <v>0</v>
      </c>
    </row>
    <row r="19" spans="1:21" ht="27.95" customHeight="1" x14ac:dyDescent="0.2">
      <c r="A19" s="1">
        <v>14</v>
      </c>
      <c r="B19" s="1" t="s">
        <v>22</v>
      </c>
      <c r="C19" s="1"/>
      <c r="D19" s="25" t="s">
        <v>69</v>
      </c>
      <c r="E19" s="25" t="s">
        <v>41</v>
      </c>
      <c r="F19" s="26" t="s">
        <v>70</v>
      </c>
      <c r="G19" s="16">
        <v>0</v>
      </c>
      <c r="H19" s="44">
        <v>1</v>
      </c>
      <c r="I19" s="44">
        <v>0</v>
      </c>
      <c r="J19" s="44">
        <v>1</v>
      </c>
      <c r="K19" s="15">
        <v>0</v>
      </c>
      <c r="L19" s="15">
        <v>0</v>
      </c>
      <c r="M19" s="15">
        <v>0</v>
      </c>
      <c r="N19" s="16">
        <f t="shared" si="0"/>
        <v>0</v>
      </c>
      <c r="O19" s="5">
        <v>0</v>
      </c>
      <c r="P19" s="5">
        <v>0</v>
      </c>
      <c r="Q19" s="16">
        <f t="shared" si="1"/>
        <v>0</v>
      </c>
      <c r="R19" s="5">
        <v>0</v>
      </c>
      <c r="S19" s="16">
        <f t="shared" si="2"/>
        <v>0</v>
      </c>
      <c r="T19" s="5">
        <v>0</v>
      </c>
      <c r="U19" s="16">
        <f t="shared" si="3"/>
        <v>0</v>
      </c>
    </row>
    <row r="20" spans="1:21" ht="27.95" customHeight="1" x14ac:dyDescent="0.2">
      <c r="A20" s="1">
        <v>15</v>
      </c>
      <c r="B20" s="25" t="s">
        <v>23</v>
      </c>
      <c r="C20" s="40" t="s">
        <v>26</v>
      </c>
      <c r="D20" s="25" t="s">
        <v>71</v>
      </c>
      <c r="E20" s="25" t="s">
        <v>72</v>
      </c>
      <c r="F20" s="26" t="s">
        <v>73</v>
      </c>
      <c r="G20" s="16">
        <v>0</v>
      </c>
      <c r="H20" s="44">
        <v>0</v>
      </c>
      <c r="I20" s="44">
        <v>0</v>
      </c>
      <c r="J20" s="44">
        <v>0</v>
      </c>
      <c r="K20" s="15">
        <v>0</v>
      </c>
      <c r="L20" s="15">
        <v>0</v>
      </c>
      <c r="M20" s="15">
        <v>0</v>
      </c>
      <c r="N20" s="16">
        <f t="shared" si="0"/>
        <v>0</v>
      </c>
      <c r="O20" s="5">
        <v>0</v>
      </c>
      <c r="P20" s="5">
        <v>0</v>
      </c>
      <c r="Q20" s="16">
        <f t="shared" si="1"/>
        <v>0</v>
      </c>
      <c r="R20" s="5">
        <v>0</v>
      </c>
      <c r="S20" s="16">
        <f t="shared" si="2"/>
        <v>0</v>
      </c>
      <c r="T20" s="5">
        <v>0</v>
      </c>
      <c r="U20" s="16">
        <f t="shared" si="3"/>
        <v>0</v>
      </c>
    </row>
    <row r="21" spans="1:21" ht="27.95" customHeight="1" x14ac:dyDescent="0.2">
      <c r="A21" s="1">
        <v>16</v>
      </c>
      <c r="B21" s="1" t="s">
        <v>22</v>
      </c>
      <c r="C21" s="1"/>
      <c r="D21" s="25" t="s">
        <v>74</v>
      </c>
      <c r="E21" s="33" t="s">
        <v>75</v>
      </c>
      <c r="F21" s="26" t="s">
        <v>76</v>
      </c>
      <c r="G21" s="16">
        <v>0</v>
      </c>
      <c r="H21" s="44">
        <v>1</v>
      </c>
      <c r="I21" s="44">
        <v>1</v>
      </c>
      <c r="J21" s="44">
        <v>0</v>
      </c>
      <c r="K21" s="15">
        <v>0</v>
      </c>
      <c r="L21" s="15">
        <v>0</v>
      </c>
      <c r="M21" s="15">
        <v>0</v>
      </c>
      <c r="N21" s="16">
        <f t="shared" si="0"/>
        <v>0</v>
      </c>
      <c r="O21" s="5">
        <v>0</v>
      </c>
      <c r="P21" s="5">
        <v>0</v>
      </c>
      <c r="Q21" s="16">
        <f t="shared" si="1"/>
        <v>0</v>
      </c>
      <c r="R21" s="5">
        <v>0</v>
      </c>
      <c r="S21" s="16">
        <f t="shared" si="2"/>
        <v>0</v>
      </c>
      <c r="T21" s="5">
        <v>0</v>
      </c>
      <c r="U21" s="16">
        <f t="shared" si="3"/>
        <v>0</v>
      </c>
    </row>
    <row r="22" spans="1:21" ht="27.95" customHeight="1" x14ac:dyDescent="0.2">
      <c r="A22" s="1">
        <v>17</v>
      </c>
      <c r="B22" s="1" t="s">
        <v>22</v>
      </c>
      <c r="C22" s="1"/>
      <c r="D22" s="25" t="s">
        <v>77</v>
      </c>
      <c r="E22" s="25" t="s">
        <v>78</v>
      </c>
      <c r="F22" s="26" t="s">
        <v>79</v>
      </c>
      <c r="G22" s="16">
        <v>0</v>
      </c>
      <c r="H22" s="44">
        <v>1</v>
      </c>
      <c r="I22" s="44">
        <v>1</v>
      </c>
      <c r="J22" s="44">
        <v>0</v>
      </c>
      <c r="K22" s="15">
        <v>0</v>
      </c>
      <c r="L22" s="15">
        <v>0</v>
      </c>
      <c r="M22" s="15">
        <v>0</v>
      </c>
      <c r="N22" s="16">
        <f t="shared" si="0"/>
        <v>0</v>
      </c>
      <c r="O22" s="5">
        <v>0</v>
      </c>
      <c r="P22" s="5">
        <v>0</v>
      </c>
      <c r="Q22" s="16">
        <f t="shared" si="1"/>
        <v>0</v>
      </c>
      <c r="R22" s="5">
        <v>0</v>
      </c>
      <c r="S22" s="16">
        <f t="shared" si="2"/>
        <v>0</v>
      </c>
      <c r="T22" s="5">
        <v>0</v>
      </c>
      <c r="U22" s="16">
        <f t="shared" si="3"/>
        <v>0</v>
      </c>
    </row>
    <row r="23" spans="1:21" ht="27.95" customHeight="1" x14ac:dyDescent="0.2">
      <c r="A23" s="1">
        <v>18</v>
      </c>
      <c r="B23" s="1" t="s">
        <v>22</v>
      </c>
      <c r="C23" s="1"/>
      <c r="D23" s="25" t="s">
        <v>80</v>
      </c>
      <c r="E23" s="25" t="s">
        <v>81</v>
      </c>
      <c r="F23" s="32" t="s">
        <v>82</v>
      </c>
      <c r="G23" s="16">
        <v>0</v>
      </c>
      <c r="H23" s="44">
        <v>1</v>
      </c>
      <c r="I23" s="44">
        <v>0</v>
      </c>
      <c r="J23" s="44">
        <v>1</v>
      </c>
      <c r="K23" s="15">
        <v>0</v>
      </c>
      <c r="L23" s="15">
        <v>0</v>
      </c>
      <c r="M23" s="15">
        <v>0</v>
      </c>
      <c r="N23" s="16">
        <f t="shared" si="0"/>
        <v>0</v>
      </c>
      <c r="O23" s="5">
        <v>0</v>
      </c>
      <c r="P23" s="5">
        <v>0</v>
      </c>
      <c r="Q23" s="16">
        <f t="shared" si="1"/>
        <v>0</v>
      </c>
      <c r="R23" s="5">
        <v>0</v>
      </c>
      <c r="S23" s="16">
        <f t="shared" si="2"/>
        <v>0</v>
      </c>
      <c r="T23" s="5">
        <v>0</v>
      </c>
      <c r="U23" s="16">
        <f t="shared" si="3"/>
        <v>0</v>
      </c>
    </row>
    <row r="24" spans="1:21" ht="27.95" customHeight="1" x14ac:dyDescent="0.2">
      <c r="A24" s="1">
        <v>19</v>
      </c>
      <c r="B24" s="1" t="s">
        <v>22</v>
      </c>
      <c r="C24" s="1"/>
      <c r="D24" s="25" t="s">
        <v>83</v>
      </c>
      <c r="E24" s="25" t="s">
        <v>41</v>
      </c>
      <c r="F24" s="26" t="s">
        <v>84</v>
      </c>
      <c r="G24" s="16">
        <v>0</v>
      </c>
      <c r="H24" s="44">
        <v>1</v>
      </c>
      <c r="I24" s="44">
        <v>0</v>
      </c>
      <c r="J24" s="44">
        <v>1</v>
      </c>
      <c r="K24" s="15">
        <v>0</v>
      </c>
      <c r="L24" s="15">
        <v>0</v>
      </c>
      <c r="M24" s="15">
        <v>0</v>
      </c>
      <c r="N24" s="16">
        <f t="shared" si="0"/>
        <v>0</v>
      </c>
      <c r="O24" s="5">
        <v>0</v>
      </c>
      <c r="P24" s="5">
        <v>0</v>
      </c>
      <c r="Q24" s="16">
        <f t="shared" si="1"/>
        <v>0</v>
      </c>
      <c r="R24" s="5">
        <v>0</v>
      </c>
      <c r="S24" s="16">
        <f t="shared" si="2"/>
        <v>0</v>
      </c>
      <c r="T24" s="5">
        <v>0</v>
      </c>
      <c r="U24" s="16">
        <f t="shared" si="3"/>
        <v>0</v>
      </c>
    </row>
    <row r="25" spans="1:21" ht="27.95" customHeight="1" x14ac:dyDescent="0.2">
      <c r="A25" s="1">
        <v>20</v>
      </c>
      <c r="B25" s="1" t="s">
        <v>22</v>
      </c>
      <c r="C25" s="1"/>
      <c r="D25" s="34" t="s">
        <v>85</v>
      </c>
      <c r="E25" s="25" t="s">
        <v>41</v>
      </c>
      <c r="F25" s="35" t="s">
        <v>86</v>
      </c>
      <c r="G25" s="16">
        <v>0</v>
      </c>
      <c r="H25" s="44">
        <v>1</v>
      </c>
      <c r="I25" s="44">
        <v>0</v>
      </c>
      <c r="J25" s="44">
        <v>1</v>
      </c>
      <c r="K25" s="15">
        <v>0</v>
      </c>
      <c r="L25" s="15">
        <v>0</v>
      </c>
      <c r="M25" s="15">
        <v>0</v>
      </c>
      <c r="N25" s="16">
        <f t="shared" si="0"/>
        <v>0</v>
      </c>
      <c r="O25" s="5">
        <v>0</v>
      </c>
      <c r="P25" s="5">
        <v>0</v>
      </c>
      <c r="Q25" s="16">
        <f t="shared" si="1"/>
        <v>0</v>
      </c>
      <c r="R25" s="5">
        <v>0</v>
      </c>
      <c r="S25" s="16">
        <f t="shared" si="2"/>
        <v>0</v>
      </c>
      <c r="T25" s="5">
        <v>0</v>
      </c>
      <c r="U25" s="16">
        <f t="shared" si="3"/>
        <v>0</v>
      </c>
    </row>
    <row r="26" spans="1:21" ht="27.95" customHeight="1" x14ac:dyDescent="0.25">
      <c r="A26" s="1">
        <v>21</v>
      </c>
      <c r="B26" s="1" t="s">
        <v>22</v>
      </c>
      <c r="C26" s="1"/>
      <c r="D26" s="25" t="s">
        <v>87</v>
      </c>
      <c r="E26" s="25" t="s">
        <v>53</v>
      </c>
      <c r="F26" s="36" t="s">
        <v>88</v>
      </c>
      <c r="G26" s="16">
        <v>0</v>
      </c>
      <c r="H26" s="44">
        <v>0</v>
      </c>
      <c r="I26" s="44">
        <v>0</v>
      </c>
      <c r="J26" s="44">
        <v>0</v>
      </c>
      <c r="K26" s="15">
        <v>0</v>
      </c>
      <c r="L26" s="15">
        <v>0</v>
      </c>
      <c r="M26" s="15">
        <v>0</v>
      </c>
      <c r="N26" s="16">
        <f t="shared" si="0"/>
        <v>0</v>
      </c>
      <c r="O26" s="5">
        <v>0</v>
      </c>
      <c r="P26" s="5">
        <v>0</v>
      </c>
      <c r="Q26" s="16">
        <f t="shared" si="1"/>
        <v>0</v>
      </c>
      <c r="R26" s="5">
        <v>0</v>
      </c>
      <c r="S26" s="16">
        <f t="shared" si="2"/>
        <v>0</v>
      </c>
      <c r="T26" s="5">
        <v>0</v>
      </c>
      <c r="U26" s="16">
        <f t="shared" si="3"/>
        <v>0</v>
      </c>
    </row>
    <row r="27" spans="1:21" ht="27.95" customHeight="1" x14ac:dyDescent="0.2">
      <c r="A27" s="1">
        <v>22</v>
      </c>
      <c r="B27" s="1" t="s">
        <v>22</v>
      </c>
      <c r="C27" s="1"/>
      <c r="D27" s="25" t="s">
        <v>89</v>
      </c>
      <c r="E27" s="25" t="s">
        <v>90</v>
      </c>
      <c r="F27" s="26" t="s">
        <v>91</v>
      </c>
      <c r="G27" s="16">
        <v>0</v>
      </c>
      <c r="H27" s="44">
        <v>0</v>
      </c>
      <c r="I27" s="44">
        <v>0</v>
      </c>
      <c r="J27" s="44">
        <v>0</v>
      </c>
      <c r="K27" s="15">
        <v>0</v>
      </c>
      <c r="L27" s="15">
        <v>0</v>
      </c>
      <c r="M27" s="15">
        <v>0</v>
      </c>
      <c r="N27" s="16">
        <f t="shared" si="0"/>
        <v>0</v>
      </c>
      <c r="O27" s="5">
        <v>0</v>
      </c>
      <c r="P27" s="5">
        <v>0</v>
      </c>
      <c r="Q27" s="16">
        <f t="shared" si="1"/>
        <v>0</v>
      </c>
      <c r="R27" s="5">
        <v>0</v>
      </c>
      <c r="S27" s="16">
        <f t="shared" si="2"/>
        <v>0</v>
      </c>
      <c r="T27" s="5">
        <v>0</v>
      </c>
      <c r="U27" s="16">
        <f t="shared" si="3"/>
        <v>0</v>
      </c>
    </row>
    <row r="28" spans="1:21" ht="27.95" customHeight="1" x14ac:dyDescent="0.2">
      <c r="A28" s="1">
        <v>23</v>
      </c>
      <c r="B28" s="25" t="s">
        <v>24</v>
      </c>
      <c r="C28" s="40" t="s">
        <v>27</v>
      </c>
      <c r="D28" s="25" t="s">
        <v>92</v>
      </c>
      <c r="E28" s="25" t="s">
        <v>41</v>
      </c>
      <c r="F28" s="26" t="s">
        <v>93</v>
      </c>
      <c r="G28" s="16">
        <v>0</v>
      </c>
      <c r="H28" s="44">
        <v>1</v>
      </c>
      <c r="I28" s="44">
        <v>0</v>
      </c>
      <c r="J28" s="44">
        <v>1</v>
      </c>
      <c r="K28" s="15">
        <v>0</v>
      </c>
      <c r="L28" s="15">
        <v>0</v>
      </c>
      <c r="M28" s="15">
        <v>0</v>
      </c>
      <c r="N28" s="16">
        <f t="shared" si="0"/>
        <v>0</v>
      </c>
      <c r="O28" s="5">
        <v>0</v>
      </c>
      <c r="P28" s="5">
        <v>0</v>
      </c>
      <c r="Q28" s="16">
        <f t="shared" si="1"/>
        <v>0</v>
      </c>
      <c r="R28" s="5">
        <v>0</v>
      </c>
      <c r="S28" s="16">
        <f t="shared" si="2"/>
        <v>0</v>
      </c>
      <c r="T28" s="5">
        <v>0</v>
      </c>
      <c r="U28" s="16">
        <f t="shared" si="3"/>
        <v>0</v>
      </c>
    </row>
    <row r="29" spans="1:21" ht="27.95" customHeight="1" x14ac:dyDescent="0.2">
      <c r="A29" s="1">
        <v>24</v>
      </c>
      <c r="B29" s="1" t="s">
        <v>22</v>
      </c>
      <c r="C29" s="1"/>
      <c r="D29" s="25" t="s">
        <v>94</v>
      </c>
      <c r="E29" s="25" t="s">
        <v>41</v>
      </c>
      <c r="F29" s="26" t="s">
        <v>95</v>
      </c>
      <c r="G29" s="16">
        <v>0</v>
      </c>
      <c r="H29" s="44">
        <v>1</v>
      </c>
      <c r="I29" s="44">
        <v>0</v>
      </c>
      <c r="J29" s="44">
        <v>1</v>
      </c>
      <c r="K29" s="15">
        <v>0</v>
      </c>
      <c r="L29" s="15">
        <v>0</v>
      </c>
      <c r="M29" s="15">
        <v>0</v>
      </c>
      <c r="N29" s="16">
        <f t="shared" si="0"/>
        <v>0</v>
      </c>
      <c r="O29" s="5">
        <v>0</v>
      </c>
      <c r="P29" s="5">
        <v>0</v>
      </c>
      <c r="Q29" s="16">
        <f t="shared" si="1"/>
        <v>0</v>
      </c>
      <c r="R29" s="5">
        <v>0</v>
      </c>
      <c r="S29" s="16">
        <f t="shared" si="2"/>
        <v>0</v>
      </c>
      <c r="T29" s="5">
        <v>0</v>
      </c>
      <c r="U29" s="16">
        <f t="shared" si="3"/>
        <v>0</v>
      </c>
    </row>
    <row r="30" spans="1:21" ht="27.95" customHeight="1" x14ac:dyDescent="0.2">
      <c r="A30" s="1">
        <v>25</v>
      </c>
      <c r="B30" s="1" t="s">
        <v>22</v>
      </c>
      <c r="C30" s="1"/>
      <c r="D30" s="25" t="s">
        <v>96</v>
      </c>
      <c r="E30" s="25" t="s">
        <v>97</v>
      </c>
      <c r="F30" s="26" t="s">
        <v>98</v>
      </c>
      <c r="G30" s="16">
        <v>0</v>
      </c>
      <c r="H30" s="44">
        <v>0</v>
      </c>
      <c r="I30" s="44">
        <v>0</v>
      </c>
      <c r="J30" s="44">
        <v>0</v>
      </c>
      <c r="K30" s="15">
        <v>0</v>
      </c>
      <c r="L30" s="15">
        <v>0</v>
      </c>
      <c r="M30" s="15">
        <v>0</v>
      </c>
      <c r="N30" s="16">
        <f t="shared" si="0"/>
        <v>0</v>
      </c>
      <c r="O30" s="5">
        <v>0</v>
      </c>
      <c r="P30" s="5">
        <v>0</v>
      </c>
      <c r="Q30" s="16">
        <f t="shared" si="1"/>
        <v>0</v>
      </c>
      <c r="R30" s="5">
        <v>0</v>
      </c>
      <c r="S30" s="16">
        <f t="shared" si="2"/>
        <v>0</v>
      </c>
      <c r="T30" s="5">
        <v>0</v>
      </c>
      <c r="U30" s="16">
        <f t="shared" si="3"/>
        <v>0</v>
      </c>
    </row>
    <row r="31" spans="1:21" ht="27.95" customHeight="1" x14ac:dyDescent="0.2">
      <c r="A31" s="1">
        <v>26</v>
      </c>
      <c r="B31" s="1" t="s">
        <v>22</v>
      </c>
      <c r="C31" s="1"/>
      <c r="D31" s="37" t="s">
        <v>99</v>
      </c>
      <c r="E31" s="37" t="s">
        <v>100</v>
      </c>
      <c r="F31" s="26" t="s">
        <v>101</v>
      </c>
      <c r="G31" s="16">
        <v>0</v>
      </c>
      <c r="H31" s="44">
        <v>0</v>
      </c>
      <c r="I31" s="44">
        <v>0</v>
      </c>
      <c r="J31" s="44">
        <v>0</v>
      </c>
      <c r="K31" s="15">
        <v>0</v>
      </c>
      <c r="L31" s="15">
        <v>0</v>
      </c>
      <c r="M31" s="15">
        <v>0</v>
      </c>
      <c r="N31" s="16">
        <f t="shared" si="0"/>
        <v>0</v>
      </c>
      <c r="O31" s="5">
        <v>0</v>
      </c>
      <c r="P31" s="5">
        <v>0</v>
      </c>
      <c r="Q31" s="16">
        <f t="shared" si="1"/>
        <v>0</v>
      </c>
      <c r="R31" s="5">
        <v>0</v>
      </c>
      <c r="S31" s="16">
        <f t="shared" si="2"/>
        <v>0</v>
      </c>
      <c r="T31" s="5">
        <v>0</v>
      </c>
      <c r="U31" s="16">
        <f t="shared" si="3"/>
        <v>0</v>
      </c>
    </row>
    <row r="32" spans="1:21" ht="27.95" customHeight="1" x14ac:dyDescent="0.2">
      <c r="A32" s="1">
        <v>27</v>
      </c>
      <c r="B32" s="1" t="s">
        <v>22</v>
      </c>
      <c r="C32" s="1"/>
      <c r="D32" s="25" t="s">
        <v>102</v>
      </c>
      <c r="E32" s="25" t="s">
        <v>41</v>
      </c>
      <c r="F32" s="26" t="s">
        <v>103</v>
      </c>
      <c r="G32" s="16">
        <v>0</v>
      </c>
      <c r="H32" s="44">
        <v>3</v>
      </c>
      <c r="I32" s="44">
        <v>0</v>
      </c>
      <c r="J32" s="44">
        <v>3</v>
      </c>
      <c r="K32" s="15">
        <v>0</v>
      </c>
      <c r="L32" s="15">
        <v>0</v>
      </c>
      <c r="M32" s="15">
        <v>0</v>
      </c>
      <c r="N32" s="16">
        <f t="shared" si="0"/>
        <v>0</v>
      </c>
      <c r="O32" s="5">
        <v>0</v>
      </c>
      <c r="P32" s="5">
        <v>0</v>
      </c>
      <c r="Q32" s="16">
        <f t="shared" si="1"/>
        <v>0</v>
      </c>
      <c r="R32" s="5">
        <v>0</v>
      </c>
      <c r="S32" s="16">
        <f t="shared" si="2"/>
        <v>0</v>
      </c>
      <c r="T32" s="5">
        <v>0</v>
      </c>
      <c r="U32" s="16">
        <f t="shared" si="3"/>
        <v>0</v>
      </c>
    </row>
    <row r="33" spans="1:21" ht="27.95" customHeight="1" x14ac:dyDescent="0.2">
      <c r="A33" s="1">
        <v>28</v>
      </c>
      <c r="B33" s="1" t="s">
        <v>22</v>
      </c>
      <c r="C33" s="1"/>
      <c r="D33" s="25" t="s">
        <v>104</v>
      </c>
      <c r="E33" s="25" t="s">
        <v>41</v>
      </c>
      <c r="F33" s="27" t="s">
        <v>105</v>
      </c>
      <c r="G33" s="16">
        <v>0</v>
      </c>
      <c r="H33" s="44">
        <v>0</v>
      </c>
      <c r="I33" s="44">
        <v>0</v>
      </c>
      <c r="J33" s="44">
        <v>0</v>
      </c>
      <c r="K33" s="15">
        <v>0</v>
      </c>
      <c r="L33" s="15">
        <v>0</v>
      </c>
      <c r="M33" s="15">
        <v>0</v>
      </c>
      <c r="N33" s="16">
        <f t="shared" si="0"/>
        <v>0</v>
      </c>
      <c r="O33" s="5">
        <v>0</v>
      </c>
      <c r="P33" s="5">
        <v>0</v>
      </c>
      <c r="Q33" s="16">
        <f t="shared" si="1"/>
        <v>0</v>
      </c>
      <c r="R33" s="5">
        <v>0</v>
      </c>
      <c r="S33" s="16">
        <f t="shared" si="2"/>
        <v>0</v>
      </c>
      <c r="T33" s="5">
        <v>0</v>
      </c>
      <c r="U33" s="16">
        <f t="shared" si="3"/>
        <v>0</v>
      </c>
    </row>
    <row r="34" spans="1:21" ht="27.95" customHeight="1" x14ac:dyDescent="0.2">
      <c r="A34" s="1">
        <v>29</v>
      </c>
      <c r="B34" s="1" t="s">
        <v>22</v>
      </c>
      <c r="C34" s="1"/>
      <c r="D34" s="25" t="s">
        <v>106</v>
      </c>
      <c r="E34" s="25" t="s">
        <v>53</v>
      </c>
      <c r="F34" s="26" t="s">
        <v>107</v>
      </c>
      <c r="G34" s="16">
        <v>0</v>
      </c>
      <c r="H34" s="44">
        <v>1</v>
      </c>
      <c r="I34" s="44">
        <v>0</v>
      </c>
      <c r="J34" s="44">
        <v>1</v>
      </c>
      <c r="K34" s="15">
        <v>0</v>
      </c>
      <c r="L34" s="15">
        <v>0</v>
      </c>
      <c r="M34" s="15">
        <v>0</v>
      </c>
      <c r="N34" s="16">
        <f t="shared" si="0"/>
        <v>0</v>
      </c>
      <c r="O34" s="5">
        <v>0</v>
      </c>
      <c r="P34" s="5">
        <v>0</v>
      </c>
      <c r="Q34" s="16">
        <f t="shared" si="1"/>
        <v>0</v>
      </c>
      <c r="R34" s="5">
        <v>0</v>
      </c>
      <c r="S34" s="16">
        <f t="shared" si="2"/>
        <v>0</v>
      </c>
      <c r="T34" s="5">
        <v>0</v>
      </c>
      <c r="U34" s="16">
        <f t="shared" si="3"/>
        <v>0</v>
      </c>
    </row>
    <row r="35" spans="1:21" ht="27.95" customHeight="1" x14ac:dyDescent="0.2">
      <c r="A35" s="1">
        <v>30</v>
      </c>
      <c r="B35" s="1" t="s">
        <v>22</v>
      </c>
      <c r="C35" s="1"/>
      <c r="D35" s="25" t="s">
        <v>108</v>
      </c>
      <c r="E35" s="25" t="s">
        <v>41</v>
      </c>
      <c r="F35" s="32" t="s">
        <v>109</v>
      </c>
      <c r="G35" s="16">
        <v>0</v>
      </c>
      <c r="H35" s="44">
        <v>6</v>
      </c>
      <c r="I35" s="44">
        <v>4</v>
      </c>
      <c r="J35" s="44">
        <v>1</v>
      </c>
      <c r="K35" s="15">
        <v>0</v>
      </c>
      <c r="L35" s="15">
        <v>0</v>
      </c>
      <c r="M35" s="15">
        <v>0</v>
      </c>
      <c r="N35" s="16">
        <f t="shared" si="0"/>
        <v>0</v>
      </c>
      <c r="O35" s="5">
        <v>0</v>
      </c>
      <c r="P35" s="5">
        <v>0</v>
      </c>
      <c r="Q35" s="16">
        <f t="shared" si="1"/>
        <v>0</v>
      </c>
      <c r="R35" s="5">
        <v>0</v>
      </c>
      <c r="S35" s="16">
        <f t="shared" si="2"/>
        <v>0</v>
      </c>
      <c r="T35" s="5">
        <v>0</v>
      </c>
      <c r="U35" s="16">
        <f t="shared" si="3"/>
        <v>0</v>
      </c>
    </row>
    <row r="36" spans="1:21" ht="27.95" customHeight="1" x14ac:dyDescent="0.2">
      <c r="A36" s="1">
        <v>31</v>
      </c>
      <c r="B36" s="1" t="s">
        <v>22</v>
      </c>
      <c r="C36" s="1"/>
      <c r="D36" s="25" t="s">
        <v>110</v>
      </c>
      <c r="E36" s="25" t="s">
        <v>111</v>
      </c>
      <c r="F36" s="26" t="s">
        <v>112</v>
      </c>
      <c r="G36" s="16">
        <v>0</v>
      </c>
      <c r="H36" s="44">
        <v>0</v>
      </c>
      <c r="I36" s="44">
        <v>0</v>
      </c>
      <c r="J36" s="44">
        <v>0</v>
      </c>
      <c r="K36" s="15">
        <v>0</v>
      </c>
      <c r="L36" s="15">
        <v>0</v>
      </c>
      <c r="M36" s="15">
        <v>0</v>
      </c>
      <c r="N36" s="16">
        <f t="shared" si="0"/>
        <v>0</v>
      </c>
      <c r="O36" s="5">
        <v>0</v>
      </c>
      <c r="P36" s="5">
        <v>0</v>
      </c>
      <c r="Q36" s="16">
        <f t="shared" si="1"/>
        <v>0</v>
      </c>
      <c r="R36" s="5">
        <v>0</v>
      </c>
      <c r="S36" s="16">
        <f t="shared" si="2"/>
        <v>0</v>
      </c>
      <c r="T36" s="5">
        <v>0</v>
      </c>
      <c r="U36" s="16">
        <f t="shared" si="3"/>
        <v>0</v>
      </c>
    </row>
    <row r="37" spans="1:21" ht="27.95" customHeight="1" x14ac:dyDescent="0.2">
      <c r="A37" s="1">
        <v>32</v>
      </c>
      <c r="B37" s="1" t="s">
        <v>22</v>
      </c>
      <c r="C37" s="1"/>
      <c r="D37" s="25" t="s">
        <v>113</v>
      </c>
      <c r="E37" s="25" t="s">
        <v>53</v>
      </c>
      <c r="F37" s="26" t="s">
        <v>114</v>
      </c>
      <c r="G37" s="16">
        <v>0</v>
      </c>
      <c r="H37" s="44">
        <v>1</v>
      </c>
      <c r="I37" s="44">
        <v>0</v>
      </c>
      <c r="J37" s="44">
        <v>0</v>
      </c>
      <c r="K37" s="15">
        <v>0</v>
      </c>
      <c r="L37" s="15">
        <v>0</v>
      </c>
      <c r="M37" s="15">
        <v>0</v>
      </c>
      <c r="N37" s="16">
        <f t="shared" si="0"/>
        <v>0</v>
      </c>
      <c r="O37" s="5">
        <v>0</v>
      </c>
      <c r="P37" s="5">
        <v>0</v>
      </c>
      <c r="Q37" s="16">
        <f t="shared" si="1"/>
        <v>0</v>
      </c>
      <c r="R37" s="5">
        <v>0</v>
      </c>
      <c r="S37" s="16">
        <f t="shared" si="2"/>
        <v>0</v>
      </c>
      <c r="T37" s="5">
        <v>0</v>
      </c>
      <c r="U37" s="16">
        <f t="shared" si="3"/>
        <v>0</v>
      </c>
    </row>
    <row r="38" spans="1:21" ht="40.5" customHeight="1" x14ac:dyDescent="0.2">
      <c r="A38" s="1">
        <v>33</v>
      </c>
      <c r="B38" s="25" t="s">
        <v>23</v>
      </c>
      <c r="C38" s="40" t="s">
        <v>28</v>
      </c>
      <c r="D38" s="25" t="s">
        <v>115</v>
      </c>
      <c r="E38" s="31" t="s">
        <v>116</v>
      </c>
      <c r="F38" s="32" t="s">
        <v>117</v>
      </c>
      <c r="G38" s="16">
        <v>0</v>
      </c>
      <c r="H38" s="44">
        <v>1</v>
      </c>
      <c r="I38" s="44">
        <v>0</v>
      </c>
      <c r="J38" s="44">
        <v>1</v>
      </c>
      <c r="K38" s="15">
        <v>0</v>
      </c>
      <c r="L38" s="15">
        <v>0</v>
      </c>
      <c r="M38" s="15">
        <v>0</v>
      </c>
      <c r="N38" s="16">
        <f t="shared" si="0"/>
        <v>0</v>
      </c>
      <c r="O38" s="5">
        <v>0</v>
      </c>
      <c r="P38" s="5">
        <v>0</v>
      </c>
      <c r="Q38" s="16">
        <f t="shared" si="1"/>
        <v>0</v>
      </c>
      <c r="R38" s="5">
        <v>0</v>
      </c>
      <c r="S38" s="16">
        <f t="shared" si="2"/>
        <v>0</v>
      </c>
      <c r="T38" s="5">
        <v>0</v>
      </c>
      <c r="U38" s="16">
        <f t="shared" si="3"/>
        <v>0</v>
      </c>
    </row>
    <row r="39" spans="1:21" ht="27.95" customHeight="1" x14ac:dyDescent="0.2">
      <c r="A39" s="1">
        <v>34</v>
      </c>
      <c r="B39" s="1" t="s">
        <v>22</v>
      </c>
      <c r="C39" s="1"/>
      <c r="D39" s="25" t="s">
        <v>118</v>
      </c>
      <c r="E39" s="25" t="s">
        <v>116</v>
      </c>
      <c r="F39" s="26" t="s">
        <v>119</v>
      </c>
      <c r="G39" s="16">
        <v>0</v>
      </c>
      <c r="H39" s="44">
        <v>2</v>
      </c>
      <c r="I39" s="44">
        <v>1</v>
      </c>
      <c r="J39" s="44">
        <v>1</v>
      </c>
      <c r="K39" s="15">
        <v>0</v>
      </c>
      <c r="L39" s="15">
        <v>0</v>
      </c>
      <c r="M39" s="15">
        <v>0</v>
      </c>
      <c r="N39" s="16">
        <f t="shared" si="0"/>
        <v>0</v>
      </c>
      <c r="O39" s="5">
        <v>0</v>
      </c>
      <c r="P39" s="5">
        <v>0</v>
      </c>
      <c r="Q39" s="16">
        <f t="shared" si="1"/>
        <v>0</v>
      </c>
      <c r="R39" s="5">
        <v>0</v>
      </c>
      <c r="S39" s="16">
        <f t="shared" si="2"/>
        <v>0</v>
      </c>
      <c r="T39" s="5">
        <v>0</v>
      </c>
      <c r="U39" s="16">
        <f t="shared" si="3"/>
        <v>0</v>
      </c>
    </row>
    <row r="40" spans="1:21" ht="27.95" customHeight="1" x14ac:dyDescent="0.2">
      <c r="A40" s="1">
        <v>35</v>
      </c>
      <c r="B40" s="1" t="s">
        <v>22</v>
      </c>
      <c r="C40" s="1"/>
      <c r="D40" s="25" t="s">
        <v>120</v>
      </c>
      <c r="E40" s="25" t="s">
        <v>58</v>
      </c>
      <c r="F40" s="26" t="s">
        <v>121</v>
      </c>
      <c r="G40" s="16">
        <v>0</v>
      </c>
      <c r="H40" s="44">
        <v>1</v>
      </c>
      <c r="I40" s="44">
        <v>0</v>
      </c>
      <c r="J40" s="44">
        <v>1</v>
      </c>
      <c r="K40" s="15">
        <v>0</v>
      </c>
      <c r="L40" s="15">
        <v>0</v>
      </c>
      <c r="M40" s="15">
        <v>0</v>
      </c>
      <c r="N40" s="16">
        <f t="shared" si="0"/>
        <v>0</v>
      </c>
      <c r="O40" s="5">
        <v>0</v>
      </c>
      <c r="P40" s="5">
        <v>0</v>
      </c>
      <c r="Q40" s="16">
        <f t="shared" si="1"/>
        <v>0</v>
      </c>
      <c r="R40" s="5">
        <v>0</v>
      </c>
      <c r="S40" s="16">
        <f t="shared" si="2"/>
        <v>0</v>
      </c>
      <c r="T40" s="5">
        <v>0</v>
      </c>
      <c r="U40" s="16">
        <f t="shared" si="3"/>
        <v>0</v>
      </c>
    </row>
    <row r="41" spans="1:21" ht="27.95" customHeight="1" x14ac:dyDescent="0.2">
      <c r="A41" s="1">
        <v>36</v>
      </c>
      <c r="B41" s="1" t="s">
        <v>22</v>
      </c>
      <c r="C41" s="1"/>
      <c r="D41" s="25" t="s">
        <v>122</v>
      </c>
      <c r="E41" s="25" t="s">
        <v>123</v>
      </c>
      <c r="F41" s="26" t="s">
        <v>124</v>
      </c>
      <c r="G41" s="16">
        <v>0</v>
      </c>
      <c r="H41" s="44">
        <v>3</v>
      </c>
      <c r="I41" s="44">
        <v>0</v>
      </c>
      <c r="J41" s="44">
        <v>2</v>
      </c>
      <c r="K41" s="15">
        <v>0</v>
      </c>
      <c r="L41" s="15">
        <v>0</v>
      </c>
      <c r="M41" s="15">
        <v>0</v>
      </c>
      <c r="N41" s="16">
        <f t="shared" si="0"/>
        <v>0</v>
      </c>
      <c r="O41" s="5">
        <v>0</v>
      </c>
      <c r="P41" s="5">
        <v>0</v>
      </c>
      <c r="Q41" s="16">
        <f t="shared" si="1"/>
        <v>0</v>
      </c>
      <c r="R41" s="5">
        <v>0</v>
      </c>
      <c r="S41" s="16">
        <f t="shared" si="2"/>
        <v>0</v>
      </c>
      <c r="T41" s="5">
        <v>0</v>
      </c>
      <c r="U41" s="16">
        <f t="shared" si="3"/>
        <v>0</v>
      </c>
    </row>
    <row r="42" spans="1:21" ht="27.95" customHeight="1" x14ac:dyDescent="0.2">
      <c r="A42" s="1">
        <v>37</v>
      </c>
      <c r="B42" s="1" t="s">
        <v>22</v>
      </c>
      <c r="C42" s="1"/>
      <c r="D42" s="25" t="s">
        <v>125</v>
      </c>
      <c r="E42" s="25" t="s">
        <v>72</v>
      </c>
      <c r="F42" s="26" t="s">
        <v>126</v>
      </c>
      <c r="G42" s="16">
        <v>0</v>
      </c>
      <c r="H42" s="44">
        <v>0</v>
      </c>
      <c r="I42" s="44">
        <v>0</v>
      </c>
      <c r="J42" s="44">
        <v>0</v>
      </c>
      <c r="K42" s="15">
        <v>0</v>
      </c>
      <c r="L42" s="15">
        <v>0</v>
      </c>
      <c r="M42" s="15">
        <v>0</v>
      </c>
      <c r="N42" s="16">
        <f t="shared" si="0"/>
        <v>0</v>
      </c>
      <c r="O42" s="5">
        <v>0</v>
      </c>
      <c r="P42" s="5">
        <v>0</v>
      </c>
      <c r="Q42" s="16">
        <f t="shared" si="1"/>
        <v>0</v>
      </c>
      <c r="R42" s="5">
        <v>0</v>
      </c>
      <c r="S42" s="16">
        <f t="shared" si="2"/>
        <v>0</v>
      </c>
      <c r="T42" s="5">
        <v>0</v>
      </c>
      <c r="U42" s="16">
        <f t="shared" si="3"/>
        <v>0</v>
      </c>
    </row>
    <row r="43" spans="1:21" ht="27.95" customHeight="1" x14ac:dyDescent="0.2">
      <c r="A43" s="1">
        <v>38</v>
      </c>
      <c r="B43" s="1" t="s">
        <v>22</v>
      </c>
      <c r="C43" s="1"/>
      <c r="D43" s="37" t="s">
        <v>127</v>
      </c>
      <c r="E43" s="37" t="s">
        <v>128</v>
      </c>
      <c r="F43" s="28" t="s">
        <v>129</v>
      </c>
      <c r="G43" s="16">
        <v>0</v>
      </c>
      <c r="H43" s="44">
        <v>2</v>
      </c>
      <c r="I43" s="44">
        <v>1</v>
      </c>
      <c r="J43" s="44">
        <v>1</v>
      </c>
      <c r="K43" s="15">
        <v>0</v>
      </c>
      <c r="L43" s="15">
        <v>0</v>
      </c>
      <c r="M43" s="15">
        <v>0</v>
      </c>
      <c r="N43" s="16">
        <f t="shared" si="0"/>
        <v>0</v>
      </c>
      <c r="O43" s="5">
        <v>0</v>
      </c>
      <c r="P43" s="5">
        <v>0</v>
      </c>
      <c r="Q43" s="16">
        <f t="shared" si="1"/>
        <v>0</v>
      </c>
      <c r="R43" s="5">
        <v>0</v>
      </c>
      <c r="S43" s="16">
        <f t="shared" si="2"/>
        <v>0</v>
      </c>
      <c r="T43" s="5">
        <v>0</v>
      </c>
      <c r="U43" s="16">
        <f t="shared" si="3"/>
        <v>0</v>
      </c>
    </row>
    <row r="44" spans="1:21" ht="27.95" customHeight="1" x14ac:dyDescent="0.2">
      <c r="A44" s="1">
        <v>39</v>
      </c>
      <c r="B44" s="1" t="s">
        <v>22</v>
      </c>
      <c r="C44" s="1"/>
      <c r="D44" s="37" t="s">
        <v>130</v>
      </c>
      <c r="E44" s="37" t="s">
        <v>41</v>
      </c>
      <c r="F44" s="38" t="s">
        <v>131</v>
      </c>
      <c r="G44" s="16">
        <v>0</v>
      </c>
      <c r="H44" s="44">
        <v>4</v>
      </c>
      <c r="I44" s="44">
        <v>2</v>
      </c>
      <c r="J44" s="44">
        <v>2</v>
      </c>
      <c r="K44" s="15">
        <v>0</v>
      </c>
      <c r="L44" s="15">
        <v>0</v>
      </c>
      <c r="M44" s="15">
        <v>0</v>
      </c>
      <c r="N44" s="16">
        <f t="shared" si="0"/>
        <v>0</v>
      </c>
      <c r="O44" s="5">
        <v>0</v>
      </c>
      <c r="P44" s="5">
        <v>0</v>
      </c>
      <c r="Q44" s="16">
        <f t="shared" si="1"/>
        <v>0</v>
      </c>
      <c r="R44" s="5">
        <v>0</v>
      </c>
      <c r="S44" s="16">
        <f t="shared" si="2"/>
        <v>0</v>
      </c>
      <c r="T44" s="5">
        <v>0</v>
      </c>
      <c r="U44" s="16">
        <f t="shared" si="3"/>
        <v>0</v>
      </c>
    </row>
    <row r="45" spans="1:21" ht="51" customHeight="1" x14ac:dyDescent="0.2">
      <c r="A45" s="1">
        <v>40</v>
      </c>
      <c r="B45" s="25" t="s">
        <v>23</v>
      </c>
      <c r="C45" s="40" t="s">
        <v>29</v>
      </c>
      <c r="D45" s="25" t="s">
        <v>132</v>
      </c>
      <c r="E45" s="25" t="s">
        <v>78</v>
      </c>
      <c r="F45" s="26" t="s">
        <v>133</v>
      </c>
      <c r="G45" s="16">
        <v>0</v>
      </c>
      <c r="H45" s="44">
        <v>0</v>
      </c>
      <c r="I45" s="44">
        <v>0</v>
      </c>
      <c r="J45" s="44">
        <v>0</v>
      </c>
      <c r="K45" s="15">
        <v>0</v>
      </c>
      <c r="L45" s="15">
        <v>0</v>
      </c>
      <c r="M45" s="15">
        <v>0</v>
      </c>
      <c r="N45" s="16">
        <f t="shared" si="0"/>
        <v>0</v>
      </c>
      <c r="O45" s="5">
        <v>0</v>
      </c>
      <c r="P45" s="5">
        <v>0</v>
      </c>
      <c r="Q45" s="16">
        <f t="shared" si="1"/>
        <v>0</v>
      </c>
      <c r="R45" s="5">
        <v>0</v>
      </c>
      <c r="S45" s="16">
        <f t="shared" si="2"/>
        <v>0</v>
      </c>
      <c r="T45" s="5">
        <v>0</v>
      </c>
      <c r="U45" s="16">
        <f t="shared" si="3"/>
        <v>0</v>
      </c>
    </row>
    <row r="46" spans="1:21" ht="27.95" customHeight="1" x14ac:dyDescent="0.2">
      <c r="A46" s="1">
        <v>41</v>
      </c>
      <c r="B46" s="1" t="s">
        <v>22</v>
      </c>
      <c r="C46" s="1"/>
      <c r="D46" s="25" t="s">
        <v>134</v>
      </c>
      <c r="E46" s="25" t="s">
        <v>135</v>
      </c>
      <c r="F46" s="26" t="s">
        <v>136</v>
      </c>
      <c r="G46" s="16">
        <v>0</v>
      </c>
      <c r="H46" s="44">
        <v>2</v>
      </c>
      <c r="I46" s="44">
        <v>0</v>
      </c>
      <c r="J46" s="44">
        <v>2</v>
      </c>
      <c r="K46" s="15">
        <v>0</v>
      </c>
      <c r="L46" s="15">
        <v>0</v>
      </c>
      <c r="M46" s="15">
        <v>0</v>
      </c>
      <c r="N46" s="16">
        <f t="shared" si="0"/>
        <v>0</v>
      </c>
      <c r="O46" s="5">
        <v>0</v>
      </c>
      <c r="P46" s="5">
        <v>0</v>
      </c>
      <c r="Q46" s="16">
        <f t="shared" si="1"/>
        <v>0</v>
      </c>
      <c r="R46" s="5">
        <v>0</v>
      </c>
      <c r="S46" s="16">
        <f t="shared" si="2"/>
        <v>0</v>
      </c>
      <c r="T46" s="5">
        <v>0</v>
      </c>
      <c r="U46" s="16">
        <f t="shared" si="3"/>
        <v>0</v>
      </c>
    </row>
    <row r="47" spans="1:21" ht="27.95" customHeight="1" x14ac:dyDescent="0.2">
      <c r="A47" s="1">
        <v>42</v>
      </c>
      <c r="B47" s="1" t="s">
        <v>22</v>
      </c>
      <c r="C47" s="1"/>
      <c r="D47" s="25" t="s">
        <v>137</v>
      </c>
      <c r="E47" s="31" t="s">
        <v>53</v>
      </c>
      <c r="F47" s="26" t="s">
        <v>138</v>
      </c>
      <c r="G47" s="16">
        <v>0</v>
      </c>
      <c r="H47" s="44">
        <v>0</v>
      </c>
      <c r="I47" s="44">
        <v>0</v>
      </c>
      <c r="J47" s="44">
        <v>0</v>
      </c>
      <c r="K47" s="15">
        <v>0</v>
      </c>
      <c r="L47" s="15">
        <v>0</v>
      </c>
      <c r="M47" s="15">
        <v>0</v>
      </c>
      <c r="N47" s="16">
        <f t="shared" si="0"/>
        <v>0</v>
      </c>
      <c r="O47" s="5">
        <v>0</v>
      </c>
      <c r="P47" s="5">
        <v>0</v>
      </c>
      <c r="Q47" s="16">
        <f t="shared" si="1"/>
        <v>0</v>
      </c>
      <c r="R47" s="5">
        <v>0</v>
      </c>
      <c r="S47" s="16">
        <f t="shared" si="2"/>
        <v>0</v>
      </c>
      <c r="T47" s="5">
        <v>0</v>
      </c>
      <c r="U47" s="16">
        <f t="shared" si="3"/>
        <v>0</v>
      </c>
    </row>
    <row r="48" spans="1:21" ht="27.95" customHeight="1" x14ac:dyDescent="0.2">
      <c r="A48" s="1">
        <v>43</v>
      </c>
      <c r="B48" s="1" t="s">
        <v>22</v>
      </c>
      <c r="C48" s="1"/>
      <c r="D48" s="25" t="s">
        <v>139</v>
      </c>
      <c r="E48" s="31" t="s">
        <v>135</v>
      </c>
      <c r="F48" s="26" t="s">
        <v>140</v>
      </c>
      <c r="G48" s="16">
        <v>0</v>
      </c>
      <c r="H48" s="44">
        <v>0</v>
      </c>
      <c r="I48" s="44">
        <v>0</v>
      </c>
      <c r="J48" s="44">
        <v>0</v>
      </c>
      <c r="K48" s="15">
        <v>0</v>
      </c>
      <c r="L48" s="15">
        <v>0</v>
      </c>
      <c r="M48" s="15">
        <v>0</v>
      </c>
      <c r="N48" s="16">
        <f t="shared" si="0"/>
        <v>0</v>
      </c>
      <c r="O48" s="5">
        <v>0</v>
      </c>
      <c r="P48" s="5">
        <v>0</v>
      </c>
      <c r="Q48" s="16">
        <f t="shared" si="1"/>
        <v>0</v>
      </c>
      <c r="R48" s="5">
        <v>0</v>
      </c>
      <c r="S48" s="16">
        <f t="shared" si="2"/>
        <v>0</v>
      </c>
      <c r="T48" s="5">
        <v>0</v>
      </c>
      <c r="U48" s="16">
        <f t="shared" si="3"/>
        <v>0</v>
      </c>
    </row>
    <row r="49" spans="1:21" ht="27.95" customHeight="1" x14ac:dyDescent="0.2">
      <c r="A49" s="1">
        <v>44</v>
      </c>
      <c r="B49" s="1" t="s">
        <v>22</v>
      </c>
      <c r="C49" s="1"/>
      <c r="D49" s="25" t="s">
        <v>141</v>
      </c>
      <c r="E49" s="25" t="s">
        <v>53</v>
      </c>
      <c r="F49" s="26" t="s">
        <v>142</v>
      </c>
      <c r="G49" s="16">
        <v>0</v>
      </c>
      <c r="H49" s="44">
        <v>0</v>
      </c>
      <c r="I49" s="44">
        <v>0</v>
      </c>
      <c r="J49" s="44">
        <v>0</v>
      </c>
      <c r="K49" s="15">
        <v>0</v>
      </c>
      <c r="L49" s="15">
        <v>0</v>
      </c>
      <c r="M49" s="15">
        <v>0</v>
      </c>
      <c r="N49" s="16">
        <f t="shared" si="0"/>
        <v>0</v>
      </c>
      <c r="O49" s="5">
        <v>0</v>
      </c>
      <c r="P49" s="5">
        <v>0</v>
      </c>
      <c r="Q49" s="16">
        <f t="shared" si="1"/>
        <v>0</v>
      </c>
      <c r="R49" s="5">
        <v>0</v>
      </c>
      <c r="S49" s="16">
        <f t="shared" si="2"/>
        <v>0</v>
      </c>
      <c r="T49" s="5">
        <v>0</v>
      </c>
      <c r="U49" s="16">
        <f t="shared" si="3"/>
        <v>0</v>
      </c>
    </row>
    <row r="50" spans="1:21" ht="27.95" customHeight="1" x14ac:dyDescent="0.2">
      <c r="A50" s="1">
        <v>45</v>
      </c>
      <c r="B50" s="1" t="s">
        <v>22</v>
      </c>
      <c r="C50" s="1"/>
      <c r="D50" s="25" t="s">
        <v>143</v>
      </c>
      <c r="E50" s="25" t="s">
        <v>53</v>
      </c>
      <c r="F50" s="26" t="s">
        <v>144</v>
      </c>
      <c r="G50" s="16">
        <v>0</v>
      </c>
      <c r="H50" s="44">
        <v>0</v>
      </c>
      <c r="I50" s="44">
        <v>0</v>
      </c>
      <c r="J50" s="44">
        <v>0</v>
      </c>
      <c r="K50" s="15">
        <v>0</v>
      </c>
      <c r="L50" s="15">
        <v>0</v>
      </c>
      <c r="M50" s="15">
        <v>0</v>
      </c>
      <c r="N50" s="16">
        <f t="shared" si="0"/>
        <v>0</v>
      </c>
      <c r="O50" s="5">
        <v>0</v>
      </c>
      <c r="P50" s="5">
        <v>0</v>
      </c>
      <c r="Q50" s="16">
        <f t="shared" si="1"/>
        <v>0</v>
      </c>
      <c r="R50" s="5">
        <v>0</v>
      </c>
      <c r="S50" s="16">
        <f t="shared" si="2"/>
        <v>0</v>
      </c>
      <c r="T50" s="5">
        <v>0</v>
      </c>
      <c r="U50" s="16">
        <f t="shared" si="3"/>
        <v>0</v>
      </c>
    </row>
    <row r="51" spans="1:21" ht="27.95" customHeight="1" x14ac:dyDescent="0.2">
      <c r="A51" s="1">
        <v>46</v>
      </c>
      <c r="B51" s="1" t="s">
        <v>22</v>
      </c>
      <c r="C51" s="1"/>
      <c r="D51" s="25" t="s">
        <v>145</v>
      </c>
      <c r="E51" s="25" t="s">
        <v>111</v>
      </c>
      <c r="F51" s="26" t="s">
        <v>146</v>
      </c>
      <c r="G51" s="16">
        <v>0</v>
      </c>
      <c r="H51" s="44">
        <v>4</v>
      </c>
      <c r="I51" s="44">
        <v>0</v>
      </c>
      <c r="J51" s="44">
        <v>1</v>
      </c>
      <c r="K51" s="15">
        <v>0</v>
      </c>
      <c r="L51" s="15">
        <v>0</v>
      </c>
      <c r="M51" s="15">
        <v>0</v>
      </c>
      <c r="N51" s="16">
        <f t="shared" si="0"/>
        <v>0</v>
      </c>
      <c r="O51" s="5">
        <v>0</v>
      </c>
      <c r="P51" s="5">
        <v>0</v>
      </c>
      <c r="Q51" s="16">
        <f t="shared" si="1"/>
        <v>0</v>
      </c>
      <c r="R51" s="5">
        <v>0</v>
      </c>
      <c r="S51" s="16">
        <f t="shared" si="2"/>
        <v>0</v>
      </c>
      <c r="T51" s="5">
        <v>0</v>
      </c>
      <c r="U51" s="16">
        <f t="shared" si="3"/>
        <v>0</v>
      </c>
    </row>
    <row r="52" spans="1:21" ht="27.95" customHeight="1" x14ac:dyDescent="0.2">
      <c r="A52" s="1">
        <v>47</v>
      </c>
      <c r="B52" s="1" t="s">
        <v>22</v>
      </c>
      <c r="C52" s="1"/>
      <c r="D52" s="25" t="s">
        <v>147</v>
      </c>
      <c r="E52" s="25" t="s">
        <v>53</v>
      </c>
      <c r="F52" s="27" t="s">
        <v>148</v>
      </c>
      <c r="G52" s="16">
        <v>0</v>
      </c>
      <c r="H52" s="44">
        <v>0</v>
      </c>
      <c r="I52" s="44">
        <v>0</v>
      </c>
      <c r="J52" s="44">
        <v>0</v>
      </c>
      <c r="K52" s="15">
        <v>0</v>
      </c>
      <c r="L52" s="15">
        <v>0</v>
      </c>
      <c r="M52" s="15">
        <v>0</v>
      </c>
      <c r="N52" s="16">
        <f t="shared" si="0"/>
        <v>0</v>
      </c>
      <c r="O52" s="5">
        <v>0</v>
      </c>
      <c r="P52" s="5">
        <v>0</v>
      </c>
      <c r="Q52" s="16">
        <f t="shared" si="1"/>
        <v>0</v>
      </c>
      <c r="R52" s="5">
        <v>0</v>
      </c>
      <c r="S52" s="16">
        <f t="shared" si="2"/>
        <v>0</v>
      </c>
      <c r="T52" s="5">
        <v>0</v>
      </c>
      <c r="U52" s="16">
        <f t="shared" si="3"/>
        <v>0</v>
      </c>
    </row>
    <row r="53" spans="1:21" ht="27.95" customHeight="1" x14ac:dyDescent="0.2">
      <c r="A53" s="1">
        <v>48</v>
      </c>
      <c r="B53" s="1" t="s">
        <v>22</v>
      </c>
      <c r="C53" s="1"/>
      <c r="D53" s="25" t="s">
        <v>149</v>
      </c>
      <c r="E53" s="25" t="s">
        <v>150</v>
      </c>
      <c r="F53" s="26" t="s">
        <v>151</v>
      </c>
      <c r="G53" s="16">
        <v>0</v>
      </c>
      <c r="H53" s="44">
        <v>0</v>
      </c>
      <c r="I53" s="44">
        <v>0</v>
      </c>
      <c r="J53" s="44">
        <v>0</v>
      </c>
      <c r="K53" s="15">
        <v>0</v>
      </c>
      <c r="L53" s="15">
        <v>0</v>
      </c>
      <c r="M53" s="15">
        <v>0</v>
      </c>
      <c r="N53" s="16">
        <f t="shared" si="0"/>
        <v>0</v>
      </c>
      <c r="O53" s="5">
        <v>0</v>
      </c>
      <c r="P53" s="5">
        <v>0</v>
      </c>
      <c r="Q53" s="16">
        <f t="shared" si="1"/>
        <v>0</v>
      </c>
      <c r="R53" s="5">
        <v>0</v>
      </c>
      <c r="S53" s="16">
        <f t="shared" si="2"/>
        <v>0</v>
      </c>
      <c r="T53" s="5">
        <v>0</v>
      </c>
      <c r="U53" s="16">
        <f t="shared" si="3"/>
        <v>0</v>
      </c>
    </row>
    <row r="54" spans="1:21" ht="27.95" customHeight="1" x14ac:dyDescent="0.2">
      <c r="A54" s="1">
        <v>49</v>
      </c>
      <c r="B54" s="1" t="s">
        <v>22</v>
      </c>
      <c r="C54" s="1"/>
      <c r="D54" s="25" t="s">
        <v>152</v>
      </c>
      <c r="E54" s="31" t="s">
        <v>53</v>
      </c>
      <c r="F54" s="26" t="s">
        <v>153</v>
      </c>
      <c r="G54" s="16">
        <v>0</v>
      </c>
      <c r="H54" s="44">
        <v>0</v>
      </c>
      <c r="I54" s="44">
        <v>0</v>
      </c>
      <c r="J54" s="44">
        <v>0</v>
      </c>
      <c r="K54" s="15">
        <v>0</v>
      </c>
      <c r="L54" s="15">
        <v>0</v>
      </c>
      <c r="M54" s="15">
        <v>0</v>
      </c>
      <c r="N54" s="16">
        <f t="shared" si="0"/>
        <v>0</v>
      </c>
      <c r="O54" s="5">
        <v>0</v>
      </c>
      <c r="P54" s="5">
        <v>0</v>
      </c>
      <c r="Q54" s="16">
        <f t="shared" si="1"/>
        <v>0</v>
      </c>
      <c r="R54" s="5">
        <v>0</v>
      </c>
      <c r="S54" s="16">
        <f t="shared" si="2"/>
        <v>0</v>
      </c>
      <c r="T54" s="5">
        <v>0</v>
      </c>
      <c r="U54" s="16">
        <f t="shared" si="3"/>
        <v>0</v>
      </c>
    </row>
    <row r="55" spans="1:21" ht="27.95" customHeight="1" x14ac:dyDescent="0.2">
      <c r="A55" s="1">
        <v>50</v>
      </c>
      <c r="B55" s="1" t="s">
        <v>22</v>
      </c>
      <c r="C55" s="1"/>
      <c r="D55" s="25" t="s">
        <v>154</v>
      </c>
      <c r="E55" s="25" t="s">
        <v>155</v>
      </c>
      <c r="F55" s="26" t="s">
        <v>156</v>
      </c>
      <c r="G55" s="16">
        <v>0</v>
      </c>
      <c r="H55" s="44">
        <v>2</v>
      </c>
      <c r="I55" s="44">
        <v>0</v>
      </c>
      <c r="J55" s="44">
        <v>2</v>
      </c>
      <c r="K55" s="15">
        <v>0</v>
      </c>
      <c r="L55" s="15">
        <v>0</v>
      </c>
      <c r="M55" s="15">
        <v>0</v>
      </c>
      <c r="N55" s="16">
        <f t="shared" si="0"/>
        <v>0</v>
      </c>
      <c r="O55" s="5">
        <v>0</v>
      </c>
      <c r="P55" s="5">
        <v>0</v>
      </c>
      <c r="Q55" s="16">
        <f t="shared" si="1"/>
        <v>0</v>
      </c>
      <c r="R55" s="5">
        <v>0</v>
      </c>
      <c r="S55" s="16">
        <f t="shared" si="2"/>
        <v>0</v>
      </c>
      <c r="T55" s="5">
        <v>0</v>
      </c>
      <c r="U55" s="16">
        <f t="shared" si="3"/>
        <v>0</v>
      </c>
    </row>
    <row r="56" spans="1:21" ht="39" customHeight="1" x14ac:dyDescent="0.2">
      <c r="A56" s="1">
        <v>51</v>
      </c>
      <c r="B56" s="25" t="s">
        <v>23</v>
      </c>
      <c r="C56" s="40" t="s">
        <v>30</v>
      </c>
      <c r="D56" s="25" t="s">
        <v>157</v>
      </c>
      <c r="E56" s="39" t="s">
        <v>158</v>
      </c>
      <c r="F56" s="32" t="s">
        <v>159</v>
      </c>
      <c r="G56" s="16">
        <v>0</v>
      </c>
      <c r="H56" s="44">
        <v>0</v>
      </c>
      <c r="I56" s="44">
        <v>0</v>
      </c>
      <c r="J56" s="44">
        <v>0</v>
      </c>
      <c r="K56" s="15">
        <v>0</v>
      </c>
      <c r="L56" s="15">
        <v>0</v>
      </c>
      <c r="M56" s="15">
        <v>0</v>
      </c>
      <c r="N56" s="16">
        <f t="shared" si="0"/>
        <v>0</v>
      </c>
      <c r="O56" s="5">
        <v>0</v>
      </c>
      <c r="P56" s="5">
        <v>0</v>
      </c>
      <c r="Q56" s="16">
        <f t="shared" si="1"/>
        <v>0</v>
      </c>
      <c r="R56" s="5">
        <v>0</v>
      </c>
      <c r="S56" s="16">
        <f t="shared" si="2"/>
        <v>0</v>
      </c>
      <c r="T56" s="5">
        <v>0</v>
      </c>
      <c r="U56" s="16">
        <f t="shared" si="3"/>
        <v>0</v>
      </c>
    </row>
    <row r="57" spans="1:21" ht="27.95" customHeight="1" x14ac:dyDescent="0.2">
      <c r="A57" s="1">
        <v>52</v>
      </c>
      <c r="B57" s="1" t="s">
        <v>22</v>
      </c>
      <c r="C57" s="1"/>
      <c r="D57" s="25" t="s">
        <v>160</v>
      </c>
      <c r="E57" s="25" t="s">
        <v>161</v>
      </c>
      <c r="F57" s="27" t="s">
        <v>162</v>
      </c>
      <c r="G57" s="16">
        <v>0</v>
      </c>
      <c r="H57" s="44">
        <v>1</v>
      </c>
      <c r="I57" s="44">
        <v>0</v>
      </c>
      <c r="J57" s="44">
        <v>1</v>
      </c>
      <c r="K57" s="15">
        <v>0</v>
      </c>
      <c r="L57" s="15">
        <v>0</v>
      </c>
      <c r="M57" s="15">
        <v>0</v>
      </c>
      <c r="N57" s="16">
        <f t="shared" si="0"/>
        <v>0</v>
      </c>
      <c r="O57" s="5">
        <v>0</v>
      </c>
      <c r="P57" s="5">
        <v>0</v>
      </c>
      <c r="Q57" s="16">
        <f t="shared" si="1"/>
        <v>0</v>
      </c>
      <c r="R57" s="5">
        <v>0</v>
      </c>
      <c r="S57" s="16">
        <f t="shared" si="2"/>
        <v>0</v>
      </c>
      <c r="T57" s="5">
        <v>0</v>
      </c>
      <c r="U57" s="16">
        <f t="shared" si="3"/>
        <v>0</v>
      </c>
    </row>
    <row r="58" spans="1:21" ht="27.95" customHeight="1" x14ac:dyDescent="0.2">
      <c r="A58" s="1">
        <v>53</v>
      </c>
      <c r="B58" s="25" t="s">
        <v>24</v>
      </c>
      <c r="C58" s="40" t="s">
        <v>31</v>
      </c>
      <c r="D58" s="25" t="s">
        <v>163</v>
      </c>
      <c r="E58" s="25" t="s">
        <v>164</v>
      </c>
      <c r="F58" s="26" t="s">
        <v>165</v>
      </c>
      <c r="G58" s="16">
        <v>0</v>
      </c>
      <c r="H58" s="44">
        <v>0</v>
      </c>
      <c r="I58" s="44">
        <v>0</v>
      </c>
      <c r="J58" s="44">
        <v>0</v>
      </c>
      <c r="K58" s="15">
        <v>0</v>
      </c>
      <c r="L58" s="15">
        <v>0</v>
      </c>
      <c r="M58" s="15">
        <v>0</v>
      </c>
      <c r="N58" s="16">
        <f t="shared" si="0"/>
        <v>0</v>
      </c>
      <c r="O58" s="5">
        <v>0</v>
      </c>
      <c r="P58" s="5">
        <v>0</v>
      </c>
      <c r="Q58" s="16">
        <f t="shared" si="1"/>
        <v>0</v>
      </c>
      <c r="R58" s="5">
        <v>0</v>
      </c>
      <c r="S58" s="16">
        <f t="shared" si="2"/>
        <v>0</v>
      </c>
      <c r="T58" s="5">
        <v>0</v>
      </c>
      <c r="U58" s="16">
        <f t="shared" si="3"/>
        <v>0</v>
      </c>
    </row>
    <row r="59" spans="1:21" ht="27.95" customHeight="1" x14ac:dyDescent="0.2">
      <c r="A59" s="1">
        <v>54</v>
      </c>
      <c r="B59" s="1" t="s">
        <v>22</v>
      </c>
      <c r="C59" s="1"/>
      <c r="D59" s="25" t="s">
        <v>166</v>
      </c>
      <c r="E59" s="25" t="s">
        <v>53</v>
      </c>
      <c r="F59" s="32" t="s">
        <v>167</v>
      </c>
      <c r="G59" s="16">
        <v>0</v>
      </c>
      <c r="H59" s="44">
        <v>0</v>
      </c>
      <c r="I59" s="44">
        <v>0</v>
      </c>
      <c r="J59" s="44">
        <v>0</v>
      </c>
      <c r="K59" s="15">
        <v>0</v>
      </c>
      <c r="L59" s="15">
        <v>0</v>
      </c>
      <c r="M59" s="15">
        <v>0</v>
      </c>
      <c r="N59" s="16">
        <f t="shared" si="0"/>
        <v>0</v>
      </c>
      <c r="O59" s="5">
        <v>0</v>
      </c>
      <c r="P59" s="5">
        <v>0</v>
      </c>
      <c r="Q59" s="16">
        <f t="shared" si="1"/>
        <v>0</v>
      </c>
      <c r="R59" s="5">
        <v>0</v>
      </c>
      <c r="S59" s="16">
        <f t="shared" si="2"/>
        <v>0</v>
      </c>
      <c r="T59" s="5">
        <v>0</v>
      </c>
      <c r="U59" s="16">
        <f t="shared" si="3"/>
        <v>0</v>
      </c>
    </row>
    <row r="60" spans="1:21" ht="27.95" customHeight="1" x14ac:dyDescent="0.2">
      <c r="A60" s="1">
        <v>55</v>
      </c>
      <c r="B60" s="1" t="s">
        <v>22</v>
      </c>
      <c r="C60" s="1"/>
      <c r="D60" s="25" t="s">
        <v>168</v>
      </c>
      <c r="E60" s="25" t="s">
        <v>41</v>
      </c>
      <c r="F60" s="32" t="s">
        <v>169</v>
      </c>
      <c r="G60" s="16">
        <v>0</v>
      </c>
      <c r="H60" s="44">
        <v>1</v>
      </c>
      <c r="I60" s="44">
        <v>0</v>
      </c>
      <c r="J60" s="44">
        <v>1</v>
      </c>
      <c r="K60" s="15">
        <v>0</v>
      </c>
      <c r="L60" s="15">
        <v>0</v>
      </c>
      <c r="M60" s="15">
        <v>0</v>
      </c>
      <c r="N60" s="16">
        <f t="shared" si="0"/>
        <v>0</v>
      </c>
      <c r="O60" s="5">
        <v>0</v>
      </c>
      <c r="P60" s="5">
        <v>0</v>
      </c>
      <c r="Q60" s="16">
        <f t="shared" si="1"/>
        <v>0</v>
      </c>
      <c r="R60" s="5">
        <v>0</v>
      </c>
      <c r="S60" s="16">
        <f t="shared" si="2"/>
        <v>0</v>
      </c>
      <c r="T60" s="5">
        <v>0</v>
      </c>
      <c r="U60" s="16">
        <f t="shared" si="3"/>
        <v>0</v>
      </c>
    </row>
    <row r="61" spans="1:21" ht="27.95" customHeight="1" x14ac:dyDescent="0.2">
      <c r="A61" s="1">
        <v>56</v>
      </c>
      <c r="B61" s="1" t="s">
        <v>22</v>
      </c>
      <c r="C61" s="1"/>
      <c r="D61" s="25" t="s">
        <v>170</v>
      </c>
      <c r="E61" s="25" t="s">
        <v>41</v>
      </c>
      <c r="F61" s="32" t="s">
        <v>171</v>
      </c>
      <c r="G61" s="16">
        <v>0</v>
      </c>
      <c r="H61" s="44">
        <v>1</v>
      </c>
      <c r="I61" s="44">
        <v>0</v>
      </c>
      <c r="J61" s="44">
        <v>1</v>
      </c>
      <c r="K61" s="15">
        <v>0</v>
      </c>
      <c r="L61" s="15">
        <v>0</v>
      </c>
      <c r="M61" s="15">
        <v>0</v>
      </c>
      <c r="N61" s="16">
        <f t="shared" si="0"/>
        <v>0</v>
      </c>
      <c r="O61" s="5">
        <v>0</v>
      </c>
      <c r="P61" s="5">
        <v>0</v>
      </c>
      <c r="Q61" s="16">
        <f t="shared" si="1"/>
        <v>0</v>
      </c>
      <c r="R61" s="5">
        <v>0</v>
      </c>
      <c r="S61" s="16">
        <f t="shared" si="2"/>
        <v>0</v>
      </c>
      <c r="T61" s="5">
        <v>0</v>
      </c>
      <c r="U61" s="16">
        <f t="shared" si="3"/>
        <v>0</v>
      </c>
    </row>
    <row r="62" spans="1:21" ht="27.95" customHeight="1" x14ac:dyDescent="0.2">
      <c r="A62" s="1">
        <v>57</v>
      </c>
      <c r="B62" s="1" t="s">
        <v>22</v>
      </c>
      <c r="C62" s="1"/>
      <c r="D62" s="25" t="s">
        <v>172</v>
      </c>
      <c r="E62" s="31" t="s">
        <v>173</v>
      </c>
      <c r="F62" s="26" t="s">
        <v>174</v>
      </c>
      <c r="G62" s="16">
        <v>0</v>
      </c>
      <c r="H62" s="44">
        <v>0</v>
      </c>
      <c r="I62" s="44">
        <v>0</v>
      </c>
      <c r="J62" s="44">
        <v>0</v>
      </c>
      <c r="K62" s="15">
        <v>0</v>
      </c>
      <c r="L62" s="15">
        <v>0</v>
      </c>
      <c r="M62" s="15">
        <v>0</v>
      </c>
      <c r="N62" s="16">
        <f t="shared" si="0"/>
        <v>0</v>
      </c>
      <c r="O62" s="5">
        <v>0</v>
      </c>
      <c r="P62" s="5">
        <v>0</v>
      </c>
      <c r="Q62" s="16">
        <f t="shared" si="1"/>
        <v>0</v>
      </c>
      <c r="R62" s="5">
        <v>0</v>
      </c>
      <c r="S62" s="16">
        <f t="shared" si="2"/>
        <v>0</v>
      </c>
      <c r="T62" s="5">
        <v>0</v>
      </c>
      <c r="U62" s="16">
        <f t="shared" si="3"/>
        <v>0</v>
      </c>
    </row>
    <row r="63" spans="1:21" ht="27.95" customHeight="1" x14ac:dyDescent="0.2">
      <c r="A63" s="1">
        <v>58</v>
      </c>
      <c r="B63" s="1" t="s">
        <v>22</v>
      </c>
      <c r="C63" s="1"/>
      <c r="D63" s="25" t="s">
        <v>175</v>
      </c>
      <c r="E63" s="25" t="s">
        <v>176</v>
      </c>
      <c r="F63" s="27" t="s">
        <v>177</v>
      </c>
      <c r="G63" s="16">
        <v>0</v>
      </c>
      <c r="H63" s="44">
        <v>1</v>
      </c>
      <c r="I63" s="44">
        <v>1</v>
      </c>
      <c r="J63" s="44">
        <v>0</v>
      </c>
      <c r="K63" s="15">
        <v>0</v>
      </c>
      <c r="L63" s="15">
        <v>0</v>
      </c>
      <c r="M63" s="15">
        <v>0</v>
      </c>
      <c r="N63" s="16">
        <f t="shared" si="0"/>
        <v>0</v>
      </c>
      <c r="O63" s="5">
        <v>0</v>
      </c>
      <c r="P63" s="5">
        <v>0</v>
      </c>
      <c r="Q63" s="16">
        <f t="shared" si="1"/>
        <v>0</v>
      </c>
      <c r="R63" s="5">
        <v>0</v>
      </c>
      <c r="S63" s="16">
        <f t="shared" si="2"/>
        <v>0</v>
      </c>
      <c r="T63" s="5">
        <v>0</v>
      </c>
      <c r="U63" s="16">
        <f t="shared" si="3"/>
        <v>0</v>
      </c>
    </row>
    <row r="64" spans="1:21" ht="27.95" customHeight="1" x14ac:dyDescent="0.2">
      <c r="A64" s="1">
        <v>59</v>
      </c>
      <c r="B64" s="1" t="s">
        <v>22</v>
      </c>
      <c r="C64" s="1"/>
      <c r="D64" s="37" t="s">
        <v>178</v>
      </c>
      <c r="E64" s="37" t="s">
        <v>53</v>
      </c>
      <c r="F64" s="26" t="s">
        <v>179</v>
      </c>
      <c r="G64" s="16">
        <v>0</v>
      </c>
      <c r="H64" s="44">
        <v>0</v>
      </c>
      <c r="I64" s="44">
        <v>0</v>
      </c>
      <c r="J64" s="44">
        <v>0</v>
      </c>
      <c r="K64" s="15">
        <v>0</v>
      </c>
      <c r="L64" s="15">
        <v>0</v>
      </c>
      <c r="M64" s="15">
        <v>0</v>
      </c>
      <c r="N64" s="16">
        <f t="shared" si="0"/>
        <v>0</v>
      </c>
      <c r="O64" s="5">
        <v>0</v>
      </c>
      <c r="P64" s="5">
        <v>0</v>
      </c>
      <c r="Q64" s="16">
        <f t="shared" si="1"/>
        <v>0</v>
      </c>
      <c r="R64" s="5">
        <v>0</v>
      </c>
      <c r="S64" s="16">
        <f t="shared" si="2"/>
        <v>0</v>
      </c>
      <c r="T64" s="5">
        <v>0</v>
      </c>
      <c r="U64" s="16">
        <f t="shared" si="3"/>
        <v>0</v>
      </c>
    </row>
    <row r="65" spans="1:21" ht="27.95" customHeight="1" x14ac:dyDescent="0.2">
      <c r="A65" s="1">
        <v>60</v>
      </c>
      <c r="B65" s="1" t="s">
        <v>22</v>
      </c>
      <c r="C65" s="1"/>
      <c r="D65" s="25" t="s">
        <v>180</v>
      </c>
      <c r="E65" s="25" t="s">
        <v>41</v>
      </c>
      <c r="F65" s="32" t="s">
        <v>181</v>
      </c>
      <c r="G65" s="16">
        <v>0</v>
      </c>
      <c r="H65" s="44">
        <v>2</v>
      </c>
      <c r="I65" s="44">
        <v>0</v>
      </c>
      <c r="J65" s="44">
        <v>2</v>
      </c>
      <c r="K65" s="15">
        <v>0</v>
      </c>
      <c r="L65" s="15">
        <v>0</v>
      </c>
      <c r="M65" s="15">
        <v>0</v>
      </c>
      <c r="N65" s="16">
        <f t="shared" si="0"/>
        <v>0</v>
      </c>
      <c r="O65" s="5">
        <v>0</v>
      </c>
      <c r="P65" s="5">
        <v>0</v>
      </c>
      <c r="Q65" s="16">
        <f t="shared" si="1"/>
        <v>0</v>
      </c>
      <c r="R65" s="5">
        <v>0</v>
      </c>
      <c r="S65" s="16">
        <f t="shared" si="2"/>
        <v>0</v>
      </c>
      <c r="T65" s="5">
        <v>0</v>
      </c>
      <c r="U65" s="16">
        <f t="shared" si="3"/>
        <v>0</v>
      </c>
    </row>
    <row r="66" spans="1:21" ht="27.95" customHeight="1" x14ac:dyDescent="0.2">
      <c r="A66" s="1">
        <v>61</v>
      </c>
      <c r="B66" s="25" t="s">
        <v>25</v>
      </c>
      <c r="C66" s="40" t="s">
        <v>32</v>
      </c>
      <c r="D66" s="25" t="s">
        <v>182</v>
      </c>
      <c r="E66" s="25" t="s">
        <v>41</v>
      </c>
      <c r="F66" s="26" t="s">
        <v>183</v>
      </c>
      <c r="G66" s="16">
        <v>0</v>
      </c>
      <c r="H66" s="44">
        <v>4</v>
      </c>
      <c r="I66" s="44">
        <v>0</v>
      </c>
      <c r="J66" s="44">
        <v>2</v>
      </c>
      <c r="K66" s="15">
        <v>0</v>
      </c>
      <c r="L66" s="15">
        <v>0</v>
      </c>
      <c r="M66" s="15">
        <v>0</v>
      </c>
      <c r="N66" s="16">
        <f t="shared" si="0"/>
        <v>0</v>
      </c>
      <c r="O66" s="5">
        <v>0</v>
      </c>
      <c r="P66" s="5">
        <v>0</v>
      </c>
      <c r="Q66" s="16">
        <f t="shared" si="1"/>
        <v>0</v>
      </c>
      <c r="R66" s="5">
        <v>0</v>
      </c>
      <c r="S66" s="16">
        <f t="shared" si="2"/>
        <v>0</v>
      </c>
      <c r="T66" s="5">
        <v>0</v>
      </c>
      <c r="U66" s="16">
        <f t="shared" si="3"/>
        <v>0</v>
      </c>
    </row>
    <row r="67" spans="1:21" ht="27.95" customHeight="1" x14ac:dyDescent="0.2">
      <c r="A67" s="1">
        <v>62</v>
      </c>
      <c r="B67" s="1" t="s">
        <v>22</v>
      </c>
      <c r="C67" s="1"/>
      <c r="D67" s="25" t="s">
        <v>184</v>
      </c>
      <c r="E67" s="25" t="s">
        <v>185</v>
      </c>
      <c r="F67" s="32" t="s">
        <v>186</v>
      </c>
      <c r="G67" s="16">
        <v>0</v>
      </c>
      <c r="H67" s="44">
        <v>1</v>
      </c>
      <c r="I67" s="44">
        <v>0</v>
      </c>
      <c r="J67" s="44">
        <v>1</v>
      </c>
      <c r="K67" s="15">
        <v>0</v>
      </c>
      <c r="L67" s="15">
        <v>0</v>
      </c>
      <c r="M67" s="15">
        <v>0</v>
      </c>
      <c r="N67" s="16">
        <f t="shared" si="0"/>
        <v>0</v>
      </c>
      <c r="O67" s="5">
        <v>0</v>
      </c>
      <c r="P67" s="5">
        <v>0</v>
      </c>
      <c r="Q67" s="16">
        <f t="shared" si="1"/>
        <v>0</v>
      </c>
      <c r="R67" s="5">
        <v>0</v>
      </c>
      <c r="S67" s="16">
        <f t="shared" si="2"/>
        <v>0</v>
      </c>
      <c r="T67" s="5">
        <v>0</v>
      </c>
      <c r="U67" s="16">
        <f t="shared" si="3"/>
        <v>0</v>
      </c>
    </row>
    <row r="68" spans="1:21" ht="27.95" customHeight="1" x14ac:dyDescent="0.2">
      <c r="A68" s="1">
        <v>63</v>
      </c>
      <c r="B68" s="1" t="s">
        <v>22</v>
      </c>
      <c r="C68" s="1"/>
      <c r="D68" s="25" t="s">
        <v>187</v>
      </c>
      <c r="E68" s="25" t="s">
        <v>188</v>
      </c>
      <c r="F68" s="26" t="s">
        <v>189</v>
      </c>
      <c r="G68" s="16">
        <v>0</v>
      </c>
      <c r="H68" s="44">
        <v>2</v>
      </c>
      <c r="I68" s="44">
        <v>0</v>
      </c>
      <c r="J68" s="44">
        <v>1</v>
      </c>
      <c r="K68" s="15">
        <v>0</v>
      </c>
      <c r="L68" s="15">
        <v>0</v>
      </c>
      <c r="M68" s="15">
        <v>0</v>
      </c>
      <c r="N68" s="16">
        <f t="shared" si="0"/>
        <v>0</v>
      </c>
      <c r="O68" s="5">
        <v>0</v>
      </c>
      <c r="P68" s="5">
        <v>0</v>
      </c>
      <c r="Q68" s="16">
        <f t="shared" si="1"/>
        <v>0</v>
      </c>
      <c r="R68" s="5">
        <v>0</v>
      </c>
      <c r="S68" s="16">
        <f t="shared" si="2"/>
        <v>0</v>
      </c>
      <c r="T68" s="5">
        <v>0</v>
      </c>
      <c r="U68" s="16">
        <f t="shared" si="3"/>
        <v>0</v>
      </c>
    </row>
    <row r="69" spans="1:21" ht="27.95" customHeight="1" x14ac:dyDescent="0.2">
      <c r="A69" s="1">
        <v>64</v>
      </c>
      <c r="B69" s="1" t="s">
        <v>22</v>
      </c>
      <c r="C69" s="1"/>
      <c r="D69" s="25" t="s">
        <v>190</v>
      </c>
      <c r="E69" s="25" t="s">
        <v>44</v>
      </c>
      <c r="F69" s="26" t="s">
        <v>191</v>
      </c>
      <c r="G69" s="16">
        <v>0</v>
      </c>
      <c r="H69" s="44">
        <v>0</v>
      </c>
      <c r="I69" s="44">
        <v>0</v>
      </c>
      <c r="J69" s="44">
        <v>0</v>
      </c>
      <c r="K69" s="15">
        <v>0</v>
      </c>
      <c r="L69" s="15">
        <v>0</v>
      </c>
      <c r="M69" s="15">
        <v>0</v>
      </c>
      <c r="N69" s="16">
        <f t="shared" si="0"/>
        <v>0</v>
      </c>
      <c r="O69" s="5">
        <v>0</v>
      </c>
      <c r="P69" s="5">
        <v>0</v>
      </c>
      <c r="Q69" s="16">
        <f t="shared" si="1"/>
        <v>0</v>
      </c>
      <c r="R69" s="5">
        <v>0</v>
      </c>
      <c r="S69" s="16">
        <f t="shared" si="2"/>
        <v>0</v>
      </c>
      <c r="T69" s="5">
        <v>0</v>
      </c>
      <c r="U69" s="16">
        <f t="shared" si="3"/>
        <v>0</v>
      </c>
    </row>
    <row r="70" spans="1:21" ht="27.95" customHeight="1" x14ac:dyDescent="0.2">
      <c r="A70" s="1">
        <v>65</v>
      </c>
      <c r="B70" s="1" t="s">
        <v>22</v>
      </c>
      <c r="C70" s="1"/>
      <c r="D70" s="25" t="s">
        <v>192</v>
      </c>
      <c r="E70" s="25" t="s">
        <v>123</v>
      </c>
      <c r="F70" s="26"/>
      <c r="G70" s="16">
        <v>0</v>
      </c>
      <c r="H70" s="44">
        <v>0</v>
      </c>
      <c r="I70" s="44">
        <v>0</v>
      </c>
      <c r="J70" s="44">
        <v>0</v>
      </c>
      <c r="K70" s="15">
        <v>0</v>
      </c>
      <c r="L70" s="15">
        <v>0</v>
      </c>
      <c r="M70" s="15">
        <v>0</v>
      </c>
      <c r="N70" s="16">
        <f t="shared" ref="N70:N99" si="4">IF(H70=0,0,K70/H70)*100</f>
        <v>0</v>
      </c>
      <c r="O70" s="5">
        <v>0</v>
      </c>
      <c r="P70" s="5">
        <v>0</v>
      </c>
      <c r="Q70" s="16">
        <f t="shared" ref="Q70:Q99" si="5">IF(O70=0,0,P70/O70)*100</f>
        <v>0</v>
      </c>
      <c r="R70" s="5">
        <v>0</v>
      </c>
      <c r="S70" s="16">
        <f t="shared" ref="S70:S99" si="6">IF(P70=0,0,R70/P70)*100</f>
        <v>0</v>
      </c>
      <c r="T70" s="5">
        <v>0</v>
      </c>
      <c r="U70" s="16">
        <f t="shared" ref="U70:U99" si="7">IF(P70=0,0,T70/P70)*100</f>
        <v>0</v>
      </c>
    </row>
    <row r="71" spans="1:21" ht="27.95" customHeight="1" x14ac:dyDescent="0.2">
      <c r="A71" s="1">
        <v>66</v>
      </c>
      <c r="B71" s="1" t="s">
        <v>22</v>
      </c>
      <c r="C71" s="1"/>
      <c r="D71" s="25" t="s">
        <v>193</v>
      </c>
      <c r="E71" s="25" t="s">
        <v>41</v>
      </c>
      <c r="F71" s="26" t="s">
        <v>194</v>
      </c>
      <c r="G71" s="16">
        <v>0</v>
      </c>
      <c r="H71" s="44">
        <v>0</v>
      </c>
      <c r="I71" s="44">
        <v>0</v>
      </c>
      <c r="J71" s="44">
        <v>0</v>
      </c>
      <c r="K71" s="15">
        <v>0</v>
      </c>
      <c r="L71" s="15">
        <v>0</v>
      </c>
      <c r="M71" s="15">
        <v>0</v>
      </c>
      <c r="N71" s="16">
        <f t="shared" si="4"/>
        <v>0</v>
      </c>
      <c r="O71" s="5">
        <v>0</v>
      </c>
      <c r="P71" s="5">
        <v>0</v>
      </c>
      <c r="Q71" s="16">
        <f t="shared" si="5"/>
        <v>0</v>
      </c>
      <c r="R71" s="5">
        <v>0</v>
      </c>
      <c r="S71" s="16">
        <f t="shared" si="6"/>
        <v>0</v>
      </c>
      <c r="T71" s="5">
        <v>0</v>
      </c>
      <c r="U71" s="16">
        <f t="shared" si="7"/>
        <v>0</v>
      </c>
    </row>
    <row r="72" spans="1:21" ht="27.95" customHeight="1" x14ac:dyDescent="0.2">
      <c r="A72" s="1">
        <v>67</v>
      </c>
      <c r="B72" s="1" t="s">
        <v>22</v>
      </c>
      <c r="C72" s="1"/>
      <c r="D72" s="25" t="s">
        <v>195</v>
      </c>
      <c r="E72" s="25" t="s">
        <v>196</v>
      </c>
      <c r="F72" s="26" t="s">
        <v>197</v>
      </c>
      <c r="G72" s="16">
        <v>0</v>
      </c>
      <c r="H72" s="44">
        <v>1</v>
      </c>
      <c r="I72" s="44">
        <v>0</v>
      </c>
      <c r="J72" s="44">
        <v>1</v>
      </c>
      <c r="K72" s="15">
        <v>0</v>
      </c>
      <c r="L72" s="15">
        <v>0</v>
      </c>
      <c r="M72" s="15">
        <v>0</v>
      </c>
      <c r="N72" s="16">
        <f t="shared" si="4"/>
        <v>0</v>
      </c>
      <c r="O72" s="5">
        <v>0</v>
      </c>
      <c r="P72" s="5">
        <v>0</v>
      </c>
      <c r="Q72" s="16">
        <f t="shared" si="5"/>
        <v>0</v>
      </c>
      <c r="R72" s="5">
        <v>0</v>
      </c>
      <c r="S72" s="16">
        <f t="shared" si="6"/>
        <v>0</v>
      </c>
      <c r="T72" s="5">
        <v>0</v>
      </c>
      <c r="U72" s="16">
        <f t="shared" si="7"/>
        <v>0</v>
      </c>
    </row>
    <row r="73" spans="1:21" ht="27.95" customHeight="1" x14ac:dyDescent="0.2">
      <c r="A73" s="1">
        <v>68</v>
      </c>
      <c r="B73" s="1" t="s">
        <v>22</v>
      </c>
      <c r="C73" s="1"/>
      <c r="D73" s="25" t="s">
        <v>198</v>
      </c>
      <c r="E73" s="25" t="s">
        <v>196</v>
      </c>
      <c r="F73" s="26" t="s">
        <v>199</v>
      </c>
      <c r="G73" s="16">
        <v>0</v>
      </c>
      <c r="H73" s="44">
        <v>0</v>
      </c>
      <c r="I73" s="44">
        <v>0</v>
      </c>
      <c r="J73" s="44">
        <v>0</v>
      </c>
      <c r="K73" s="15">
        <v>0</v>
      </c>
      <c r="L73" s="15">
        <v>0</v>
      </c>
      <c r="M73" s="15">
        <v>0</v>
      </c>
      <c r="N73" s="16">
        <f t="shared" si="4"/>
        <v>0</v>
      </c>
      <c r="O73" s="5">
        <v>0</v>
      </c>
      <c r="P73" s="5">
        <v>0</v>
      </c>
      <c r="Q73" s="16">
        <f t="shared" si="5"/>
        <v>0</v>
      </c>
      <c r="R73" s="5">
        <v>0</v>
      </c>
      <c r="S73" s="16">
        <f t="shared" si="6"/>
        <v>0</v>
      </c>
      <c r="T73" s="5">
        <v>0</v>
      </c>
      <c r="U73" s="16">
        <f t="shared" si="7"/>
        <v>0</v>
      </c>
    </row>
    <row r="74" spans="1:21" ht="27.95" customHeight="1" x14ac:dyDescent="0.2">
      <c r="A74" s="1">
        <v>69</v>
      </c>
      <c r="B74" s="1" t="s">
        <v>22</v>
      </c>
      <c r="C74" s="1"/>
      <c r="D74" s="25" t="s">
        <v>200</v>
      </c>
      <c r="E74" s="25" t="s">
        <v>41</v>
      </c>
      <c r="F74" s="26" t="s">
        <v>201</v>
      </c>
      <c r="G74" s="16">
        <v>0</v>
      </c>
      <c r="H74" s="44">
        <v>1</v>
      </c>
      <c r="I74" s="44">
        <v>0</v>
      </c>
      <c r="J74" s="44">
        <v>1</v>
      </c>
      <c r="K74" s="15">
        <v>0</v>
      </c>
      <c r="L74" s="15">
        <v>0</v>
      </c>
      <c r="M74" s="15">
        <v>0</v>
      </c>
      <c r="N74" s="16">
        <f t="shared" si="4"/>
        <v>0</v>
      </c>
      <c r="O74" s="5">
        <v>0</v>
      </c>
      <c r="P74" s="5">
        <v>0</v>
      </c>
      <c r="Q74" s="16">
        <f t="shared" si="5"/>
        <v>0</v>
      </c>
      <c r="R74" s="5">
        <v>0</v>
      </c>
      <c r="S74" s="16">
        <f t="shared" si="6"/>
        <v>0</v>
      </c>
      <c r="T74" s="5">
        <v>0</v>
      </c>
      <c r="U74" s="16">
        <f t="shared" si="7"/>
        <v>0</v>
      </c>
    </row>
    <row r="75" spans="1:21" ht="27.95" customHeight="1" x14ac:dyDescent="0.2">
      <c r="A75" s="1">
        <v>70</v>
      </c>
      <c r="B75" s="1" t="s">
        <v>22</v>
      </c>
      <c r="C75" s="1"/>
      <c r="D75" s="25" t="s">
        <v>202</v>
      </c>
      <c r="E75" s="25" t="s">
        <v>53</v>
      </c>
      <c r="F75" s="26" t="s">
        <v>203</v>
      </c>
      <c r="G75" s="16">
        <v>0</v>
      </c>
      <c r="H75" s="44">
        <v>0</v>
      </c>
      <c r="I75" s="44">
        <v>0</v>
      </c>
      <c r="J75" s="44">
        <v>0</v>
      </c>
      <c r="K75" s="15">
        <v>0</v>
      </c>
      <c r="L75" s="15">
        <v>0</v>
      </c>
      <c r="M75" s="15">
        <v>0</v>
      </c>
      <c r="N75" s="16">
        <f t="shared" si="4"/>
        <v>0</v>
      </c>
      <c r="O75" s="5">
        <v>0</v>
      </c>
      <c r="P75" s="5">
        <v>0</v>
      </c>
      <c r="Q75" s="16">
        <f t="shared" si="5"/>
        <v>0</v>
      </c>
      <c r="R75" s="5">
        <v>0</v>
      </c>
      <c r="S75" s="16">
        <f t="shared" si="6"/>
        <v>0</v>
      </c>
      <c r="T75" s="5">
        <v>0</v>
      </c>
      <c r="U75" s="16">
        <f t="shared" si="7"/>
        <v>0</v>
      </c>
    </row>
    <row r="76" spans="1:21" ht="27.95" customHeight="1" x14ac:dyDescent="0.2">
      <c r="A76" s="1">
        <v>71</v>
      </c>
      <c r="B76" s="1" t="s">
        <v>22</v>
      </c>
      <c r="C76" s="1"/>
      <c r="D76" s="25" t="s">
        <v>204</v>
      </c>
      <c r="E76" s="25" t="s">
        <v>53</v>
      </c>
      <c r="F76" s="26" t="s">
        <v>205</v>
      </c>
      <c r="G76" s="16">
        <v>0</v>
      </c>
      <c r="H76" s="44">
        <v>1</v>
      </c>
      <c r="I76" s="44">
        <v>0</v>
      </c>
      <c r="J76" s="44">
        <v>1</v>
      </c>
      <c r="K76" s="15">
        <v>0</v>
      </c>
      <c r="L76" s="15">
        <v>0</v>
      </c>
      <c r="M76" s="15">
        <v>0</v>
      </c>
      <c r="N76" s="16">
        <f t="shared" si="4"/>
        <v>0</v>
      </c>
      <c r="O76" s="5">
        <v>0</v>
      </c>
      <c r="P76" s="5">
        <v>0</v>
      </c>
      <c r="Q76" s="16">
        <f t="shared" si="5"/>
        <v>0</v>
      </c>
      <c r="R76" s="5">
        <v>0</v>
      </c>
      <c r="S76" s="16">
        <f t="shared" si="6"/>
        <v>0</v>
      </c>
      <c r="T76" s="5">
        <v>0</v>
      </c>
      <c r="U76" s="16">
        <f t="shared" si="7"/>
        <v>0</v>
      </c>
    </row>
    <row r="77" spans="1:21" ht="27.95" customHeight="1" x14ac:dyDescent="0.2">
      <c r="A77" s="1">
        <v>72</v>
      </c>
      <c r="B77" s="1" t="s">
        <v>22</v>
      </c>
      <c r="C77" s="1"/>
      <c r="D77" s="25" t="s">
        <v>206</v>
      </c>
      <c r="E77" s="31" t="s">
        <v>41</v>
      </c>
      <c r="F77" s="27" t="s">
        <v>207</v>
      </c>
      <c r="G77" s="16">
        <v>0</v>
      </c>
      <c r="H77" s="44">
        <v>0</v>
      </c>
      <c r="I77" s="44">
        <v>0</v>
      </c>
      <c r="J77" s="44">
        <v>0</v>
      </c>
      <c r="K77" s="15">
        <v>0</v>
      </c>
      <c r="L77" s="15">
        <v>0</v>
      </c>
      <c r="M77" s="15">
        <v>0</v>
      </c>
      <c r="N77" s="16">
        <f t="shared" si="4"/>
        <v>0</v>
      </c>
      <c r="O77" s="5">
        <v>0</v>
      </c>
      <c r="P77" s="5">
        <v>0</v>
      </c>
      <c r="Q77" s="16">
        <f t="shared" si="5"/>
        <v>0</v>
      </c>
      <c r="R77" s="5">
        <v>0</v>
      </c>
      <c r="S77" s="16">
        <f t="shared" si="6"/>
        <v>0</v>
      </c>
      <c r="T77" s="5">
        <v>0</v>
      </c>
      <c r="U77" s="16">
        <f t="shared" si="7"/>
        <v>0</v>
      </c>
    </row>
    <row r="78" spans="1:21" ht="27.95" customHeight="1" x14ac:dyDescent="0.2">
      <c r="A78" s="1">
        <v>73</v>
      </c>
      <c r="B78" s="1" t="s">
        <v>22</v>
      </c>
      <c r="C78" s="1"/>
      <c r="D78" s="25" t="s">
        <v>208</v>
      </c>
      <c r="E78" s="25" t="s">
        <v>135</v>
      </c>
      <c r="F78" s="26" t="s">
        <v>209</v>
      </c>
      <c r="G78" s="16">
        <v>0</v>
      </c>
      <c r="H78" s="44">
        <v>2</v>
      </c>
      <c r="I78" s="44">
        <v>0</v>
      </c>
      <c r="J78" s="44">
        <v>0</v>
      </c>
      <c r="K78" s="15">
        <v>0</v>
      </c>
      <c r="L78" s="15">
        <v>0</v>
      </c>
      <c r="M78" s="15">
        <v>0</v>
      </c>
      <c r="N78" s="16">
        <f t="shared" si="4"/>
        <v>0</v>
      </c>
      <c r="O78" s="5">
        <v>0</v>
      </c>
      <c r="P78" s="5">
        <v>0</v>
      </c>
      <c r="Q78" s="16">
        <f t="shared" si="5"/>
        <v>0</v>
      </c>
      <c r="R78" s="5">
        <v>0</v>
      </c>
      <c r="S78" s="16">
        <f t="shared" si="6"/>
        <v>0</v>
      </c>
      <c r="T78" s="5">
        <v>0</v>
      </c>
      <c r="U78" s="16">
        <f t="shared" si="7"/>
        <v>0</v>
      </c>
    </row>
    <row r="79" spans="1:21" ht="27.95" customHeight="1" x14ac:dyDescent="0.2">
      <c r="A79" s="1">
        <v>74</v>
      </c>
      <c r="B79" s="1" t="s">
        <v>22</v>
      </c>
      <c r="C79" s="1"/>
      <c r="D79" s="25" t="s">
        <v>210</v>
      </c>
      <c r="E79" s="25" t="s">
        <v>211</v>
      </c>
      <c r="F79" s="26" t="s">
        <v>212</v>
      </c>
      <c r="G79" s="16">
        <v>0</v>
      </c>
      <c r="H79" s="44">
        <v>0</v>
      </c>
      <c r="I79" s="44">
        <v>0</v>
      </c>
      <c r="J79" s="44">
        <v>0</v>
      </c>
      <c r="K79" s="15">
        <v>0</v>
      </c>
      <c r="L79" s="15">
        <v>0</v>
      </c>
      <c r="M79" s="15">
        <v>0</v>
      </c>
      <c r="N79" s="16">
        <f t="shared" si="4"/>
        <v>0</v>
      </c>
      <c r="O79" s="5">
        <v>0</v>
      </c>
      <c r="P79" s="5">
        <v>0</v>
      </c>
      <c r="Q79" s="16">
        <f t="shared" si="5"/>
        <v>0</v>
      </c>
      <c r="R79" s="5">
        <v>0</v>
      </c>
      <c r="S79" s="16">
        <f t="shared" si="6"/>
        <v>0</v>
      </c>
      <c r="T79" s="5">
        <v>0</v>
      </c>
      <c r="U79" s="16">
        <f t="shared" si="7"/>
        <v>0</v>
      </c>
    </row>
    <row r="80" spans="1:21" ht="27.95" customHeight="1" x14ac:dyDescent="0.2">
      <c r="A80" s="1">
        <v>75</v>
      </c>
      <c r="B80" s="1" t="s">
        <v>22</v>
      </c>
      <c r="C80" s="1"/>
      <c r="D80" s="25" t="s">
        <v>213</v>
      </c>
      <c r="E80" s="25" t="s">
        <v>214</v>
      </c>
      <c r="F80" s="26" t="s">
        <v>215</v>
      </c>
      <c r="G80" s="16">
        <v>0</v>
      </c>
      <c r="H80" s="44">
        <v>0</v>
      </c>
      <c r="I80" s="44">
        <v>0</v>
      </c>
      <c r="J80" s="44">
        <v>0</v>
      </c>
      <c r="K80" s="15">
        <v>0</v>
      </c>
      <c r="L80" s="15">
        <v>0</v>
      </c>
      <c r="M80" s="15">
        <v>0</v>
      </c>
      <c r="N80" s="16">
        <f t="shared" si="4"/>
        <v>0</v>
      </c>
      <c r="O80" s="5">
        <v>0</v>
      </c>
      <c r="P80" s="5">
        <v>0</v>
      </c>
      <c r="Q80" s="16">
        <f t="shared" si="5"/>
        <v>0</v>
      </c>
      <c r="R80" s="5">
        <v>0</v>
      </c>
      <c r="S80" s="16">
        <f t="shared" si="6"/>
        <v>0</v>
      </c>
      <c r="T80" s="5">
        <v>0</v>
      </c>
      <c r="U80" s="16">
        <f t="shared" si="7"/>
        <v>0</v>
      </c>
    </row>
    <row r="81" spans="1:21" ht="27.95" customHeight="1" x14ac:dyDescent="0.2">
      <c r="A81" s="1">
        <v>76</v>
      </c>
      <c r="B81" s="1" t="s">
        <v>22</v>
      </c>
      <c r="C81" s="1"/>
      <c r="D81" s="25" t="s">
        <v>216</v>
      </c>
      <c r="E81" s="25" t="s">
        <v>53</v>
      </c>
      <c r="F81" s="32" t="s">
        <v>217</v>
      </c>
      <c r="G81" s="16">
        <v>0</v>
      </c>
      <c r="H81" s="44">
        <v>1</v>
      </c>
      <c r="I81" s="44">
        <v>1</v>
      </c>
      <c r="J81" s="44">
        <v>0</v>
      </c>
      <c r="K81" s="15">
        <v>0</v>
      </c>
      <c r="L81" s="15">
        <v>0</v>
      </c>
      <c r="M81" s="15">
        <v>0</v>
      </c>
      <c r="N81" s="16">
        <f t="shared" si="4"/>
        <v>0</v>
      </c>
      <c r="O81" s="5">
        <v>0</v>
      </c>
      <c r="P81" s="5">
        <v>0</v>
      </c>
      <c r="Q81" s="16">
        <f t="shared" si="5"/>
        <v>0</v>
      </c>
      <c r="R81" s="5">
        <v>0</v>
      </c>
      <c r="S81" s="16">
        <f t="shared" si="6"/>
        <v>0</v>
      </c>
      <c r="T81" s="5">
        <v>0</v>
      </c>
      <c r="U81" s="16">
        <f t="shared" si="7"/>
        <v>0</v>
      </c>
    </row>
    <row r="82" spans="1:21" ht="27.95" customHeight="1" x14ac:dyDescent="0.2">
      <c r="A82" s="1">
        <v>77</v>
      </c>
      <c r="B82" s="1" t="s">
        <v>22</v>
      </c>
      <c r="C82" s="1"/>
      <c r="D82" s="25" t="s">
        <v>218</v>
      </c>
      <c r="E82" s="25" t="s">
        <v>53</v>
      </c>
      <c r="F82" s="27" t="s">
        <v>219</v>
      </c>
      <c r="G82" s="16">
        <v>0</v>
      </c>
      <c r="H82" s="44">
        <v>1</v>
      </c>
      <c r="I82" s="44">
        <v>0</v>
      </c>
      <c r="J82" s="44">
        <v>1</v>
      </c>
      <c r="K82" s="15">
        <v>0</v>
      </c>
      <c r="L82" s="15">
        <v>0</v>
      </c>
      <c r="M82" s="15">
        <v>0</v>
      </c>
      <c r="N82" s="16">
        <f t="shared" si="4"/>
        <v>0</v>
      </c>
      <c r="O82" s="5">
        <v>0</v>
      </c>
      <c r="P82" s="5">
        <v>0</v>
      </c>
      <c r="Q82" s="16">
        <f t="shared" si="5"/>
        <v>0</v>
      </c>
      <c r="R82" s="5">
        <v>0</v>
      </c>
      <c r="S82" s="16">
        <f t="shared" si="6"/>
        <v>0</v>
      </c>
      <c r="T82" s="5">
        <v>0</v>
      </c>
      <c r="U82" s="16">
        <f t="shared" si="7"/>
        <v>0</v>
      </c>
    </row>
    <row r="83" spans="1:21" ht="27.95" customHeight="1" x14ac:dyDescent="0.2">
      <c r="A83" s="1">
        <v>78</v>
      </c>
      <c r="B83" s="1" t="s">
        <v>22</v>
      </c>
      <c r="C83" s="1"/>
      <c r="D83" s="25" t="s">
        <v>220</v>
      </c>
      <c r="E83" s="25" t="s">
        <v>221</v>
      </c>
      <c r="F83" s="32" t="s">
        <v>222</v>
      </c>
      <c r="G83" s="16">
        <v>0</v>
      </c>
      <c r="H83" s="44">
        <v>3</v>
      </c>
      <c r="I83" s="44">
        <v>0</v>
      </c>
      <c r="J83" s="44">
        <v>3</v>
      </c>
      <c r="K83" s="15">
        <v>0</v>
      </c>
      <c r="L83" s="15">
        <v>0</v>
      </c>
      <c r="M83" s="15">
        <v>0</v>
      </c>
      <c r="N83" s="16">
        <f t="shared" si="4"/>
        <v>0</v>
      </c>
      <c r="O83" s="5">
        <v>0</v>
      </c>
      <c r="P83" s="5">
        <v>0</v>
      </c>
      <c r="Q83" s="16">
        <f t="shared" si="5"/>
        <v>0</v>
      </c>
      <c r="R83" s="5">
        <v>0</v>
      </c>
      <c r="S83" s="16">
        <f t="shared" si="6"/>
        <v>0</v>
      </c>
      <c r="T83" s="5">
        <v>0</v>
      </c>
      <c r="U83" s="16">
        <f t="shared" si="7"/>
        <v>0</v>
      </c>
    </row>
    <row r="84" spans="1:21" ht="27.95" customHeight="1" x14ac:dyDescent="0.2">
      <c r="A84" s="1">
        <v>79</v>
      </c>
      <c r="B84" s="1" t="s">
        <v>22</v>
      </c>
      <c r="C84" s="1"/>
      <c r="D84" s="25" t="s">
        <v>223</v>
      </c>
      <c r="E84" s="33" t="s">
        <v>224</v>
      </c>
      <c r="F84" s="26" t="s">
        <v>225</v>
      </c>
      <c r="G84" s="16">
        <v>0</v>
      </c>
      <c r="H84" s="44">
        <v>3</v>
      </c>
      <c r="I84" s="44">
        <v>2</v>
      </c>
      <c r="J84" s="44">
        <v>1</v>
      </c>
      <c r="K84" s="15">
        <v>0</v>
      </c>
      <c r="L84" s="15">
        <v>0</v>
      </c>
      <c r="M84" s="15">
        <v>0</v>
      </c>
      <c r="N84" s="16">
        <f t="shared" si="4"/>
        <v>0</v>
      </c>
      <c r="O84" s="5">
        <v>0</v>
      </c>
      <c r="P84" s="5">
        <v>0</v>
      </c>
      <c r="Q84" s="16">
        <f t="shared" si="5"/>
        <v>0</v>
      </c>
      <c r="R84" s="5">
        <v>0</v>
      </c>
      <c r="S84" s="16">
        <f t="shared" si="6"/>
        <v>0</v>
      </c>
      <c r="T84" s="5">
        <v>0</v>
      </c>
      <c r="U84" s="16">
        <f t="shared" si="7"/>
        <v>0</v>
      </c>
    </row>
    <row r="85" spans="1:21" ht="27.95" customHeight="1" x14ac:dyDescent="0.2">
      <c r="A85" s="1">
        <v>80</v>
      </c>
      <c r="B85" s="1" t="s">
        <v>22</v>
      </c>
      <c r="C85" s="1"/>
      <c r="D85" s="25" t="s">
        <v>226</v>
      </c>
      <c r="E85" s="25" t="s">
        <v>41</v>
      </c>
      <c r="F85" s="26" t="s">
        <v>227</v>
      </c>
      <c r="G85" s="16">
        <v>0</v>
      </c>
      <c r="H85" s="44">
        <v>1</v>
      </c>
      <c r="I85" s="44">
        <v>0</v>
      </c>
      <c r="J85" s="44">
        <v>1</v>
      </c>
      <c r="K85" s="15">
        <v>0</v>
      </c>
      <c r="L85" s="15">
        <v>0</v>
      </c>
      <c r="M85" s="15">
        <v>0</v>
      </c>
      <c r="N85" s="16">
        <f t="shared" si="4"/>
        <v>0</v>
      </c>
      <c r="O85" s="5">
        <v>0</v>
      </c>
      <c r="P85" s="5">
        <v>0</v>
      </c>
      <c r="Q85" s="16">
        <f t="shared" si="5"/>
        <v>0</v>
      </c>
      <c r="R85" s="5">
        <v>0</v>
      </c>
      <c r="S85" s="16">
        <f t="shared" si="6"/>
        <v>0</v>
      </c>
      <c r="T85" s="5">
        <v>0</v>
      </c>
      <c r="U85" s="16">
        <f t="shared" si="7"/>
        <v>0</v>
      </c>
    </row>
    <row r="86" spans="1:21" ht="27.95" customHeight="1" x14ac:dyDescent="0.2">
      <c r="A86" s="1">
        <v>81</v>
      </c>
      <c r="B86" s="1" t="s">
        <v>22</v>
      </c>
      <c r="C86" s="1"/>
      <c r="D86" s="25" t="s">
        <v>228</v>
      </c>
      <c r="E86" s="25" t="s">
        <v>53</v>
      </c>
      <c r="F86" s="26" t="s">
        <v>229</v>
      </c>
      <c r="G86" s="16">
        <v>0</v>
      </c>
      <c r="H86" s="44">
        <v>2</v>
      </c>
      <c r="I86" s="44">
        <v>1</v>
      </c>
      <c r="J86" s="44">
        <v>1</v>
      </c>
      <c r="K86" s="15">
        <v>0</v>
      </c>
      <c r="L86" s="15">
        <v>0</v>
      </c>
      <c r="M86" s="15">
        <v>0</v>
      </c>
      <c r="N86" s="16">
        <f t="shared" si="4"/>
        <v>0</v>
      </c>
      <c r="O86" s="5">
        <v>0</v>
      </c>
      <c r="P86" s="5">
        <v>0</v>
      </c>
      <c r="Q86" s="16">
        <f t="shared" si="5"/>
        <v>0</v>
      </c>
      <c r="R86" s="5">
        <v>0</v>
      </c>
      <c r="S86" s="16">
        <f t="shared" si="6"/>
        <v>0</v>
      </c>
      <c r="T86" s="5">
        <v>0</v>
      </c>
      <c r="U86" s="16">
        <f t="shared" si="7"/>
        <v>0</v>
      </c>
    </row>
    <row r="87" spans="1:21" ht="27.95" customHeight="1" x14ac:dyDescent="0.2">
      <c r="A87" s="1">
        <v>82</v>
      </c>
      <c r="B87" s="1" t="s">
        <v>22</v>
      </c>
      <c r="C87" s="1"/>
      <c r="D87" s="25" t="s">
        <v>230</v>
      </c>
      <c r="E87" s="25" t="s">
        <v>64</v>
      </c>
      <c r="F87" s="32" t="s">
        <v>231</v>
      </c>
      <c r="G87" s="16">
        <v>0</v>
      </c>
      <c r="H87" s="44">
        <v>0</v>
      </c>
      <c r="I87" s="44">
        <v>0</v>
      </c>
      <c r="J87" s="44">
        <v>0</v>
      </c>
      <c r="K87" s="15">
        <v>0</v>
      </c>
      <c r="L87" s="15">
        <v>0</v>
      </c>
      <c r="M87" s="15">
        <v>0</v>
      </c>
      <c r="N87" s="16">
        <f t="shared" si="4"/>
        <v>0</v>
      </c>
      <c r="O87" s="5">
        <v>0</v>
      </c>
      <c r="P87" s="5">
        <v>0</v>
      </c>
      <c r="Q87" s="16">
        <f t="shared" si="5"/>
        <v>0</v>
      </c>
      <c r="R87" s="5">
        <v>0</v>
      </c>
      <c r="S87" s="16">
        <f t="shared" si="6"/>
        <v>0</v>
      </c>
      <c r="T87" s="5">
        <v>0</v>
      </c>
      <c r="U87" s="16">
        <f t="shared" si="7"/>
        <v>0</v>
      </c>
    </row>
    <row r="88" spans="1:21" ht="27.95" customHeight="1" x14ac:dyDescent="0.2">
      <c r="A88" s="1">
        <v>83</v>
      </c>
      <c r="B88" s="1" t="s">
        <v>22</v>
      </c>
      <c r="C88" s="1"/>
      <c r="D88" s="25" t="s">
        <v>232</v>
      </c>
      <c r="E88" s="25" t="s">
        <v>164</v>
      </c>
      <c r="F88" s="26" t="s">
        <v>233</v>
      </c>
      <c r="G88" s="16">
        <v>0</v>
      </c>
      <c r="H88" s="44">
        <v>0</v>
      </c>
      <c r="I88" s="44">
        <v>0</v>
      </c>
      <c r="J88" s="44">
        <v>0</v>
      </c>
      <c r="K88" s="15">
        <v>0</v>
      </c>
      <c r="L88" s="15">
        <v>0</v>
      </c>
      <c r="M88" s="15">
        <v>0</v>
      </c>
      <c r="N88" s="16">
        <f t="shared" si="4"/>
        <v>0</v>
      </c>
      <c r="O88" s="5">
        <v>0</v>
      </c>
      <c r="P88" s="5">
        <v>0</v>
      </c>
      <c r="Q88" s="16">
        <f t="shared" si="5"/>
        <v>0</v>
      </c>
      <c r="R88" s="5">
        <v>0</v>
      </c>
      <c r="S88" s="16">
        <f t="shared" si="6"/>
        <v>0</v>
      </c>
      <c r="T88" s="5">
        <v>0</v>
      </c>
      <c r="U88" s="16">
        <f t="shared" si="7"/>
        <v>0</v>
      </c>
    </row>
    <row r="89" spans="1:21" ht="27.95" customHeight="1" x14ac:dyDescent="0.2">
      <c r="A89" s="1">
        <v>84</v>
      </c>
      <c r="B89" s="1" t="s">
        <v>22</v>
      </c>
      <c r="C89" s="1"/>
      <c r="D89" s="25" t="s">
        <v>234</v>
      </c>
      <c r="E89" s="31" t="s">
        <v>176</v>
      </c>
      <c r="F89" s="26" t="s">
        <v>235</v>
      </c>
      <c r="G89" s="16">
        <v>0</v>
      </c>
      <c r="H89" s="44">
        <v>2</v>
      </c>
      <c r="I89" s="44">
        <v>0</v>
      </c>
      <c r="J89" s="44">
        <v>2</v>
      </c>
      <c r="K89" s="15">
        <v>0</v>
      </c>
      <c r="L89" s="15">
        <v>0</v>
      </c>
      <c r="M89" s="15">
        <v>0</v>
      </c>
      <c r="N89" s="16">
        <f t="shared" si="4"/>
        <v>0</v>
      </c>
      <c r="O89" s="5">
        <v>0</v>
      </c>
      <c r="P89" s="5">
        <v>0</v>
      </c>
      <c r="Q89" s="16">
        <f t="shared" si="5"/>
        <v>0</v>
      </c>
      <c r="R89" s="5">
        <v>0</v>
      </c>
      <c r="S89" s="16">
        <f t="shared" si="6"/>
        <v>0</v>
      </c>
      <c r="T89" s="5">
        <v>0</v>
      </c>
      <c r="U89" s="16">
        <f t="shared" si="7"/>
        <v>0</v>
      </c>
    </row>
    <row r="90" spans="1:21" ht="27.95" customHeight="1" x14ac:dyDescent="0.2">
      <c r="A90" s="1">
        <v>85</v>
      </c>
      <c r="B90" s="1" t="s">
        <v>22</v>
      </c>
      <c r="C90" s="1"/>
      <c r="D90" s="25" t="s">
        <v>236</v>
      </c>
      <c r="E90" s="25" t="s">
        <v>53</v>
      </c>
      <c r="F90" s="26" t="s">
        <v>237</v>
      </c>
      <c r="G90" s="16">
        <v>0</v>
      </c>
      <c r="H90" s="44">
        <v>0</v>
      </c>
      <c r="I90" s="44">
        <v>0</v>
      </c>
      <c r="J90" s="44">
        <v>0</v>
      </c>
      <c r="K90" s="15">
        <v>0</v>
      </c>
      <c r="L90" s="15">
        <v>0</v>
      </c>
      <c r="M90" s="15">
        <v>0</v>
      </c>
      <c r="N90" s="16">
        <f t="shared" si="4"/>
        <v>0</v>
      </c>
      <c r="O90" s="5">
        <v>0</v>
      </c>
      <c r="P90" s="5">
        <v>0</v>
      </c>
      <c r="Q90" s="16">
        <f t="shared" si="5"/>
        <v>0</v>
      </c>
      <c r="R90" s="5">
        <v>0</v>
      </c>
      <c r="S90" s="16">
        <f t="shared" si="6"/>
        <v>0</v>
      </c>
      <c r="T90" s="5">
        <v>0</v>
      </c>
      <c r="U90" s="16">
        <f t="shared" si="7"/>
        <v>0</v>
      </c>
    </row>
    <row r="91" spans="1:21" ht="37.5" customHeight="1" x14ac:dyDescent="0.2">
      <c r="A91" s="1">
        <v>86</v>
      </c>
      <c r="B91" s="25" t="s">
        <v>23</v>
      </c>
      <c r="C91" s="40" t="s">
        <v>33</v>
      </c>
      <c r="D91" s="25" t="s">
        <v>238</v>
      </c>
      <c r="E91" s="25" t="s">
        <v>53</v>
      </c>
      <c r="F91" s="26" t="s">
        <v>239</v>
      </c>
      <c r="G91" s="16">
        <v>0</v>
      </c>
      <c r="H91" s="44">
        <v>0</v>
      </c>
      <c r="I91" s="44">
        <v>0</v>
      </c>
      <c r="J91" s="44">
        <v>0</v>
      </c>
      <c r="K91" s="15">
        <v>0</v>
      </c>
      <c r="L91" s="15">
        <v>0</v>
      </c>
      <c r="M91" s="15">
        <v>0</v>
      </c>
      <c r="N91" s="16">
        <f t="shared" si="4"/>
        <v>0</v>
      </c>
      <c r="O91" s="5">
        <v>0</v>
      </c>
      <c r="P91" s="5">
        <v>0</v>
      </c>
      <c r="Q91" s="16">
        <f t="shared" si="5"/>
        <v>0</v>
      </c>
      <c r="R91" s="5">
        <v>0</v>
      </c>
      <c r="S91" s="16">
        <f t="shared" si="6"/>
        <v>0</v>
      </c>
      <c r="T91" s="5">
        <v>0</v>
      </c>
      <c r="U91" s="16">
        <f t="shared" si="7"/>
        <v>0</v>
      </c>
    </row>
    <row r="92" spans="1:21" ht="27.95" customHeight="1" x14ac:dyDescent="0.2">
      <c r="A92" s="1">
        <v>87</v>
      </c>
      <c r="B92" s="1" t="s">
        <v>22</v>
      </c>
      <c r="C92" s="1"/>
      <c r="D92" s="25" t="s">
        <v>240</v>
      </c>
      <c r="E92" s="25" t="s">
        <v>241</v>
      </c>
      <c r="F92" s="26" t="s">
        <v>242</v>
      </c>
      <c r="G92" s="16">
        <v>0</v>
      </c>
      <c r="H92" s="44">
        <v>0</v>
      </c>
      <c r="I92" s="44">
        <v>0</v>
      </c>
      <c r="J92" s="44">
        <v>0</v>
      </c>
      <c r="K92" s="15">
        <v>0</v>
      </c>
      <c r="L92" s="15">
        <v>0</v>
      </c>
      <c r="M92" s="15">
        <v>0</v>
      </c>
      <c r="N92" s="16">
        <f t="shared" si="4"/>
        <v>0</v>
      </c>
      <c r="O92" s="5">
        <v>0</v>
      </c>
      <c r="P92" s="5">
        <v>0</v>
      </c>
      <c r="Q92" s="16">
        <f t="shared" si="5"/>
        <v>0</v>
      </c>
      <c r="R92" s="5">
        <v>0</v>
      </c>
      <c r="S92" s="16">
        <f t="shared" si="6"/>
        <v>0</v>
      </c>
      <c r="T92" s="5">
        <v>0</v>
      </c>
      <c r="U92" s="16">
        <f t="shared" si="7"/>
        <v>0</v>
      </c>
    </row>
    <row r="93" spans="1:21" ht="27.95" customHeight="1" x14ac:dyDescent="0.2">
      <c r="A93" s="1">
        <v>88</v>
      </c>
      <c r="B93" s="1" t="s">
        <v>22</v>
      </c>
      <c r="C93" s="1"/>
      <c r="D93" s="25" t="s">
        <v>243</v>
      </c>
      <c r="E93" s="33" t="s">
        <v>128</v>
      </c>
      <c r="F93" s="27" t="s">
        <v>244</v>
      </c>
      <c r="G93" s="16">
        <v>0</v>
      </c>
      <c r="H93" s="44">
        <v>0</v>
      </c>
      <c r="I93" s="44">
        <v>0</v>
      </c>
      <c r="J93" s="44">
        <v>0</v>
      </c>
      <c r="K93" s="15">
        <v>0</v>
      </c>
      <c r="L93" s="15">
        <v>0</v>
      </c>
      <c r="M93" s="15">
        <v>0</v>
      </c>
      <c r="N93" s="16">
        <f t="shared" si="4"/>
        <v>0</v>
      </c>
      <c r="O93" s="5">
        <v>0</v>
      </c>
      <c r="P93" s="5">
        <v>0</v>
      </c>
      <c r="Q93" s="16">
        <f t="shared" si="5"/>
        <v>0</v>
      </c>
      <c r="R93" s="5">
        <v>0</v>
      </c>
      <c r="S93" s="16">
        <f t="shared" si="6"/>
        <v>0</v>
      </c>
      <c r="T93" s="5">
        <v>0</v>
      </c>
      <c r="U93" s="16">
        <f t="shared" si="7"/>
        <v>0</v>
      </c>
    </row>
    <row r="94" spans="1:21" ht="27.95" customHeight="1" x14ac:dyDescent="0.2">
      <c r="A94" s="1">
        <v>89</v>
      </c>
      <c r="B94" s="1" t="s">
        <v>22</v>
      </c>
      <c r="C94" s="1"/>
      <c r="D94" s="25" t="s">
        <v>245</v>
      </c>
      <c r="E94" s="25" t="s">
        <v>53</v>
      </c>
      <c r="F94" s="32" t="s">
        <v>246</v>
      </c>
      <c r="G94" s="16">
        <v>0</v>
      </c>
      <c r="H94" s="44">
        <v>3</v>
      </c>
      <c r="I94" s="44">
        <v>0</v>
      </c>
      <c r="J94" s="44">
        <v>3</v>
      </c>
      <c r="K94" s="15">
        <v>0</v>
      </c>
      <c r="L94" s="15">
        <v>0</v>
      </c>
      <c r="M94" s="15">
        <v>0</v>
      </c>
      <c r="N94" s="16">
        <f t="shared" si="4"/>
        <v>0</v>
      </c>
      <c r="O94" s="5">
        <v>0</v>
      </c>
      <c r="P94" s="5">
        <v>0</v>
      </c>
      <c r="Q94" s="16">
        <f t="shared" si="5"/>
        <v>0</v>
      </c>
      <c r="R94" s="5">
        <v>0</v>
      </c>
      <c r="S94" s="16">
        <f t="shared" si="6"/>
        <v>0</v>
      </c>
      <c r="T94" s="5">
        <v>0</v>
      </c>
      <c r="U94" s="16">
        <f t="shared" si="7"/>
        <v>0</v>
      </c>
    </row>
    <row r="95" spans="1:21" ht="27.95" customHeight="1" x14ac:dyDescent="0.2">
      <c r="A95" s="1">
        <v>90</v>
      </c>
      <c r="B95" s="1" t="s">
        <v>22</v>
      </c>
      <c r="C95" s="1"/>
      <c r="D95" s="25" t="s">
        <v>247</v>
      </c>
      <c r="E95" s="25" t="s">
        <v>53</v>
      </c>
      <c r="F95" s="27" t="s">
        <v>248</v>
      </c>
      <c r="G95" s="16">
        <v>0</v>
      </c>
      <c r="H95" s="44">
        <v>2</v>
      </c>
      <c r="I95" s="44">
        <v>0</v>
      </c>
      <c r="J95" s="44">
        <v>2</v>
      </c>
      <c r="K95" s="15">
        <v>0</v>
      </c>
      <c r="L95" s="15">
        <v>0</v>
      </c>
      <c r="M95" s="15">
        <v>0</v>
      </c>
      <c r="N95" s="16">
        <f t="shared" si="4"/>
        <v>0</v>
      </c>
      <c r="O95" s="5">
        <v>0</v>
      </c>
      <c r="P95" s="5">
        <v>0</v>
      </c>
      <c r="Q95" s="16">
        <f t="shared" si="5"/>
        <v>0</v>
      </c>
      <c r="R95" s="5">
        <v>0</v>
      </c>
      <c r="S95" s="16">
        <f t="shared" si="6"/>
        <v>0</v>
      </c>
      <c r="T95" s="5">
        <v>0</v>
      </c>
      <c r="U95" s="16">
        <f t="shared" si="7"/>
        <v>0</v>
      </c>
    </row>
    <row r="96" spans="1:21" ht="27.95" customHeight="1" x14ac:dyDescent="0.2">
      <c r="A96" s="1">
        <v>91</v>
      </c>
      <c r="B96" s="1" t="s">
        <v>22</v>
      </c>
      <c r="C96" s="1"/>
      <c r="D96" s="25" t="s">
        <v>249</v>
      </c>
      <c r="E96" s="25" t="s">
        <v>250</v>
      </c>
      <c r="F96" s="26" t="s">
        <v>251</v>
      </c>
      <c r="G96" s="16">
        <v>0</v>
      </c>
      <c r="H96" s="44">
        <v>0</v>
      </c>
      <c r="I96" s="44">
        <v>0</v>
      </c>
      <c r="J96" s="44">
        <v>0</v>
      </c>
      <c r="K96" s="15">
        <v>0</v>
      </c>
      <c r="L96" s="15">
        <v>0</v>
      </c>
      <c r="M96" s="15">
        <v>0</v>
      </c>
      <c r="N96" s="16">
        <f t="shared" si="4"/>
        <v>0</v>
      </c>
      <c r="O96" s="5">
        <v>0</v>
      </c>
      <c r="P96" s="5">
        <v>0</v>
      </c>
      <c r="Q96" s="16">
        <f t="shared" si="5"/>
        <v>0</v>
      </c>
      <c r="R96" s="5">
        <v>0</v>
      </c>
      <c r="S96" s="16">
        <f t="shared" si="6"/>
        <v>0</v>
      </c>
      <c r="T96" s="5">
        <v>0</v>
      </c>
      <c r="U96" s="16">
        <f t="shared" si="7"/>
        <v>0</v>
      </c>
    </row>
    <row r="97" spans="1:32" ht="27.95" customHeight="1" x14ac:dyDescent="0.2">
      <c r="A97" s="1">
        <v>92</v>
      </c>
      <c r="B97" s="25" t="s">
        <v>23</v>
      </c>
      <c r="C97" s="40" t="s">
        <v>34</v>
      </c>
      <c r="D97" s="25" t="s">
        <v>252</v>
      </c>
      <c r="E97" s="25" t="s">
        <v>53</v>
      </c>
      <c r="F97" s="27" t="s">
        <v>253</v>
      </c>
      <c r="G97" s="16">
        <v>0</v>
      </c>
      <c r="H97" s="44">
        <v>0</v>
      </c>
      <c r="I97" s="44">
        <v>0</v>
      </c>
      <c r="J97" s="44">
        <v>0</v>
      </c>
      <c r="K97" s="15">
        <v>0</v>
      </c>
      <c r="L97" s="15">
        <v>0</v>
      </c>
      <c r="M97" s="15">
        <v>0</v>
      </c>
      <c r="N97" s="16">
        <f t="shared" si="4"/>
        <v>0</v>
      </c>
      <c r="O97" s="5">
        <v>0</v>
      </c>
      <c r="P97" s="5">
        <v>0</v>
      </c>
      <c r="Q97" s="16">
        <f t="shared" si="5"/>
        <v>0</v>
      </c>
      <c r="R97" s="5">
        <v>0</v>
      </c>
      <c r="S97" s="16">
        <f t="shared" si="6"/>
        <v>0</v>
      </c>
      <c r="T97" s="5">
        <v>0</v>
      </c>
      <c r="U97" s="16">
        <f t="shared" si="7"/>
        <v>0</v>
      </c>
    </row>
    <row r="98" spans="1:32" ht="40.5" customHeight="1" x14ac:dyDescent="0.2">
      <c r="A98" s="1">
        <v>93</v>
      </c>
      <c r="B98" s="25" t="s">
        <v>23</v>
      </c>
      <c r="C98" s="40" t="s">
        <v>28</v>
      </c>
      <c r="D98" s="25" t="s">
        <v>254</v>
      </c>
      <c r="E98" s="25" t="s">
        <v>41</v>
      </c>
      <c r="F98" s="32" t="s">
        <v>255</v>
      </c>
      <c r="G98" s="16">
        <v>0</v>
      </c>
      <c r="H98" s="44">
        <v>2</v>
      </c>
      <c r="I98" s="44">
        <v>0</v>
      </c>
      <c r="J98" s="44">
        <v>2</v>
      </c>
      <c r="K98" s="15">
        <v>0</v>
      </c>
      <c r="L98" s="15">
        <v>0</v>
      </c>
      <c r="M98" s="15">
        <v>0</v>
      </c>
      <c r="N98" s="16">
        <f t="shared" si="4"/>
        <v>0</v>
      </c>
      <c r="O98" s="5">
        <v>0</v>
      </c>
      <c r="P98" s="5">
        <v>0</v>
      </c>
      <c r="Q98" s="16">
        <f t="shared" si="5"/>
        <v>0</v>
      </c>
      <c r="R98" s="5">
        <v>0</v>
      </c>
      <c r="S98" s="16">
        <f t="shared" si="6"/>
        <v>0</v>
      </c>
      <c r="T98" s="5">
        <v>0</v>
      </c>
      <c r="U98" s="16">
        <f t="shared" si="7"/>
        <v>0</v>
      </c>
    </row>
    <row r="99" spans="1:32" ht="38.25" customHeight="1" x14ac:dyDescent="0.2">
      <c r="A99" s="1">
        <v>94</v>
      </c>
      <c r="B99" s="25" t="s">
        <v>23</v>
      </c>
      <c r="C99" s="40" t="s">
        <v>28</v>
      </c>
      <c r="D99" s="25" t="s">
        <v>256</v>
      </c>
      <c r="E99" s="25" t="s">
        <v>41</v>
      </c>
      <c r="F99" s="26" t="s">
        <v>257</v>
      </c>
      <c r="G99" s="16">
        <v>0</v>
      </c>
      <c r="H99" s="44">
        <v>2</v>
      </c>
      <c r="I99" s="44">
        <v>1</v>
      </c>
      <c r="J99" s="44">
        <v>1</v>
      </c>
      <c r="K99" s="15">
        <v>0</v>
      </c>
      <c r="L99" s="15">
        <v>0</v>
      </c>
      <c r="M99" s="15">
        <v>0</v>
      </c>
      <c r="N99" s="16">
        <f t="shared" si="4"/>
        <v>0</v>
      </c>
      <c r="O99" s="5">
        <v>0</v>
      </c>
      <c r="P99" s="5">
        <v>0</v>
      </c>
      <c r="Q99" s="16">
        <f t="shared" si="5"/>
        <v>0</v>
      </c>
      <c r="R99" s="5">
        <v>0</v>
      </c>
      <c r="S99" s="16">
        <f t="shared" si="6"/>
        <v>0</v>
      </c>
      <c r="T99" s="5">
        <v>0</v>
      </c>
      <c r="U99" s="16">
        <f t="shared" si="7"/>
        <v>0</v>
      </c>
    </row>
    <row r="100" spans="1:32" x14ac:dyDescent="0.2">
      <c r="A100" s="22" t="s">
        <v>19</v>
      </c>
      <c r="B100" s="23"/>
      <c r="C100" s="23"/>
      <c r="D100" s="23"/>
      <c r="E100" s="23"/>
      <c r="F100" s="24"/>
      <c r="G100" s="17">
        <f t="shared" ref="G100:M100" si="8">SUM(G6:G99)</f>
        <v>0</v>
      </c>
      <c r="H100" s="18">
        <f t="shared" si="8"/>
        <v>92</v>
      </c>
      <c r="I100" s="18">
        <f t="shared" si="8"/>
        <v>19</v>
      </c>
      <c r="J100" s="18">
        <f t="shared" si="8"/>
        <v>62</v>
      </c>
      <c r="K100" s="18">
        <f t="shared" si="8"/>
        <v>0</v>
      </c>
      <c r="L100" s="18">
        <f t="shared" si="8"/>
        <v>0</v>
      </c>
      <c r="M100" s="18">
        <f t="shared" si="8"/>
        <v>0</v>
      </c>
      <c r="N100" s="16">
        <f>IF(H100=0,0,K100/H100)*100</f>
        <v>0</v>
      </c>
      <c r="O100" s="19">
        <f>SUM(O6:O99)</f>
        <v>0</v>
      </c>
      <c r="P100" s="19">
        <f>SUM(P6:P99)</f>
        <v>0</v>
      </c>
      <c r="Q100" s="16">
        <f>IF(O100=0,0,P100/O100)*100</f>
        <v>0</v>
      </c>
      <c r="R100" s="19">
        <f>SUM(R6:R99)</f>
        <v>0</v>
      </c>
      <c r="S100" s="16">
        <f>IF(P100=0,0,R100/P100)*100</f>
        <v>0</v>
      </c>
      <c r="T100" s="19">
        <f>SUM(T6:T99)</f>
        <v>0</v>
      </c>
      <c r="U100" s="16">
        <f>IF(P100=0,0,T100/P100)*100</f>
        <v>0</v>
      </c>
      <c r="V100" s="10"/>
      <c r="W100" s="10"/>
      <c r="X100" s="10"/>
      <c r="Y100" s="9"/>
      <c r="Z100" s="11"/>
      <c r="AA100" s="11"/>
      <c r="AB100" s="9"/>
      <c r="AC100" s="11"/>
      <c r="AD100" s="9"/>
      <c r="AE100" s="11"/>
      <c r="AF100" s="9"/>
    </row>
  </sheetData>
  <sheetProtection algorithmName="SHA-512" hashValue="IuKIrXoveMW2TWRkat8Y9nxcgrZwX3uX3TB+D14vy0NYN/Go8RU1KvgmfRTsW7BwQT1kjmdFs4lwhy5XaY+xCw==" saltValue="MWkq4HqciufrSn3jeSzFzg==" spinCount="100000" sheet="1" objects="1" scenarios="1"/>
  <customSheetViews>
    <customSheetView guid="{2F2CED36-E625-4693-8C75-0460C802BA46}" scale="77">
      <selection activeCell="F2" sqref="F2:F4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7">
      <selection activeCell="F2" sqref="F2:F4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7">
      <selection activeCell="F2" sqref="F2:F4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30">
    <mergeCell ref="AA3:AB3"/>
    <mergeCell ref="AC3:AD3"/>
    <mergeCell ref="AE3:AF3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3"/>
  <sheetViews>
    <sheetView zoomScale="73" zoomScaleNormal="73" zoomScaleSheetLayoutView="130" workbookViewId="0">
      <selection activeCell="H94" sqref="H94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389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130" t="s">
        <v>6</v>
      </c>
      <c r="Q4" s="128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30" t="s">
        <v>6</v>
      </c>
      <c r="S4" s="128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30" t="s">
        <v>6</v>
      </c>
      <c r="U4" s="128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28">
        <v>1</v>
      </c>
      <c r="B5" s="128">
        <v>2</v>
      </c>
      <c r="C5" s="128">
        <v>3</v>
      </c>
      <c r="D5" s="128">
        <v>4</v>
      </c>
      <c r="E5" s="91">
        <v>5</v>
      </c>
      <c r="F5" s="95">
        <v>6</v>
      </c>
      <c r="G5" s="92">
        <v>7</v>
      </c>
      <c r="H5" s="128">
        <v>8</v>
      </c>
      <c r="I5" s="128">
        <v>9</v>
      </c>
      <c r="J5" s="128">
        <v>10</v>
      </c>
      <c r="K5" s="128">
        <v>11</v>
      </c>
      <c r="L5" s="128">
        <v>12</v>
      </c>
      <c r="M5" s="128">
        <v>13</v>
      </c>
      <c r="N5" s="128">
        <v>14</v>
      </c>
      <c r="O5" s="128">
        <v>15</v>
      </c>
      <c r="P5" s="128">
        <v>16</v>
      </c>
      <c r="Q5" s="128">
        <v>17</v>
      </c>
      <c r="R5" s="128">
        <v>18</v>
      </c>
      <c r="S5" s="128">
        <v>19</v>
      </c>
      <c r="T5" s="128">
        <v>20</v>
      </c>
      <c r="U5" s="128">
        <v>21</v>
      </c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6727.48</v>
      </c>
      <c r="H6" s="44">
        <v>33</v>
      </c>
      <c r="I6" s="44">
        <v>7</v>
      </c>
      <c r="J6" s="44">
        <v>25</v>
      </c>
      <c r="K6" s="44">
        <v>10</v>
      </c>
      <c r="L6" s="44">
        <v>13</v>
      </c>
      <c r="M6" s="44">
        <v>0</v>
      </c>
      <c r="N6" s="16">
        <f t="shared" ref="N6:N28" si="1">IF(H6=0,0,K6/H6)*100</f>
        <v>30.303030303030305</v>
      </c>
      <c r="O6" s="5">
        <v>6727.48</v>
      </c>
      <c r="P6" s="5">
        <f t="shared" ref="P6:P28" si="2">O6</f>
        <v>6727.48</v>
      </c>
      <c r="Q6" s="16">
        <f t="shared" ref="Q6:Q28" si="3">IF(O6=0,0,P6/O6)*100</f>
        <v>100</v>
      </c>
      <c r="R6" s="5">
        <v>6727.48</v>
      </c>
      <c r="S6" s="16">
        <f t="shared" ref="S6:S28" si="4">IF(P6=0,0,R6/P6)*100</f>
        <v>100</v>
      </c>
      <c r="T6" s="5">
        <f t="shared" ref="T6:T28" si="5">SUM(P6, -R6)</f>
        <v>0</v>
      </c>
      <c r="U6" s="16">
        <f t="shared" ref="U6:U28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1193.0899999999999</v>
      </c>
      <c r="H7" s="44">
        <v>14</v>
      </c>
      <c r="I7" s="44">
        <v>5</v>
      </c>
      <c r="J7" s="44">
        <v>8</v>
      </c>
      <c r="K7" s="44">
        <v>3</v>
      </c>
      <c r="L7" s="44">
        <v>3</v>
      </c>
      <c r="M7" s="44">
        <v>0</v>
      </c>
      <c r="N7" s="16">
        <f t="shared" si="1"/>
        <v>21.428571428571427</v>
      </c>
      <c r="O7" s="5">
        <v>1193.0899999999999</v>
      </c>
      <c r="P7" s="5">
        <f t="shared" si="2"/>
        <v>1193.0899999999999</v>
      </c>
      <c r="Q7" s="16">
        <f t="shared" si="3"/>
        <v>100</v>
      </c>
      <c r="R7" s="5">
        <v>1193.0899999999999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12835.41</v>
      </c>
      <c r="H8" s="44">
        <v>28</v>
      </c>
      <c r="I8" s="44">
        <v>6</v>
      </c>
      <c r="J8" s="44">
        <v>19</v>
      </c>
      <c r="K8" s="44">
        <v>13</v>
      </c>
      <c r="L8" s="44">
        <v>13</v>
      </c>
      <c r="M8" s="44">
        <v>0</v>
      </c>
      <c r="N8" s="16">
        <f t="shared" si="1"/>
        <v>46.428571428571431</v>
      </c>
      <c r="O8" s="5">
        <v>12835.41</v>
      </c>
      <c r="P8" s="5">
        <f t="shared" si="2"/>
        <v>12835.41</v>
      </c>
      <c r="Q8" s="16">
        <f t="shared" si="3"/>
        <v>100</v>
      </c>
      <c r="R8" s="5">
        <v>12835.41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2461.89</v>
      </c>
      <c r="H9" s="44">
        <v>8</v>
      </c>
      <c r="I9" s="44">
        <v>0</v>
      </c>
      <c r="J9" s="44">
        <v>6</v>
      </c>
      <c r="K9" s="44">
        <v>4</v>
      </c>
      <c r="L9" s="44">
        <v>6</v>
      </c>
      <c r="M9" s="44">
        <v>0</v>
      </c>
      <c r="N9" s="16">
        <f t="shared" si="1"/>
        <v>50</v>
      </c>
      <c r="O9" s="5">
        <v>2461.89</v>
      </c>
      <c r="P9" s="5">
        <f t="shared" si="2"/>
        <v>2461.89</v>
      </c>
      <c r="Q9" s="16">
        <f t="shared" si="3"/>
        <v>100</v>
      </c>
      <c r="R9" s="5">
        <v>0</v>
      </c>
      <c r="S9" s="16">
        <f t="shared" si="4"/>
        <v>0</v>
      </c>
      <c r="T9" s="5">
        <f t="shared" si="5"/>
        <v>2461.89</v>
      </c>
      <c r="U9" s="16">
        <f t="shared" si="6"/>
        <v>100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0</v>
      </c>
      <c r="H10" s="44">
        <v>6</v>
      </c>
      <c r="I10" s="44">
        <v>2</v>
      </c>
      <c r="J10" s="44">
        <v>4</v>
      </c>
      <c r="K10" s="44">
        <v>0</v>
      </c>
      <c r="L10" s="44">
        <v>0</v>
      </c>
      <c r="M10" s="44">
        <v>0</v>
      </c>
      <c r="N10" s="16">
        <f t="shared" si="1"/>
        <v>0</v>
      </c>
      <c r="O10" s="5">
        <v>0</v>
      </c>
      <c r="P10" s="5">
        <f t="shared" si="2"/>
        <v>0</v>
      </c>
      <c r="Q10" s="16">
        <f t="shared" si="3"/>
        <v>0</v>
      </c>
      <c r="R10" s="5">
        <v>0</v>
      </c>
      <c r="S10" s="16">
        <f t="shared" si="4"/>
        <v>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210.97</v>
      </c>
      <c r="H12" s="44">
        <v>7</v>
      </c>
      <c r="I12" s="44">
        <v>0</v>
      </c>
      <c r="J12" s="44">
        <v>5</v>
      </c>
      <c r="K12" s="44">
        <v>1</v>
      </c>
      <c r="L12" s="44">
        <v>1</v>
      </c>
      <c r="M12" s="44">
        <v>0</v>
      </c>
      <c r="N12" s="16">
        <f t="shared" si="1"/>
        <v>14.285714285714285</v>
      </c>
      <c r="O12" s="5">
        <v>210.97</v>
      </c>
      <c r="P12" s="5">
        <f t="shared" si="2"/>
        <v>210.97</v>
      </c>
      <c r="Q12" s="16">
        <f t="shared" si="3"/>
        <v>100</v>
      </c>
      <c r="R12" s="5">
        <v>210.97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3943.64</v>
      </c>
      <c r="H13" s="44">
        <v>34</v>
      </c>
      <c r="I13" s="44">
        <v>10</v>
      </c>
      <c r="J13" s="44">
        <v>21</v>
      </c>
      <c r="K13" s="44">
        <v>7</v>
      </c>
      <c r="L13" s="44">
        <v>7</v>
      </c>
      <c r="M13" s="44">
        <v>0</v>
      </c>
      <c r="N13" s="16">
        <f t="shared" si="1"/>
        <v>20.588235294117645</v>
      </c>
      <c r="O13" s="5">
        <v>3943.64</v>
      </c>
      <c r="P13" s="5">
        <f t="shared" si="2"/>
        <v>3943.64</v>
      </c>
      <c r="Q13" s="16">
        <f t="shared" si="3"/>
        <v>100</v>
      </c>
      <c r="R13" s="5">
        <v>3943.64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4336.8</v>
      </c>
      <c r="H14" s="44">
        <v>24</v>
      </c>
      <c r="I14" s="44">
        <v>6</v>
      </c>
      <c r="J14" s="44">
        <v>18</v>
      </c>
      <c r="K14" s="44">
        <v>8</v>
      </c>
      <c r="L14" s="44">
        <v>10</v>
      </c>
      <c r="M14" s="44">
        <v>0</v>
      </c>
      <c r="N14" s="16">
        <f t="shared" si="1"/>
        <v>33.333333333333329</v>
      </c>
      <c r="O14" s="5">
        <v>4336.8</v>
      </c>
      <c r="P14" s="5">
        <f t="shared" si="2"/>
        <v>4336.8</v>
      </c>
      <c r="Q14" s="16">
        <f t="shared" si="3"/>
        <v>100</v>
      </c>
      <c r="R14" s="5">
        <v>2348.46</v>
      </c>
      <c r="S14" s="16">
        <f t="shared" si="4"/>
        <v>54.151909241837295</v>
      </c>
      <c r="T14" s="5">
        <f t="shared" si="5"/>
        <v>1988.3400000000001</v>
      </c>
      <c r="U14" s="16">
        <f t="shared" si="6"/>
        <v>45.848090758162705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3000.08</v>
      </c>
      <c r="H15" s="44">
        <v>9</v>
      </c>
      <c r="I15" s="44">
        <v>2</v>
      </c>
      <c r="J15" s="44">
        <v>6</v>
      </c>
      <c r="K15" s="44">
        <v>5</v>
      </c>
      <c r="L15" s="44">
        <v>6</v>
      </c>
      <c r="M15" s="44">
        <v>0</v>
      </c>
      <c r="N15" s="16">
        <f t="shared" si="1"/>
        <v>55.555555555555557</v>
      </c>
      <c r="O15" s="5">
        <v>3000.08</v>
      </c>
      <c r="P15" s="5">
        <f t="shared" si="2"/>
        <v>3000.08</v>
      </c>
      <c r="Q15" s="16">
        <f t="shared" si="3"/>
        <v>100</v>
      </c>
      <c r="R15" s="5">
        <v>3000.08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935.42</v>
      </c>
      <c r="H16" s="44">
        <v>10</v>
      </c>
      <c r="I16" s="44">
        <v>0</v>
      </c>
      <c r="J16" s="44">
        <v>6</v>
      </c>
      <c r="K16" s="44">
        <v>5</v>
      </c>
      <c r="L16" s="44">
        <v>5</v>
      </c>
      <c r="M16" s="44">
        <v>0</v>
      </c>
      <c r="N16" s="16">
        <f t="shared" si="1"/>
        <v>50</v>
      </c>
      <c r="O16" s="5">
        <v>935.42</v>
      </c>
      <c r="P16" s="5">
        <f t="shared" si="2"/>
        <v>935.42</v>
      </c>
      <c r="Q16" s="16">
        <f t="shared" si="3"/>
        <v>100</v>
      </c>
      <c r="R16" s="5">
        <v>694.26</v>
      </c>
      <c r="S16" s="16">
        <f t="shared" si="4"/>
        <v>74.219067370806698</v>
      </c>
      <c r="T16" s="5">
        <f t="shared" si="5"/>
        <v>241.15999999999997</v>
      </c>
      <c r="U16" s="16">
        <f t="shared" si="6"/>
        <v>25.780932629193305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1763.05</v>
      </c>
      <c r="H17" s="44">
        <v>7</v>
      </c>
      <c r="I17" s="44">
        <v>2</v>
      </c>
      <c r="J17" s="44">
        <v>5</v>
      </c>
      <c r="K17" s="44">
        <v>4</v>
      </c>
      <c r="L17" s="44">
        <v>5</v>
      </c>
      <c r="M17" s="44">
        <v>0</v>
      </c>
      <c r="N17" s="16">
        <f t="shared" si="1"/>
        <v>57.142857142857139</v>
      </c>
      <c r="O17" s="5">
        <v>1763.05</v>
      </c>
      <c r="P17" s="5">
        <f t="shared" si="2"/>
        <v>1763.05</v>
      </c>
      <c r="Q17" s="16">
        <f t="shared" si="3"/>
        <v>100</v>
      </c>
      <c r="R17" s="5">
        <v>1763.05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32</v>
      </c>
      <c r="I18" s="44">
        <v>5</v>
      </c>
      <c r="J18" s="44">
        <v>26</v>
      </c>
      <c r="K18" s="44">
        <v>9</v>
      </c>
      <c r="L18" s="44">
        <v>13</v>
      </c>
      <c r="M18" s="44">
        <v>0</v>
      </c>
      <c r="N18" s="16">
        <f t="shared" si="1"/>
        <v>28.125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5188.78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28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2</v>
      </c>
      <c r="I19" s="44">
        <v>1</v>
      </c>
      <c r="J19" s="44">
        <v>1</v>
      </c>
      <c r="K19" s="44">
        <v>1</v>
      </c>
      <c r="L19" s="44">
        <v>1</v>
      </c>
      <c r="M19" s="44">
        <v>0</v>
      </c>
      <c r="N19" s="16">
        <f t="shared" si="1"/>
        <v>50</v>
      </c>
      <c r="O19" s="5">
        <v>1556</v>
      </c>
      <c r="P19" s="5">
        <f t="shared" si="2"/>
        <v>1556</v>
      </c>
      <c r="Q19" s="16">
        <f t="shared" si="3"/>
        <v>100</v>
      </c>
      <c r="R19" s="5">
        <v>1556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28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643.1</v>
      </c>
      <c r="H20" s="44">
        <v>10</v>
      </c>
      <c r="I20" s="44">
        <v>2</v>
      </c>
      <c r="J20" s="44">
        <v>8</v>
      </c>
      <c r="K20" s="44">
        <v>3</v>
      </c>
      <c r="L20" s="44">
        <v>3</v>
      </c>
      <c r="M20" s="44">
        <v>0</v>
      </c>
      <c r="N20" s="16">
        <f t="shared" si="1"/>
        <v>30</v>
      </c>
      <c r="O20" s="5">
        <v>643.1</v>
      </c>
      <c r="P20" s="5">
        <f t="shared" si="2"/>
        <v>643.1</v>
      </c>
      <c r="Q20" s="16">
        <f t="shared" si="3"/>
        <v>100</v>
      </c>
      <c r="R20" s="5">
        <v>643.1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5333.28</v>
      </c>
      <c r="H21" s="44">
        <v>15</v>
      </c>
      <c r="I21" s="44">
        <v>4</v>
      </c>
      <c r="J21" s="44">
        <v>11</v>
      </c>
      <c r="K21" s="44">
        <v>9</v>
      </c>
      <c r="L21" s="44">
        <v>12</v>
      </c>
      <c r="M21" s="44">
        <v>0</v>
      </c>
      <c r="N21" s="16">
        <f t="shared" si="1"/>
        <v>60</v>
      </c>
      <c r="O21" s="5">
        <v>5333.28</v>
      </c>
      <c r="P21" s="5">
        <f t="shared" si="2"/>
        <v>5333.28</v>
      </c>
      <c r="Q21" s="16">
        <f t="shared" si="3"/>
        <v>100</v>
      </c>
      <c r="R21" s="5">
        <v>5333.28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3004.41</v>
      </c>
      <c r="S22" s="16">
        <f t="shared" si="4"/>
        <v>63.173997060412923</v>
      </c>
      <c r="T22" s="5">
        <f t="shared" si="5"/>
        <v>1751.3600000000006</v>
      </c>
      <c r="U22" s="16">
        <f t="shared" si="6"/>
        <v>36.826002939587077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18</v>
      </c>
      <c r="I23" s="44">
        <v>4</v>
      </c>
      <c r="J23" s="44">
        <v>14</v>
      </c>
      <c r="K23" s="44">
        <v>4</v>
      </c>
      <c r="L23" s="44">
        <v>5</v>
      </c>
      <c r="M23" s="44">
        <v>0</v>
      </c>
      <c r="N23" s="16">
        <f t="shared" si="1"/>
        <v>22.222222222222221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0</v>
      </c>
      <c r="S23" s="16">
        <f t="shared" si="4"/>
        <v>0</v>
      </c>
      <c r="T23" s="5">
        <f t="shared" si="5"/>
        <v>1737.83</v>
      </c>
      <c r="U23" s="16">
        <f t="shared" si="6"/>
        <v>100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2084.29</v>
      </c>
      <c r="H24" s="44">
        <v>10</v>
      </c>
      <c r="I24" s="44">
        <v>1</v>
      </c>
      <c r="J24" s="44">
        <v>9</v>
      </c>
      <c r="K24" s="44">
        <v>6</v>
      </c>
      <c r="L24" s="44">
        <v>6</v>
      </c>
      <c r="M24" s="44">
        <v>0</v>
      </c>
      <c r="N24" s="16">
        <f t="shared" si="1"/>
        <v>60</v>
      </c>
      <c r="O24" s="5">
        <v>2084.29</v>
      </c>
      <c r="P24" s="5">
        <f t="shared" si="2"/>
        <v>2084.29</v>
      </c>
      <c r="Q24" s="16">
        <f t="shared" si="3"/>
        <v>100</v>
      </c>
      <c r="R24" s="5">
        <v>2084.29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1481.69</v>
      </c>
      <c r="H25" s="44">
        <v>8</v>
      </c>
      <c r="I25" s="44">
        <v>1</v>
      </c>
      <c r="J25" s="44">
        <v>6</v>
      </c>
      <c r="K25" s="44">
        <v>2</v>
      </c>
      <c r="L25" s="44">
        <v>3</v>
      </c>
      <c r="M25" s="44">
        <v>0</v>
      </c>
      <c r="N25" s="16">
        <f t="shared" si="1"/>
        <v>25</v>
      </c>
      <c r="O25" s="5">
        <v>1481.69</v>
      </c>
      <c r="P25" s="5">
        <f t="shared" si="2"/>
        <v>1481.69</v>
      </c>
      <c r="Q25" s="16">
        <f t="shared" si="3"/>
        <v>100</v>
      </c>
      <c r="R25" s="5">
        <v>1481.69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3390.28</v>
      </c>
      <c r="H26" s="44">
        <v>17</v>
      </c>
      <c r="I26" s="44">
        <v>5</v>
      </c>
      <c r="J26" s="44">
        <v>12</v>
      </c>
      <c r="K26" s="44">
        <v>6</v>
      </c>
      <c r="L26" s="44">
        <v>7</v>
      </c>
      <c r="M26" s="44">
        <v>0</v>
      </c>
      <c r="N26" s="16">
        <f t="shared" si="1"/>
        <v>35.294117647058826</v>
      </c>
      <c r="O26" s="5">
        <v>3390.28</v>
      </c>
      <c r="P26" s="5">
        <f t="shared" si="2"/>
        <v>3390.28</v>
      </c>
      <c r="Q26" s="16">
        <f t="shared" si="3"/>
        <v>100</v>
      </c>
      <c r="R26" s="5">
        <v>3390.28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28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9</v>
      </c>
      <c r="I27" s="44">
        <v>0</v>
      </c>
      <c r="J27" s="44">
        <v>9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995.72</v>
      </c>
      <c r="H28" s="44">
        <v>11</v>
      </c>
      <c r="I28" s="44">
        <v>3</v>
      </c>
      <c r="J28" s="44">
        <v>6</v>
      </c>
      <c r="K28" s="44">
        <v>5</v>
      </c>
      <c r="L28" s="44">
        <v>5</v>
      </c>
      <c r="M28" s="44">
        <v>0</v>
      </c>
      <c r="N28" s="16">
        <f t="shared" si="1"/>
        <v>45.454545454545453</v>
      </c>
      <c r="O28" s="5">
        <v>995.72</v>
      </c>
      <c r="P28" s="5">
        <f t="shared" si="2"/>
        <v>995.72</v>
      </c>
      <c r="Q28" s="16">
        <f t="shared" si="3"/>
        <v>100</v>
      </c>
      <c r="R28" s="5">
        <v>344.09</v>
      </c>
      <c r="S28" s="16">
        <f t="shared" si="4"/>
        <v>34.556903547181932</v>
      </c>
      <c r="T28" s="5">
        <f t="shared" si="5"/>
        <v>651.63000000000011</v>
      </c>
      <c r="U28" s="16">
        <f t="shared" si="6"/>
        <v>65.443096452818068</v>
      </c>
    </row>
    <row r="29" spans="1:21" ht="38.25" x14ac:dyDescent="0.25">
      <c r="A29" s="1">
        <f t="shared" si="7"/>
        <v>24</v>
      </c>
      <c r="B29" s="117" t="s">
        <v>23</v>
      </c>
      <c r="C29" s="128" t="s">
        <v>383</v>
      </c>
      <c r="D29" s="25" t="s">
        <v>384</v>
      </c>
      <c r="E29" s="84" t="s">
        <v>41</v>
      </c>
      <c r="F29" s="96"/>
      <c r="G29" s="93">
        <v>0</v>
      </c>
      <c r="H29" s="44">
        <v>1</v>
      </c>
      <c r="I29" s="44">
        <v>0</v>
      </c>
      <c r="J29" s="44">
        <v>1</v>
      </c>
      <c r="K29" s="44">
        <v>0</v>
      </c>
      <c r="L29" s="44">
        <v>0</v>
      </c>
      <c r="M29" s="44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</row>
    <row r="30" spans="1:21" ht="27.95" customHeight="1" x14ac:dyDescent="0.25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96" t="s">
        <v>300</v>
      </c>
      <c r="G30" s="93">
        <f t="shared" ref="G30:G79" si="8">O30</f>
        <v>1966.9</v>
      </c>
      <c r="H30" s="44">
        <v>19</v>
      </c>
      <c r="I30" s="44">
        <v>1</v>
      </c>
      <c r="J30" s="44">
        <v>16</v>
      </c>
      <c r="K30" s="44">
        <v>4</v>
      </c>
      <c r="L30" s="44">
        <v>5</v>
      </c>
      <c r="M30" s="44">
        <v>0</v>
      </c>
      <c r="N30" s="16">
        <f t="shared" ref="N30:N79" si="9">IF(H30=0,0,K30/H30)*100</f>
        <v>21.052631578947366</v>
      </c>
      <c r="O30" s="5">
        <v>1966.9</v>
      </c>
      <c r="P30" s="5">
        <f t="shared" ref="P30:P79" si="10">O30</f>
        <v>1966.9</v>
      </c>
      <c r="Q30" s="16">
        <f t="shared" ref="Q30:Q41" si="11">IF(O30=0,0,P30/O30)*100</f>
        <v>100</v>
      </c>
      <c r="R30" s="5">
        <v>1966.9</v>
      </c>
      <c r="S30" s="16">
        <f t="shared" ref="S30:S39" si="12">IF(P30=0,0,R30/P30)*100</f>
        <v>100</v>
      </c>
      <c r="T30" s="5">
        <f t="shared" ref="T30:T79" si="13">SUM(P30, -R30)</f>
        <v>0</v>
      </c>
      <c r="U30" s="16">
        <f t="shared" ref="U30:U39" si="14">IF(P30=0,0,T30/P30)*100</f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5719.11</v>
      </c>
      <c r="H31" s="44">
        <v>22</v>
      </c>
      <c r="I31" s="44">
        <v>6</v>
      </c>
      <c r="J31" s="44">
        <v>14</v>
      </c>
      <c r="K31" s="44">
        <v>10</v>
      </c>
      <c r="L31" s="44">
        <v>13</v>
      </c>
      <c r="M31" s="44">
        <v>0</v>
      </c>
      <c r="N31" s="16">
        <f t="shared" si="9"/>
        <v>45.454545454545453</v>
      </c>
      <c r="O31" s="5">
        <v>5719.11</v>
      </c>
      <c r="P31" s="5">
        <f t="shared" si="10"/>
        <v>5719.11</v>
      </c>
      <c r="Q31" s="16">
        <f t="shared" si="11"/>
        <v>100</v>
      </c>
      <c r="R31" s="5">
        <v>5719.11</v>
      </c>
      <c r="S31" s="16">
        <f t="shared" si="12"/>
        <v>100</v>
      </c>
      <c r="T31" s="5">
        <f t="shared" si="13"/>
        <v>0</v>
      </c>
      <c r="U31" s="16">
        <f t="shared" si="14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3466.75</v>
      </c>
      <c r="H32" s="44">
        <v>14</v>
      </c>
      <c r="I32" s="44">
        <v>6</v>
      </c>
      <c r="J32" s="44">
        <v>6</v>
      </c>
      <c r="K32" s="44">
        <v>6</v>
      </c>
      <c r="L32" s="44">
        <v>6</v>
      </c>
      <c r="M32" s="44">
        <v>0</v>
      </c>
      <c r="N32" s="16">
        <f t="shared" si="9"/>
        <v>42.857142857142854</v>
      </c>
      <c r="O32" s="5">
        <v>3466.75</v>
      </c>
      <c r="P32" s="5">
        <f t="shared" si="10"/>
        <v>3466.75</v>
      </c>
      <c r="Q32" s="16">
        <f t="shared" si="11"/>
        <v>100</v>
      </c>
      <c r="R32" s="5">
        <v>3466.75</v>
      </c>
      <c r="S32" s="16">
        <f t="shared" si="12"/>
        <v>100</v>
      </c>
      <c r="T32" s="5">
        <f t="shared" si="13"/>
        <v>0</v>
      </c>
      <c r="U32" s="16">
        <f t="shared" si="14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11</v>
      </c>
      <c r="I33" s="44">
        <v>5</v>
      </c>
      <c r="J33" s="44">
        <v>5</v>
      </c>
      <c r="K33" s="44">
        <v>1</v>
      </c>
      <c r="L33" s="44">
        <v>1</v>
      </c>
      <c r="M33" s="44">
        <v>0</v>
      </c>
      <c r="N33" s="16">
        <f t="shared" si="9"/>
        <v>9.0909090909090917</v>
      </c>
      <c r="O33" s="5">
        <v>415.83</v>
      </c>
      <c r="P33" s="5">
        <f t="shared" si="10"/>
        <v>415.83</v>
      </c>
      <c r="Q33" s="16">
        <f t="shared" si="11"/>
        <v>100</v>
      </c>
      <c r="R33" s="5">
        <v>415.83</v>
      </c>
      <c r="S33" s="16">
        <f t="shared" si="12"/>
        <v>100</v>
      </c>
      <c r="T33" s="5">
        <f t="shared" si="13"/>
        <v>0</v>
      </c>
      <c r="U33" s="16">
        <f t="shared" si="14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7997.2</v>
      </c>
      <c r="H34" s="44">
        <v>28</v>
      </c>
      <c r="I34" s="44">
        <v>11</v>
      </c>
      <c r="J34" s="44">
        <v>15</v>
      </c>
      <c r="K34" s="44">
        <v>15</v>
      </c>
      <c r="L34" s="44">
        <v>17</v>
      </c>
      <c r="M34" s="44">
        <v>0</v>
      </c>
      <c r="N34" s="16">
        <f t="shared" si="9"/>
        <v>53.571428571428569</v>
      </c>
      <c r="O34" s="5">
        <v>7997.2</v>
      </c>
      <c r="P34" s="5">
        <f t="shared" si="10"/>
        <v>7997.2</v>
      </c>
      <c r="Q34" s="16">
        <f t="shared" si="11"/>
        <v>100</v>
      </c>
      <c r="R34" s="5">
        <v>7997.2</v>
      </c>
      <c r="S34" s="16">
        <f t="shared" si="12"/>
        <v>100</v>
      </c>
      <c r="T34" s="5">
        <f t="shared" si="13"/>
        <v>0</v>
      </c>
      <c r="U34" s="16">
        <f t="shared" si="14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28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4742.04</v>
      </c>
      <c r="H35" s="44">
        <v>17</v>
      </c>
      <c r="I35" s="44">
        <v>2</v>
      </c>
      <c r="J35" s="44">
        <v>9</v>
      </c>
      <c r="K35" s="44">
        <v>12</v>
      </c>
      <c r="L35" s="44">
        <v>13</v>
      </c>
      <c r="M35" s="44">
        <v>0</v>
      </c>
      <c r="N35" s="16">
        <f t="shared" si="9"/>
        <v>70.588235294117652</v>
      </c>
      <c r="O35" s="5">
        <v>4742.04</v>
      </c>
      <c r="P35" s="5">
        <f t="shared" si="10"/>
        <v>4742.04</v>
      </c>
      <c r="Q35" s="16">
        <f t="shared" si="11"/>
        <v>100</v>
      </c>
      <c r="R35" s="5">
        <v>3441.83</v>
      </c>
      <c r="S35" s="16">
        <f t="shared" si="12"/>
        <v>72.58120977469612</v>
      </c>
      <c r="T35" s="5">
        <f t="shared" si="13"/>
        <v>1300.21</v>
      </c>
      <c r="U35" s="16">
        <f t="shared" si="14"/>
        <v>27.41879022530388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16</v>
      </c>
      <c r="I36" s="44">
        <v>4</v>
      </c>
      <c r="J36" s="44">
        <v>11</v>
      </c>
      <c r="K36" s="44">
        <v>4</v>
      </c>
      <c r="L36" s="44">
        <v>4</v>
      </c>
      <c r="M36" s="44">
        <v>0</v>
      </c>
      <c r="N36" s="16">
        <f t="shared" si="9"/>
        <v>25</v>
      </c>
      <c r="O36" s="5">
        <v>1600.15</v>
      </c>
      <c r="P36" s="5">
        <f t="shared" si="10"/>
        <v>1600.15</v>
      </c>
      <c r="Q36" s="16">
        <f t="shared" si="11"/>
        <v>100</v>
      </c>
      <c r="R36" s="5">
        <v>1600.15</v>
      </c>
      <c r="S36" s="16">
        <f t="shared" si="12"/>
        <v>100</v>
      </c>
      <c r="T36" s="5">
        <f t="shared" si="13"/>
        <v>0</v>
      </c>
      <c r="U36" s="16">
        <f t="shared" si="14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2514.98</v>
      </c>
      <c r="H37" s="44">
        <v>10</v>
      </c>
      <c r="I37" s="44">
        <v>4</v>
      </c>
      <c r="J37" s="44">
        <v>5</v>
      </c>
      <c r="K37" s="44">
        <v>2</v>
      </c>
      <c r="L37" s="44">
        <v>2</v>
      </c>
      <c r="M37" s="44">
        <v>0</v>
      </c>
      <c r="N37" s="16">
        <f t="shared" si="9"/>
        <v>20</v>
      </c>
      <c r="O37" s="5">
        <v>2514.98</v>
      </c>
      <c r="P37" s="5">
        <f t="shared" si="10"/>
        <v>2514.98</v>
      </c>
      <c r="Q37" s="16">
        <f t="shared" si="11"/>
        <v>100</v>
      </c>
      <c r="R37" s="5">
        <v>2514.98</v>
      </c>
      <c r="S37" s="16">
        <f t="shared" si="12"/>
        <v>100</v>
      </c>
      <c r="T37" s="5">
        <f t="shared" si="13"/>
        <v>0</v>
      </c>
      <c r="U37" s="16">
        <f t="shared" si="14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3283.43</v>
      </c>
      <c r="H38" s="44">
        <v>8</v>
      </c>
      <c r="I38" s="44">
        <v>3</v>
      </c>
      <c r="J38" s="44">
        <v>5</v>
      </c>
      <c r="K38" s="44">
        <v>3</v>
      </c>
      <c r="L38" s="44">
        <v>4</v>
      </c>
      <c r="M38" s="44">
        <v>0</v>
      </c>
      <c r="N38" s="16">
        <f t="shared" si="9"/>
        <v>37.5</v>
      </c>
      <c r="O38" s="5">
        <v>3283.43</v>
      </c>
      <c r="P38" s="5">
        <f t="shared" si="10"/>
        <v>3283.43</v>
      </c>
      <c r="Q38" s="16">
        <f t="shared" si="11"/>
        <v>100</v>
      </c>
      <c r="R38" s="5">
        <v>3283.43</v>
      </c>
      <c r="S38" s="16">
        <f t="shared" si="12"/>
        <v>100</v>
      </c>
      <c r="T38" s="5">
        <f t="shared" si="13"/>
        <v>0</v>
      </c>
      <c r="U38" s="16">
        <f t="shared" si="14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6706.6</v>
      </c>
      <c r="H39" s="44">
        <v>21</v>
      </c>
      <c r="I39" s="44">
        <v>0</v>
      </c>
      <c r="J39" s="44">
        <v>21</v>
      </c>
      <c r="K39" s="44">
        <v>9</v>
      </c>
      <c r="L39" s="44">
        <v>10</v>
      </c>
      <c r="M39" s="44">
        <v>0</v>
      </c>
      <c r="N39" s="16">
        <f t="shared" si="9"/>
        <v>42.857142857142854</v>
      </c>
      <c r="O39" s="5">
        <v>6706.6</v>
      </c>
      <c r="P39" s="5">
        <f t="shared" si="10"/>
        <v>6706.6</v>
      </c>
      <c r="Q39" s="16">
        <f t="shared" si="11"/>
        <v>100</v>
      </c>
      <c r="R39" s="5">
        <v>6706.6</v>
      </c>
      <c r="S39" s="16">
        <f t="shared" si="12"/>
        <v>100</v>
      </c>
      <c r="T39" s="5">
        <f t="shared" si="13"/>
        <v>0</v>
      </c>
      <c r="U39" s="16">
        <f t="shared" si="14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6</v>
      </c>
      <c r="I40" s="44">
        <v>0</v>
      </c>
      <c r="J40" s="44">
        <v>6</v>
      </c>
      <c r="K40" s="44">
        <v>0</v>
      </c>
      <c r="L40" s="44">
        <v>0</v>
      </c>
      <c r="M40" s="44">
        <v>0</v>
      </c>
      <c r="N40" s="16">
        <f t="shared" si="9"/>
        <v>0</v>
      </c>
      <c r="O40" s="16">
        <f>IF(I40=0,0,L40/I40)*100</f>
        <v>0</v>
      </c>
      <c r="P40" s="5">
        <f t="shared" si="10"/>
        <v>0</v>
      </c>
      <c r="Q40" s="16">
        <f t="shared" si="11"/>
        <v>0</v>
      </c>
      <c r="R40" s="16">
        <f t="shared" ref="R40:S41" si="15">IF(L40=0,0,O40/L40)*100</f>
        <v>0</v>
      </c>
      <c r="S40" s="16">
        <f t="shared" si="15"/>
        <v>0</v>
      </c>
      <c r="T40" s="5">
        <f t="shared" si="13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28" t="s">
        <v>23</v>
      </c>
      <c r="C41" s="128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2454.2800000000002</v>
      </c>
      <c r="H41" s="44">
        <v>10</v>
      </c>
      <c r="I41" s="44">
        <v>2</v>
      </c>
      <c r="J41" s="44">
        <v>7</v>
      </c>
      <c r="K41" s="44">
        <v>3</v>
      </c>
      <c r="L41" s="44">
        <v>3</v>
      </c>
      <c r="M41" s="44">
        <v>0</v>
      </c>
      <c r="N41" s="16">
        <f t="shared" si="9"/>
        <v>30</v>
      </c>
      <c r="O41" s="16">
        <v>2454.2800000000002</v>
      </c>
      <c r="P41" s="5">
        <f t="shared" si="10"/>
        <v>2454.2800000000002</v>
      </c>
      <c r="Q41" s="16">
        <f t="shared" si="11"/>
        <v>100</v>
      </c>
      <c r="R41" s="16"/>
      <c r="S41" s="16">
        <f t="shared" si="15"/>
        <v>0</v>
      </c>
      <c r="T41" s="5">
        <f t="shared" si="13"/>
        <v>2454.2800000000002</v>
      </c>
      <c r="U41" s="16">
        <f>IF(O41=0,0,R41/O41)*100</f>
        <v>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1232.6300000000001</v>
      </c>
      <c r="H42" s="44">
        <v>12</v>
      </c>
      <c r="I42" s="44">
        <v>3</v>
      </c>
      <c r="J42" s="44">
        <v>8</v>
      </c>
      <c r="K42" s="44">
        <v>4</v>
      </c>
      <c r="L42" s="44">
        <v>4</v>
      </c>
      <c r="M42" s="44">
        <v>0</v>
      </c>
      <c r="N42" s="16">
        <f t="shared" si="9"/>
        <v>33.333333333333329</v>
      </c>
      <c r="O42" s="5">
        <v>1232.6300000000001</v>
      </c>
      <c r="P42" s="5">
        <f t="shared" si="10"/>
        <v>1232.6300000000001</v>
      </c>
      <c r="Q42" s="16">
        <f>IF(O42=0,0,P42/O42)*100</f>
        <v>100</v>
      </c>
      <c r="R42" s="5">
        <v>1232.6300000000001</v>
      </c>
      <c r="S42" s="16">
        <f>IF(P42=0,0,R42/P42)*100</f>
        <v>100</v>
      </c>
      <c r="T42" s="5">
        <f t="shared" si="13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7632.64</v>
      </c>
      <c r="H43" s="44">
        <v>23</v>
      </c>
      <c r="I43" s="44">
        <v>8</v>
      </c>
      <c r="J43" s="44">
        <v>12</v>
      </c>
      <c r="K43" s="44">
        <v>9</v>
      </c>
      <c r="L43" s="44">
        <v>11</v>
      </c>
      <c r="M43" s="44">
        <v>0</v>
      </c>
      <c r="N43" s="16">
        <f t="shared" si="9"/>
        <v>39.130434782608695</v>
      </c>
      <c r="O43" s="5">
        <v>7632.64</v>
      </c>
      <c r="P43" s="5">
        <f t="shared" si="10"/>
        <v>7632.64</v>
      </c>
      <c r="Q43" s="16">
        <f>IF(O43=0,0,P43/O43)*100</f>
        <v>100</v>
      </c>
      <c r="R43" s="5">
        <v>6343.87</v>
      </c>
      <c r="S43" s="16">
        <f>IF(P43=0,0,R43/P43)*100</f>
        <v>83.115016560456141</v>
      </c>
      <c r="T43" s="5">
        <f t="shared" si="13"/>
        <v>1288.7700000000004</v>
      </c>
      <c r="U43" s="16">
        <f>IF(P43=0,0,T43/P43)*100</f>
        <v>16.884983439543859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9"/>
        <v>0</v>
      </c>
      <c r="O44" s="16">
        <f>IF(I44=0,0,L44/I44)*100</f>
        <v>0</v>
      </c>
      <c r="P44" s="5">
        <f t="shared" si="10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13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28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1005.65</v>
      </c>
      <c r="H45" s="44">
        <v>12</v>
      </c>
      <c r="I45" s="44">
        <v>0</v>
      </c>
      <c r="J45" s="44">
        <v>11</v>
      </c>
      <c r="K45" s="44">
        <v>3</v>
      </c>
      <c r="L45" s="44">
        <v>4</v>
      </c>
      <c r="M45" s="44">
        <v>0</v>
      </c>
      <c r="N45" s="16">
        <f t="shared" si="9"/>
        <v>25</v>
      </c>
      <c r="O45" s="5">
        <v>1005.65</v>
      </c>
      <c r="P45" s="5">
        <f t="shared" si="10"/>
        <v>1005.65</v>
      </c>
      <c r="Q45" s="16">
        <f>IF(O45=0,0,P45/O45)*100</f>
        <v>100</v>
      </c>
      <c r="R45" s="5">
        <v>0</v>
      </c>
      <c r="S45" s="16">
        <f>IF(P45=0,0,R45/P45)*100</f>
        <v>0</v>
      </c>
      <c r="T45" s="5">
        <f t="shared" si="13"/>
        <v>1005.65</v>
      </c>
      <c r="U45" s="16">
        <f>IF(P45=0,0,T45/P45)*100</f>
        <v>100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4203.75</v>
      </c>
      <c r="H46" s="44">
        <v>17</v>
      </c>
      <c r="I46" s="44">
        <v>4</v>
      </c>
      <c r="J46" s="44">
        <v>11</v>
      </c>
      <c r="K46" s="44">
        <v>8</v>
      </c>
      <c r="L46" s="44">
        <v>9</v>
      </c>
      <c r="M46" s="44">
        <v>0</v>
      </c>
      <c r="N46" s="16">
        <f t="shared" si="9"/>
        <v>47.058823529411761</v>
      </c>
      <c r="O46" s="5">
        <v>4203.75</v>
      </c>
      <c r="P46" s="5">
        <f t="shared" si="10"/>
        <v>4203.75</v>
      </c>
      <c r="Q46" s="16">
        <f>IF(O46=0,0,P46/O46)*100</f>
        <v>100</v>
      </c>
      <c r="R46" s="5">
        <v>4203.75</v>
      </c>
      <c r="S46" s="16">
        <f>IF(P46=0,0,R46/P46)*100</f>
        <v>100</v>
      </c>
      <c r="T46" s="5">
        <f t="shared" si="13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28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12</v>
      </c>
      <c r="I47" s="44">
        <v>0</v>
      </c>
      <c r="J47" s="44">
        <v>10</v>
      </c>
      <c r="K47" s="44">
        <v>0</v>
      </c>
      <c r="L47" s="44">
        <v>0</v>
      </c>
      <c r="M47" s="44">
        <v>0</v>
      </c>
      <c r="N47" s="16">
        <f t="shared" si="9"/>
        <v>0</v>
      </c>
      <c r="O47" s="5">
        <v>0</v>
      </c>
      <c r="P47" s="5">
        <f t="shared" si="10"/>
        <v>0</v>
      </c>
      <c r="Q47" s="5">
        <v>0</v>
      </c>
      <c r="R47" s="5">
        <v>0</v>
      </c>
      <c r="S47" s="5">
        <v>0</v>
      </c>
      <c r="T47" s="5">
        <f t="shared" si="13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1355.09</v>
      </c>
      <c r="H48" s="44">
        <v>9</v>
      </c>
      <c r="I48" s="44">
        <v>1</v>
      </c>
      <c r="J48" s="44">
        <v>6</v>
      </c>
      <c r="K48" s="44">
        <v>6</v>
      </c>
      <c r="L48" s="44">
        <v>6</v>
      </c>
      <c r="M48" s="44">
        <v>0</v>
      </c>
      <c r="N48" s="16">
        <f t="shared" si="9"/>
        <v>66.666666666666657</v>
      </c>
      <c r="O48" s="5">
        <v>1355.09</v>
      </c>
      <c r="P48" s="5">
        <f t="shared" si="10"/>
        <v>1355.09</v>
      </c>
      <c r="Q48" s="16">
        <f>IF(O48=0,0,P48/O48)*100</f>
        <v>100</v>
      </c>
      <c r="R48" s="5">
        <v>1355.09</v>
      </c>
      <c r="S48" s="16">
        <f>IF(P48=0,0,R48/P48)*100</f>
        <v>100</v>
      </c>
      <c r="T48" s="5">
        <f t="shared" si="13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2217.59</v>
      </c>
      <c r="H49" s="44">
        <v>19</v>
      </c>
      <c r="I49" s="44">
        <v>6</v>
      </c>
      <c r="J49" s="44">
        <v>11</v>
      </c>
      <c r="K49" s="44">
        <v>4</v>
      </c>
      <c r="L49" s="44">
        <v>6</v>
      </c>
      <c r="M49" s="44">
        <v>0</v>
      </c>
      <c r="N49" s="16">
        <f t="shared" si="9"/>
        <v>21.052631578947366</v>
      </c>
      <c r="O49" s="5">
        <v>2217.59</v>
      </c>
      <c r="P49" s="5">
        <f t="shared" si="10"/>
        <v>2217.59</v>
      </c>
      <c r="Q49" s="16">
        <f>IF(O49=0,0,P49/O49)*100</f>
        <v>100</v>
      </c>
      <c r="R49" s="5">
        <v>2217.59</v>
      </c>
      <c r="S49" s="16">
        <f>IF(P49=0,0,R49/P49)*100</f>
        <v>100</v>
      </c>
      <c r="T49" s="5">
        <f t="shared" si="13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1776.97</v>
      </c>
      <c r="H50" s="44">
        <v>10</v>
      </c>
      <c r="I50" s="44">
        <v>0</v>
      </c>
      <c r="J50" s="44">
        <v>9</v>
      </c>
      <c r="K50" s="44">
        <v>5</v>
      </c>
      <c r="L50" s="44">
        <v>5</v>
      </c>
      <c r="M50" s="44">
        <v>0</v>
      </c>
      <c r="N50" s="16">
        <f t="shared" si="9"/>
        <v>50</v>
      </c>
      <c r="O50" s="5">
        <v>1776.97</v>
      </c>
      <c r="P50" s="5">
        <f t="shared" si="10"/>
        <v>1776.97</v>
      </c>
      <c r="Q50" s="16">
        <f>IF(O50=0,0,P50/O50)*100</f>
        <v>100</v>
      </c>
      <c r="R50" s="5">
        <v>1776.97</v>
      </c>
      <c r="S50" s="16">
        <f>IF(P50=0,0,R50/P50)*100</f>
        <v>100</v>
      </c>
      <c r="T50" s="5">
        <f t="shared" si="13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28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0</v>
      </c>
      <c r="H51" s="44">
        <v>4</v>
      </c>
      <c r="I51" s="44">
        <v>0</v>
      </c>
      <c r="J51" s="44">
        <v>3</v>
      </c>
      <c r="K51" s="44">
        <v>0</v>
      </c>
      <c r="L51" s="44">
        <v>0</v>
      </c>
      <c r="M51" s="44">
        <v>0</v>
      </c>
      <c r="N51" s="16">
        <f t="shared" si="9"/>
        <v>0</v>
      </c>
      <c r="O51" s="16">
        <f>IF(I51=0,0,L51/I51)*100</f>
        <v>0</v>
      </c>
      <c r="P51" s="5">
        <f t="shared" si="10"/>
        <v>0</v>
      </c>
      <c r="Q51" s="16">
        <f>IF(K51=0,0,N51/K51)*100</f>
        <v>0</v>
      </c>
      <c r="R51" s="16">
        <f>IF(L51=0,0,O51/L51)*100</f>
        <v>0</v>
      </c>
      <c r="S51" s="16">
        <f>IF(M51=0,0,P51/M51)*100</f>
        <v>0</v>
      </c>
      <c r="T51" s="5">
        <f t="shared" si="13"/>
        <v>0</v>
      </c>
      <c r="U51" s="16">
        <f>IF(O51=0,0,R51/O51)*100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2988.36</v>
      </c>
      <c r="H52" s="44">
        <v>20</v>
      </c>
      <c r="I52" s="44">
        <v>0</v>
      </c>
      <c r="J52" s="44">
        <v>12</v>
      </c>
      <c r="K52" s="44">
        <v>9</v>
      </c>
      <c r="L52" s="44">
        <v>9</v>
      </c>
      <c r="M52" s="44">
        <v>0</v>
      </c>
      <c r="N52" s="16">
        <f t="shared" si="9"/>
        <v>45</v>
      </c>
      <c r="O52" s="5">
        <v>2988.36</v>
      </c>
      <c r="P52" s="5">
        <f t="shared" si="10"/>
        <v>2988.36</v>
      </c>
      <c r="Q52" s="16">
        <f t="shared" ref="Q52:Q79" si="16">IF(O52=0,0,P52/O52)*100</f>
        <v>100</v>
      </c>
      <c r="R52" s="5">
        <v>2988.36</v>
      </c>
      <c r="S52" s="16">
        <f t="shared" ref="S52:S66" si="17">IF(P52=0,0,R52/P52)*100</f>
        <v>100</v>
      </c>
      <c r="T52" s="5">
        <f t="shared" si="13"/>
        <v>0</v>
      </c>
      <c r="U52" s="16">
        <f t="shared" ref="U52:U79" si="18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121.8</v>
      </c>
      <c r="H53" s="44">
        <v>6</v>
      </c>
      <c r="I53" s="44">
        <v>1</v>
      </c>
      <c r="J53" s="44">
        <v>4</v>
      </c>
      <c r="K53" s="44">
        <v>1</v>
      </c>
      <c r="L53" s="44">
        <v>1</v>
      </c>
      <c r="M53" s="44">
        <v>0</v>
      </c>
      <c r="N53" s="16">
        <f t="shared" si="9"/>
        <v>16.666666666666664</v>
      </c>
      <c r="O53" s="5">
        <v>121.8</v>
      </c>
      <c r="P53" s="5">
        <f t="shared" si="10"/>
        <v>121.8</v>
      </c>
      <c r="Q53" s="16">
        <f t="shared" si="16"/>
        <v>100</v>
      </c>
      <c r="R53" s="5">
        <v>121.8</v>
      </c>
      <c r="S53" s="16">
        <f t="shared" si="17"/>
        <v>100</v>
      </c>
      <c r="T53" s="5">
        <f t="shared" si="13"/>
        <v>0</v>
      </c>
      <c r="U53" s="16">
        <f t="shared" si="18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3686.88</v>
      </c>
      <c r="H54" s="44">
        <v>14</v>
      </c>
      <c r="I54" s="44">
        <v>4</v>
      </c>
      <c r="J54" s="44">
        <v>7</v>
      </c>
      <c r="K54" s="44">
        <v>5</v>
      </c>
      <c r="L54" s="44">
        <v>6</v>
      </c>
      <c r="M54" s="44">
        <v>0</v>
      </c>
      <c r="N54" s="16">
        <f t="shared" si="9"/>
        <v>35.714285714285715</v>
      </c>
      <c r="O54" s="5">
        <v>3686.88</v>
      </c>
      <c r="P54" s="5">
        <f t="shared" si="10"/>
        <v>3686.88</v>
      </c>
      <c r="Q54" s="16">
        <f t="shared" si="16"/>
        <v>100</v>
      </c>
      <c r="R54" s="5">
        <v>3686.88</v>
      </c>
      <c r="S54" s="16">
        <f t="shared" si="17"/>
        <v>100</v>
      </c>
      <c r="T54" s="5">
        <f t="shared" si="13"/>
        <v>0</v>
      </c>
      <c r="U54" s="16">
        <f t="shared" si="18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18</v>
      </c>
      <c r="I55" s="44">
        <v>2</v>
      </c>
      <c r="J55" s="44">
        <v>16</v>
      </c>
      <c r="K55" s="44">
        <v>7</v>
      </c>
      <c r="L55" s="44">
        <v>9</v>
      </c>
      <c r="M55" s="44">
        <v>0</v>
      </c>
      <c r="N55" s="16">
        <f t="shared" si="9"/>
        <v>38.888888888888893</v>
      </c>
      <c r="O55" s="5">
        <v>4470.8100000000004</v>
      </c>
      <c r="P55" s="5">
        <f t="shared" si="10"/>
        <v>4470.8100000000004</v>
      </c>
      <c r="Q55" s="16">
        <f t="shared" si="16"/>
        <v>100</v>
      </c>
      <c r="R55" s="5">
        <v>4470.8100000000004</v>
      </c>
      <c r="S55" s="16">
        <f t="shared" si="17"/>
        <v>100</v>
      </c>
      <c r="T55" s="5">
        <f t="shared" si="13"/>
        <v>0</v>
      </c>
      <c r="U55" s="16">
        <f t="shared" si="18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28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16</v>
      </c>
      <c r="I56" s="44">
        <v>5</v>
      </c>
      <c r="J56" s="44">
        <v>6</v>
      </c>
      <c r="K56" s="44">
        <v>8</v>
      </c>
      <c r="L56" s="44">
        <v>9</v>
      </c>
      <c r="M56" s="44">
        <v>0</v>
      </c>
      <c r="N56" s="16">
        <f t="shared" si="9"/>
        <v>50</v>
      </c>
      <c r="O56" s="5">
        <v>3148.3</v>
      </c>
      <c r="P56" s="5">
        <f t="shared" si="10"/>
        <v>3148.3</v>
      </c>
      <c r="Q56" s="16">
        <f t="shared" si="16"/>
        <v>100</v>
      </c>
      <c r="R56" s="5">
        <v>3148.3</v>
      </c>
      <c r="S56" s="16">
        <f t="shared" si="17"/>
        <v>100</v>
      </c>
      <c r="T56" s="5">
        <f t="shared" si="13"/>
        <v>0</v>
      </c>
      <c r="U56" s="16">
        <f t="shared" si="18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4477.3599999999997</v>
      </c>
      <c r="H57" s="44">
        <v>24</v>
      </c>
      <c r="I57" s="44">
        <v>1</v>
      </c>
      <c r="J57" s="44">
        <v>12</v>
      </c>
      <c r="K57" s="44">
        <v>9</v>
      </c>
      <c r="L57" s="44">
        <v>11</v>
      </c>
      <c r="M57" s="44">
        <v>0</v>
      </c>
      <c r="N57" s="16">
        <f t="shared" si="9"/>
        <v>37.5</v>
      </c>
      <c r="O57" s="5">
        <v>4477.3599999999997</v>
      </c>
      <c r="P57" s="5">
        <f t="shared" si="10"/>
        <v>4477.3599999999997</v>
      </c>
      <c r="Q57" s="16">
        <f t="shared" si="16"/>
        <v>100</v>
      </c>
      <c r="R57" s="5">
        <v>4477.3599999999997</v>
      </c>
      <c r="S57" s="16">
        <f t="shared" si="17"/>
        <v>100</v>
      </c>
      <c r="T57" s="5">
        <f t="shared" si="13"/>
        <v>0</v>
      </c>
      <c r="U57" s="16">
        <f t="shared" si="18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28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1286.56</v>
      </c>
      <c r="H58" s="44">
        <v>14</v>
      </c>
      <c r="I58" s="44">
        <v>2</v>
      </c>
      <c r="J58" s="44">
        <v>7</v>
      </c>
      <c r="K58" s="44">
        <v>4</v>
      </c>
      <c r="L58" s="44">
        <v>4</v>
      </c>
      <c r="M58" s="44">
        <v>0</v>
      </c>
      <c r="N58" s="16">
        <f t="shared" si="9"/>
        <v>28.571428571428569</v>
      </c>
      <c r="O58" s="5">
        <v>1286.56</v>
      </c>
      <c r="P58" s="5">
        <f t="shared" si="10"/>
        <v>1286.56</v>
      </c>
      <c r="Q58" s="16">
        <f t="shared" si="16"/>
        <v>100</v>
      </c>
      <c r="R58" s="5">
        <v>1060.3599999999999</v>
      </c>
      <c r="S58" s="16">
        <f t="shared" si="17"/>
        <v>82.418231563238393</v>
      </c>
      <c r="T58" s="5">
        <f t="shared" si="13"/>
        <v>226.20000000000005</v>
      </c>
      <c r="U58" s="16">
        <f t="shared" si="18"/>
        <v>17.581768436761603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1052.96</v>
      </c>
      <c r="H59" s="44">
        <v>18</v>
      </c>
      <c r="I59" s="44">
        <v>6</v>
      </c>
      <c r="J59" s="44">
        <v>7</v>
      </c>
      <c r="K59" s="44">
        <v>5</v>
      </c>
      <c r="L59" s="44">
        <v>6</v>
      </c>
      <c r="M59" s="44">
        <v>0</v>
      </c>
      <c r="N59" s="16">
        <f t="shared" si="9"/>
        <v>27.777777777777779</v>
      </c>
      <c r="O59" s="5">
        <v>1052.96</v>
      </c>
      <c r="P59" s="5">
        <f t="shared" si="10"/>
        <v>1052.96</v>
      </c>
      <c r="Q59" s="16">
        <f t="shared" si="16"/>
        <v>100</v>
      </c>
      <c r="R59" s="5">
        <v>1052.96</v>
      </c>
      <c r="S59" s="16">
        <f t="shared" si="17"/>
        <v>100</v>
      </c>
      <c r="T59" s="5">
        <f t="shared" si="13"/>
        <v>0</v>
      </c>
      <c r="U59" s="16">
        <f t="shared" si="18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1283.99</v>
      </c>
      <c r="H60" s="44">
        <v>9</v>
      </c>
      <c r="I60" s="44">
        <v>2</v>
      </c>
      <c r="J60" s="44">
        <v>6</v>
      </c>
      <c r="K60" s="44">
        <v>4</v>
      </c>
      <c r="L60" s="44">
        <v>5</v>
      </c>
      <c r="M60" s="44">
        <v>0</v>
      </c>
      <c r="N60" s="16">
        <f t="shared" si="9"/>
        <v>44.444444444444443</v>
      </c>
      <c r="O60" s="5">
        <v>1283.99</v>
      </c>
      <c r="P60" s="5">
        <f t="shared" si="10"/>
        <v>1283.99</v>
      </c>
      <c r="Q60" s="16">
        <f t="shared" si="16"/>
        <v>100</v>
      </c>
      <c r="R60" s="5">
        <v>1283.99</v>
      </c>
      <c r="S60" s="16">
        <f t="shared" si="17"/>
        <v>100</v>
      </c>
      <c r="T60" s="5">
        <f t="shared" si="13"/>
        <v>0</v>
      </c>
      <c r="U60" s="16">
        <f t="shared" si="18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16</v>
      </c>
      <c r="I61" s="44">
        <v>2</v>
      </c>
      <c r="J61" s="44">
        <v>13</v>
      </c>
      <c r="K61" s="44">
        <v>3</v>
      </c>
      <c r="L61" s="44">
        <v>4</v>
      </c>
      <c r="M61" s="44">
        <v>0</v>
      </c>
      <c r="N61" s="16">
        <f t="shared" si="9"/>
        <v>18.75</v>
      </c>
      <c r="O61" s="5">
        <v>4040.4</v>
      </c>
      <c r="P61" s="5">
        <f t="shared" si="10"/>
        <v>4040.4</v>
      </c>
      <c r="Q61" s="16">
        <f t="shared" si="16"/>
        <v>100</v>
      </c>
      <c r="R61" s="5">
        <v>0</v>
      </c>
      <c r="S61" s="16">
        <f t="shared" si="17"/>
        <v>0</v>
      </c>
      <c r="T61" s="5">
        <f t="shared" si="13"/>
        <v>4040.4</v>
      </c>
      <c r="U61" s="16">
        <f t="shared" si="18"/>
        <v>100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2374.1799999999998</v>
      </c>
      <c r="H62" s="44">
        <v>13</v>
      </c>
      <c r="I62" s="44">
        <v>1</v>
      </c>
      <c r="J62" s="44">
        <v>10</v>
      </c>
      <c r="K62" s="44">
        <v>5</v>
      </c>
      <c r="L62" s="44">
        <v>5</v>
      </c>
      <c r="M62" s="44">
        <v>0</v>
      </c>
      <c r="N62" s="16">
        <f t="shared" si="9"/>
        <v>38.461538461538467</v>
      </c>
      <c r="O62" s="5">
        <v>2374.1799999999998</v>
      </c>
      <c r="P62" s="5">
        <f t="shared" si="10"/>
        <v>2374.1799999999998</v>
      </c>
      <c r="Q62" s="16">
        <f t="shared" si="16"/>
        <v>100</v>
      </c>
      <c r="R62" s="5">
        <v>2374.1799999999998</v>
      </c>
      <c r="S62" s="16">
        <f t="shared" si="17"/>
        <v>100</v>
      </c>
      <c r="T62" s="5">
        <f t="shared" si="13"/>
        <v>0</v>
      </c>
      <c r="U62" s="16">
        <f t="shared" si="18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1375.68</v>
      </c>
      <c r="H63" s="44">
        <v>11</v>
      </c>
      <c r="I63" s="44">
        <v>3</v>
      </c>
      <c r="J63" s="44">
        <v>3</v>
      </c>
      <c r="K63" s="44">
        <v>2</v>
      </c>
      <c r="L63" s="44">
        <v>2</v>
      </c>
      <c r="M63" s="44">
        <v>0</v>
      </c>
      <c r="N63" s="16">
        <f t="shared" si="9"/>
        <v>18.181818181818183</v>
      </c>
      <c r="O63" s="5">
        <v>1375.68</v>
      </c>
      <c r="P63" s="5">
        <f t="shared" si="10"/>
        <v>1375.68</v>
      </c>
      <c r="Q63" s="16">
        <f t="shared" si="16"/>
        <v>100</v>
      </c>
      <c r="R63" s="5">
        <v>1375.68</v>
      </c>
      <c r="S63" s="16">
        <f t="shared" si="17"/>
        <v>100</v>
      </c>
      <c r="T63" s="5">
        <f t="shared" si="13"/>
        <v>0</v>
      </c>
      <c r="U63" s="16">
        <f t="shared" si="18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0</v>
      </c>
      <c r="H64" s="44">
        <v>1</v>
      </c>
      <c r="I64" s="44">
        <v>0</v>
      </c>
      <c r="J64" s="44">
        <v>1</v>
      </c>
      <c r="K64" s="44">
        <v>0</v>
      </c>
      <c r="L64" s="44">
        <v>0</v>
      </c>
      <c r="M64" s="44">
        <v>0</v>
      </c>
      <c r="N64" s="16">
        <f t="shared" si="9"/>
        <v>0</v>
      </c>
      <c r="O64" s="5">
        <v>0</v>
      </c>
      <c r="P64" s="5">
        <f t="shared" si="10"/>
        <v>0</v>
      </c>
      <c r="Q64" s="16">
        <f t="shared" si="16"/>
        <v>0</v>
      </c>
      <c r="R64" s="5">
        <v>0</v>
      </c>
      <c r="S64" s="16">
        <f t="shared" si="17"/>
        <v>0</v>
      </c>
      <c r="T64" s="5">
        <f t="shared" si="13"/>
        <v>0</v>
      </c>
      <c r="U64" s="16">
        <f t="shared" si="18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4</v>
      </c>
      <c r="I65" s="44">
        <v>2</v>
      </c>
      <c r="J65" s="44">
        <v>2</v>
      </c>
      <c r="K65" s="44">
        <v>0</v>
      </c>
      <c r="L65" s="44">
        <v>0</v>
      </c>
      <c r="M65" s="44">
        <v>0</v>
      </c>
      <c r="N65" s="16">
        <f t="shared" si="9"/>
        <v>0</v>
      </c>
      <c r="O65" s="5">
        <v>0</v>
      </c>
      <c r="P65" s="5">
        <f t="shared" si="10"/>
        <v>0</v>
      </c>
      <c r="Q65" s="16">
        <f t="shared" si="16"/>
        <v>0</v>
      </c>
      <c r="R65" s="5">
        <v>0</v>
      </c>
      <c r="S65" s="16">
        <f t="shared" si="17"/>
        <v>0</v>
      </c>
      <c r="T65" s="5">
        <f t="shared" si="13"/>
        <v>0</v>
      </c>
      <c r="U65" s="16">
        <f t="shared" si="18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28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5696.37</v>
      </c>
      <c r="H66" s="44">
        <v>21</v>
      </c>
      <c r="I66" s="44">
        <v>7</v>
      </c>
      <c r="J66" s="44">
        <v>11</v>
      </c>
      <c r="K66" s="44">
        <v>14</v>
      </c>
      <c r="L66" s="44">
        <v>15</v>
      </c>
      <c r="M66" s="44">
        <v>0</v>
      </c>
      <c r="N66" s="16">
        <f t="shared" si="9"/>
        <v>66.666666666666657</v>
      </c>
      <c r="O66" s="5">
        <v>5696.37</v>
      </c>
      <c r="P66" s="5">
        <f t="shared" si="10"/>
        <v>5696.37</v>
      </c>
      <c r="Q66" s="16">
        <f t="shared" si="16"/>
        <v>100</v>
      </c>
      <c r="R66" s="5">
        <v>2950.93</v>
      </c>
      <c r="S66" s="16">
        <f t="shared" si="17"/>
        <v>51.803692526995263</v>
      </c>
      <c r="T66" s="5">
        <f t="shared" si="13"/>
        <v>2745.44</v>
      </c>
      <c r="U66" s="16">
        <f t="shared" si="18"/>
        <v>48.196307473004737</v>
      </c>
    </row>
    <row r="67" spans="1:21" ht="27.95" customHeight="1" x14ac:dyDescent="0.25">
      <c r="A67" s="1">
        <f t="shared" si="7"/>
        <v>62</v>
      </c>
      <c r="B67" s="128" t="s">
        <v>24</v>
      </c>
      <c r="C67" s="128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743.21</v>
      </c>
      <c r="H67" s="44">
        <v>5</v>
      </c>
      <c r="I67" s="44">
        <v>2</v>
      </c>
      <c r="J67" s="44">
        <v>2</v>
      </c>
      <c r="K67" s="44">
        <v>2</v>
      </c>
      <c r="L67" s="44">
        <v>2</v>
      </c>
      <c r="M67" s="44">
        <v>0</v>
      </c>
      <c r="N67" s="16">
        <f t="shared" si="9"/>
        <v>40</v>
      </c>
      <c r="O67" s="16">
        <v>743.21</v>
      </c>
      <c r="P67" s="5">
        <f t="shared" si="10"/>
        <v>743.21</v>
      </c>
      <c r="Q67" s="16">
        <f t="shared" si="16"/>
        <v>100</v>
      </c>
      <c r="R67" s="16">
        <v>743.21</v>
      </c>
      <c r="S67" s="16">
        <f>IF(M67=0,0,P67/M67)*100</f>
        <v>0</v>
      </c>
      <c r="T67" s="5">
        <f t="shared" si="13"/>
        <v>0</v>
      </c>
      <c r="U67" s="16">
        <f t="shared" si="18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4</v>
      </c>
      <c r="I68" s="44">
        <v>1</v>
      </c>
      <c r="J68" s="44">
        <v>1</v>
      </c>
      <c r="K68" s="44">
        <v>1</v>
      </c>
      <c r="L68" s="44">
        <v>1</v>
      </c>
      <c r="M68" s="44">
        <v>0</v>
      </c>
      <c r="N68" s="16">
        <f t="shared" si="9"/>
        <v>25</v>
      </c>
      <c r="O68" s="5">
        <v>91.35</v>
      </c>
      <c r="P68" s="5">
        <f t="shared" si="10"/>
        <v>91.35</v>
      </c>
      <c r="Q68" s="16">
        <f t="shared" si="16"/>
        <v>100</v>
      </c>
      <c r="R68" s="5">
        <v>91.35</v>
      </c>
      <c r="S68" s="16">
        <f t="shared" ref="S68:S79" si="19">IF(P68=0,0,R68/P68)*100</f>
        <v>100</v>
      </c>
      <c r="T68" s="5">
        <f t="shared" si="13"/>
        <v>0</v>
      </c>
      <c r="U68" s="16">
        <f t="shared" si="18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2281.9299999999998</v>
      </c>
      <c r="H69" s="44">
        <v>15</v>
      </c>
      <c r="I69" s="44">
        <v>3</v>
      </c>
      <c r="J69" s="44">
        <v>11</v>
      </c>
      <c r="K69" s="44">
        <v>5</v>
      </c>
      <c r="L69" s="44">
        <v>6</v>
      </c>
      <c r="M69" s="44">
        <v>0</v>
      </c>
      <c r="N69" s="16">
        <f t="shared" si="9"/>
        <v>33.333333333333329</v>
      </c>
      <c r="O69" s="5">
        <v>2281.9299999999998</v>
      </c>
      <c r="P69" s="5">
        <f t="shared" si="10"/>
        <v>2281.9299999999998</v>
      </c>
      <c r="Q69" s="16">
        <f t="shared" si="16"/>
        <v>100</v>
      </c>
      <c r="R69" s="5">
        <v>1135.49</v>
      </c>
      <c r="S69" s="16">
        <f t="shared" si="19"/>
        <v>49.760071518407671</v>
      </c>
      <c r="T69" s="5">
        <f t="shared" si="13"/>
        <v>1146.4399999999998</v>
      </c>
      <c r="U69" s="16">
        <f t="shared" si="18"/>
        <v>50.239928481592329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6085.49</v>
      </c>
      <c r="H70" s="44">
        <v>23</v>
      </c>
      <c r="I70" s="44">
        <v>4</v>
      </c>
      <c r="J70" s="44">
        <v>15</v>
      </c>
      <c r="K70" s="44">
        <v>6</v>
      </c>
      <c r="L70" s="44">
        <v>7</v>
      </c>
      <c r="M70" s="44">
        <v>0</v>
      </c>
      <c r="N70" s="16">
        <f t="shared" si="9"/>
        <v>26.086956521739129</v>
      </c>
      <c r="O70" s="5">
        <v>6085.49</v>
      </c>
      <c r="P70" s="5">
        <f t="shared" si="10"/>
        <v>6085.49</v>
      </c>
      <c r="Q70" s="16">
        <f t="shared" si="16"/>
        <v>100</v>
      </c>
      <c r="R70" s="5">
        <v>6085.49</v>
      </c>
      <c r="S70" s="16">
        <f t="shared" si="19"/>
        <v>100</v>
      </c>
      <c r="T70" s="5">
        <f t="shared" si="13"/>
        <v>0</v>
      </c>
      <c r="U70" s="16">
        <f t="shared" si="18"/>
        <v>0</v>
      </c>
    </row>
    <row r="71" spans="1:21" ht="27.95" customHeight="1" x14ac:dyDescent="0.25">
      <c r="A71" s="1">
        <f t="shared" ref="A71:A102" si="20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9"/>
        <v>100</v>
      </c>
      <c r="O71" s="5">
        <v>643.1</v>
      </c>
      <c r="P71" s="5">
        <f t="shared" si="10"/>
        <v>643.1</v>
      </c>
      <c r="Q71" s="16">
        <f t="shared" si="16"/>
        <v>100</v>
      </c>
      <c r="R71" s="5">
        <v>0</v>
      </c>
      <c r="S71" s="16">
        <f t="shared" si="19"/>
        <v>0</v>
      </c>
      <c r="T71" s="5">
        <f t="shared" si="13"/>
        <v>643.1</v>
      </c>
      <c r="U71" s="16">
        <f t="shared" si="18"/>
        <v>100</v>
      </c>
    </row>
    <row r="72" spans="1:21" ht="27.95" customHeight="1" x14ac:dyDescent="0.25">
      <c r="A72" s="1">
        <f t="shared" si="20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11</v>
      </c>
      <c r="I72" s="44">
        <v>1</v>
      </c>
      <c r="J72" s="44">
        <v>10</v>
      </c>
      <c r="K72" s="44">
        <v>0</v>
      </c>
      <c r="L72" s="44">
        <v>0</v>
      </c>
      <c r="M72" s="44">
        <v>0</v>
      </c>
      <c r="N72" s="16">
        <f t="shared" si="9"/>
        <v>0</v>
      </c>
      <c r="O72" s="5">
        <v>0</v>
      </c>
      <c r="P72" s="5">
        <f t="shared" si="10"/>
        <v>0</v>
      </c>
      <c r="Q72" s="16">
        <f t="shared" si="16"/>
        <v>0</v>
      </c>
      <c r="R72" s="5">
        <v>0</v>
      </c>
      <c r="S72" s="16">
        <f t="shared" si="19"/>
        <v>0</v>
      </c>
      <c r="T72" s="5">
        <f t="shared" si="13"/>
        <v>0</v>
      </c>
      <c r="U72" s="16">
        <f t="shared" si="18"/>
        <v>0</v>
      </c>
    </row>
    <row r="73" spans="1:21" ht="27.95" customHeight="1" x14ac:dyDescent="0.25">
      <c r="A73" s="1">
        <f t="shared" si="20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1945.39</v>
      </c>
      <c r="H73" s="44">
        <v>9</v>
      </c>
      <c r="I73" s="44">
        <v>2</v>
      </c>
      <c r="J73" s="44">
        <v>7</v>
      </c>
      <c r="K73" s="44">
        <v>4</v>
      </c>
      <c r="L73" s="44">
        <v>5</v>
      </c>
      <c r="M73" s="44">
        <v>0</v>
      </c>
      <c r="N73" s="16">
        <f t="shared" si="9"/>
        <v>44.444444444444443</v>
      </c>
      <c r="O73" s="5">
        <v>1945.39</v>
      </c>
      <c r="P73" s="5">
        <f t="shared" si="10"/>
        <v>1945.39</v>
      </c>
      <c r="Q73" s="16">
        <f t="shared" si="16"/>
        <v>100</v>
      </c>
      <c r="R73" s="5">
        <v>1945.39</v>
      </c>
      <c r="S73" s="16">
        <f t="shared" si="19"/>
        <v>100</v>
      </c>
      <c r="T73" s="5">
        <f t="shared" si="13"/>
        <v>0</v>
      </c>
      <c r="U73" s="16">
        <f t="shared" si="18"/>
        <v>0</v>
      </c>
    </row>
    <row r="74" spans="1:21" ht="27.95" customHeight="1" x14ac:dyDescent="0.25">
      <c r="A74" s="1">
        <f t="shared" si="20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0</v>
      </c>
      <c r="H74" s="44">
        <v>5</v>
      </c>
      <c r="I74" s="44">
        <v>0</v>
      </c>
      <c r="J74" s="44">
        <v>5</v>
      </c>
      <c r="K74" s="44">
        <v>0</v>
      </c>
      <c r="L74" s="44">
        <v>0</v>
      </c>
      <c r="M74" s="44">
        <v>0</v>
      </c>
      <c r="N74" s="16">
        <f t="shared" si="9"/>
        <v>0</v>
      </c>
      <c r="O74" s="5">
        <v>0</v>
      </c>
      <c r="P74" s="5">
        <f t="shared" si="10"/>
        <v>0</v>
      </c>
      <c r="Q74" s="16">
        <f t="shared" si="16"/>
        <v>0</v>
      </c>
      <c r="R74" s="5">
        <v>0</v>
      </c>
      <c r="S74" s="16">
        <f t="shared" si="19"/>
        <v>0</v>
      </c>
      <c r="T74" s="5">
        <f t="shared" si="13"/>
        <v>0</v>
      </c>
      <c r="U74" s="16">
        <f t="shared" si="18"/>
        <v>0</v>
      </c>
    </row>
    <row r="75" spans="1:21" ht="27.95" customHeight="1" x14ac:dyDescent="0.25">
      <c r="A75" s="1">
        <f t="shared" si="20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4497.92</v>
      </c>
      <c r="H75" s="44">
        <v>16</v>
      </c>
      <c r="I75" s="44">
        <v>4</v>
      </c>
      <c r="J75" s="44">
        <v>11</v>
      </c>
      <c r="K75" s="44">
        <v>6</v>
      </c>
      <c r="L75" s="44">
        <v>8</v>
      </c>
      <c r="M75" s="44">
        <v>0</v>
      </c>
      <c r="N75" s="16">
        <f t="shared" si="9"/>
        <v>37.5</v>
      </c>
      <c r="O75" s="5">
        <v>4497.92</v>
      </c>
      <c r="P75" s="5">
        <f t="shared" si="10"/>
        <v>4497.92</v>
      </c>
      <c r="Q75" s="16">
        <f t="shared" si="16"/>
        <v>100</v>
      </c>
      <c r="R75" s="5">
        <v>4497.92</v>
      </c>
      <c r="S75" s="16">
        <f t="shared" si="19"/>
        <v>100</v>
      </c>
      <c r="T75" s="5">
        <f t="shared" si="13"/>
        <v>0</v>
      </c>
      <c r="U75" s="16">
        <f t="shared" si="18"/>
        <v>0</v>
      </c>
    </row>
    <row r="76" spans="1:21" ht="27.95" customHeight="1" x14ac:dyDescent="0.25">
      <c r="A76" s="1">
        <f t="shared" si="20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4541.01</v>
      </c>
      <c r="H76" s="44">
        <v>18</v>
      </c>
      <c r="I76" s="44">
        <v>0</v>
      </c>
      <c r="J76" s="44">
        <v>14</v>
      </c>
      <c r="K76" s="44">
        <v>10</v>
      </c>
      <c r="L76" s="44">
        <v>11</v>
      </c>
      <c r="M76" s="44">
        <v>0</v>
      </c>
      <c r="N76" s="16">
        <f t="shared" si="9"/>
        <v>55.555555555555557</v>
      </c>
      <c r="O76" s="5">
        <v>4541.01</v>
      </c>
      <c r="P76" s="5">
        <f t="shared" si="10"/>
        <v>4541.01</v>
      </c>
      <c r="Q76" s="16">
        <f t="shared" si="16"/>
        <v>100</v>
      </c>
      <c r="R76" s="5">
        <v>4541.01</v>
      </c>
      <c r="S76" s="16">
        <f t="shared" si="19"/>
        <v>100</v>
      </c>
      <c r="T76" s="5">
        <f t="shared" si="13"/>
        <v>0</v>
      </c>
      <c r="U76" s="16">
        <f t="shared" si="18"/>
        <v>0</v>
      </c>
    </row>
    <row r="77" spans="1:21" ht="27.95" customHeight="1" x14ac:dyDescent="0.25">
      <c r="A77" s="1">
        <f t="shared" si="20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5554.55</v>
      </c>
      <c r="H77" s="44">
        <v>22</v>
      </c>
      <c r="I77" s="44">
        <v>5</v>
      </c>
      <c r="J77" s="44">
        <v>16</v>
      </c>
      <c r="K77" s="44">
        <v>12</v>
      </c>
      <c r="L77" s="44">
        <v>12</v>
      </c>
      <c r="M77" s="44">
        <v>0</v>
      </c>
      <c r="N77" s="16">
        <f t="shared" si="9"/>
        <v>54.54545454545454</v>
      </c>
      <c r="O77" s="5">
        <v>5554.55</v>
      </c>
      <c r="P77" s="5">
        <f t="shared" si="10"/>
        <v>5554.55</v>
      </c>
      <c r="Q77" s="16">
        <f t="shared" si="16"/>
        <v>100</v>
      </c>
      <c r="R77" s="5">
        <v>5554.55</v>
      </c>
      <c r="S77" s="16">
        <f t="shared" si="19"/>
        <v>100</v>
      </c>
      <c r="T77" s="5">
        <f t="shared" si="13"/>
        <v>0</v>
      </c>
      <c r="U77" s="16">
        <f t="shared" si="18"/>
        <v>0</v>
      </c>
    </row>
    <row r="78" spans="1:21" ht="27.95" customHeight="1" x14ac:dyDescent="0.25">
      <c r="A78" s="1">
        <f t="shared" si="20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1842.49</v>
      </c>
      <c r="H78" s="44">
        <v>5</v>
      </c>
      <c r="I78" s="44">
        <v>1</v>
      </c>
      <c r="J78" s="44">
        <v>2</v>
      </c>
      <c r="K78" s="44">
        <v>3</v>
      </c>
      <c r="L78" s="44">
        <v>4</v>
      </c>
      <c r="M78" s="44">
        <v>0</v>
      </c>
      <c r="N78" s="16">
        <f t="shared" si="9"/>
        <v>60</v>
      </c>
      <c r="O78" s="5">
        <v>1842.49</v>
      </c>
      <c r="P78" s="5">
        <f t="shared" si="10"/>
        <v>1842.49</v>
      </c>
      <c r="Q78" s="16">
        <f t="shared" si="16"/>
        <v>100</v>
      </c>
      <c r="R78" s="5">
        <v>1352.46</v>
      </c>
      <c r="S78" s="16">
        <f t="shared" si="19"/>
        <v>73.403926208554722</v>
      </c>
      <c r="T78" s="5">
        <f t="shared" si="13"/>
        <v>490.03</v>
      </c>
      <c r="U78" s="16">
        <f t="shared" si="18"/>
        <v>26.596073791445267</v>
      </c>
    </row>
    <row r="79" spans="1:21" ht="27.95" customHeight="1" x14ac:dyDescent="0.25">
      <c r="A79" s="1">
        <f t="shared" si="20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989.26</v>
      </c>
      <c r="H79" s="44">
        <v>7</v>
      </c>
      <c r="I79" s="44">
        <v>1</v>
      </c>
      <c r="J79" s="44">
        <v>6</v>
      </c>
      <c r="K79" s="44">
        <v>2</v>
      </c>
      <c r="L79" s="44">
        <v>3</v>
      </c>
      <c r="M79" s="44">
        <v>0</v>
      </c>
      <c r="N79" s="16">
        <f t="shared" si="9"/>
        <v>28.571428571428569</v>
      </c>
      <c r="O79" s="5">
        <v>989.26</v>
      </c>
      <c r="P79" s="5">
        <f t="shared" si="10"/>
        <v>989.26</v>
      </c>
      <c r="Q79" s="16">
        <f t="shared" si="16"/>
        <v>100</v>
      </c>
      <c r="R79" s="5">
        <v>989.26</v>
      </c>
      <c r="S79" s="16">
        <f t="shared" si="19"/>
        <v>100</v>
      </c>
      <c r="T79" s="5">
        <f t="shared" si="13"/>
        <v>0</v>
      </c>
      <c r="U79" s="16">
        <f t="shared" si="18"/>
        <v>0</v>
      </c>
    </row>
    <row r="80" spans="1:21" ht="30" x14ac:dyDescent="0.25">
      <c r="A80" s="1">
        <f t="shared" si="20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2</v>
      </c>
      <c r="I80" s="44">
        <v>1</v>
      </c>
      <c r="J80" s="44">
        <v>0</v>
      </c>
      <c r="K80" s="44">
        <v>0</v>
      </c>
      <c r="L80" s="44">
        <v>0</v>
      </c>
      <c r="M80" s="44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</row>
    <row r="81" spans="1:21" ht="27.95" customHeight="1" x14ac:dyDescent="0.25">
      <c r="A81" s="1">
        <f t="shared" si="20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2016.66</v>
      </c>
      <c r="H81" s="44">
        <v>16</v>
      </c>
      <c r="I81" s="44">
        <v>4</v>
      </c>
      <c r="J81" s="44">
        <v>12</v>
      </c>
      <c r="K81" s="44">
        <v>8</v>
      </c>
      <c r="L81" s="44">
        <v>9</v>
      </c>
      <c r="M81" s="44">
        <v>0</v>
      </c>
      <c r="N81" s="16">
        <f t="shared" ref="N81:U103" si="21">IF(H81=0,0,K81/H81)*100</f>
        <v>50</v>
      </c>
      <c r="O81" s="5">
        <v>2016.66</v>
      </c>
      <c r="P81" s="5">
        <f>O81</f>
        <v>2016.66</v>
      </c>
      <c r="Q81" s="16">
        <f>IF(O81=0,0,P81/O81)*100</f>
        <v>100</v>
      </c>
      <c r="R81" s="5">
        <v>1177.97</v>
      </c>
      <c r="S81" s="16">
        <f>IF(P81=0,0,R81/P81)*100</f>
        <v>58.411928634474819</v>
      </c>
      <c r="T81" s="5">
        <f>SUM(P81, -R81)</f>
        <v>838.69</v>
      </c>
      <c r="U81" s="16">
        <f>IF(P81=0,0,T81/P81)*100</f>
        <v>41.588071365525174</v>
      </c>
    </row>
    <row r="82" spans="1:21" ht="27.95" customHeight="1" x14ac:dyDescent="0.25">
      <c r="A82" s="1">
        <f t="shared" si="20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9530.93</v>
      </c>
      <c r="H82" s="44">
        <v>16</v>
      </c>
      <c r="I82" s="44">
        <v>3</v>
      </c>
      <c r="J82" s="44">
        <v>10</v>
      </c>
      <c r="K82" s="44">
        <v>10</v>
      </c>
      <c r="L82" s="44">
        <v>13</v>
      </c>
      <c r="M82" s="44">
        <v>0</v>
      </c>
      <c r="N82" s="16">
        <f t="shared" si="21"/>
        <v>62.5</v>
      </c>
      <c r="O82" s="5">
        <v>9530.93</v>
      </c>
      <c r="P82" s="5">
        <f>O82</f>
        <v>9530.93</v>
      </c>
      <c r="Q82" s="16">
        <f>IF(O82=0,0,P82/O82)*100</f>
        <v>100</v>
      </c>
      <c r="R82" s="5">
        <v>9530.93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20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3495.49</v>
      </c>
      <c r="H83" s="44">
        <v>19</v>
      </c>
      <c r="I83" s="44">
        <v>2</v>
      </c>
      <c r="J83" s="44">
        <v>17</v>
      </c>
      <c r="K83" s="44">
        <v>8</v>
      </c>
      <c r="L83" s="44">
        <v>11</v>
      </c>
      <c r="M83" s="44">
        <v>0</v>
      </c>
      <c r="N83" s="16">
        <f t="shared" si="21"/>
        <v>42.105263157894733</v>
      </c>
      <c r="O83" s="5">
        <v>3495.49</v>
      </c>
      <c r="P83" s="5">
        <f>O83</f>
        <v>3495.49</v>
      </c>
      <c r="Q83" s="16">
        <f>IF(O83=0,0,P83/O83)*100</f>
        <v>100</v>
      </c>
      <c r="R83" s="5">
        <v>3495.49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20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7</v>
      </c>
      <c r="I84" s="44">
        <v>3</v>
      </c>
      <c r="J84" s="44">
        <v>4</v>
      </c>
      <c r="K84" s="44">
        <v>0</v>
      </c>
      <c r="L84" s="44">
        <v>0</v>
      </c>
      <c r="M84" s="44">
        <v>0</v>
      </c>
      <c r="N84" s="16">
        <f t="shared" si="21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20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2765.87</v>
      </c>
      <c r="H85" s="44">
        <v>19</v>
      </c>
      <c r="I85" s="44">
        <v>5</v>
      </c>
      <c r="J85" s="44">
        <v>13</v>
      </c>
      <c r="K85" s="44">
        <v>6</v>
      </c>
      <c r="L85" s="44">
        <v>6</v>
      </c>
      <c r="M85" s="44">
        <v>0</v>
      </c>
      <c r="N85" s="16">
        <f t="shared" si="21"/>
        <v>31.578947368421051</v>
      </c>
      <c r="O85" s="5">
        <v>2765.87</v>
      </c>
      <c r="P85" s="5">
        <f>O85</f>
        <v>2765.87</v>
      </c>
      <c r="Q85" s="16">
        <f>IF(O85=0,0,P85/O85)*100</f>
        <v>100</v>
      </c>
      <c r="R85" s="5">
        <v>2765.87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20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3</v>
      </c>
      <c r="I86" s="44">
        <v>1</v>
      </c>
      <c r="J86" s="44">
        <v>2</v>
      </c>
      <c r="K86" s="44">
        <v>0</v>
      </c>
      <c r="L86" s="44">
        <v>0</v>
      </c>
      <c r="M86" s="44">
        <v>0</v>
      </c>
      <c r="N86" s="16">
        <f t="shared" si="21"/>
        <v>0</v>
      </c>
      <c r="O86" s="16">
        <f t="shared" si="21"/>
        <v>0</v>
      </c>
      <c r="P86" s="16">
        <f t="shared" si="21"/>
        <v>0</v>
      </c>
      <c r="Q86" s="16">
        <f t="shared" si="21"/>
        <v>0</v>
      </c>
      <c r="R86" s="16">
        <f t="shared" si="21"/>
        <v>0</v>
      </c>
      <c r="S86" s="16">
        <f t="shared" si="21"/>
        <v>0</v>
      </c>
      <c r="T86" s="16">
        <f t="shared" si="21"/>
        <v>0</v>
      </c>
      <c r="U86" s="16">
        <f t="shared" si="21"/>
        <v>0</v>
      </c>
    </row>
    <row r="87" spans="1:21" ht="27.95" customHeight="1" x14ac:dyDescent="0.25">
      <c r="A87" s="1">
        <f t="shared" si="20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2" si="22">O87</f>
        <v>4928.6400000000003</v>
      </c>
      <c r="H87" s="44">
        <v>15</v>
      </c>
      <c r="I87" s="44">
        <v>4</v>
      </c>
      <c r="J87" s="44">
        <v>10</v>
      </c>
      <c r="K87" s="44">
        <v>6</v>
      </c>
      <c r="L87" s="44">
        <v>8</v>
      </c>
      <c r="M87" s="44">
        <v>0</v>
      </c>
      <c r="N87" s="16">
        <f t="shared" si="21"/>
        <v>40</v>
      </c>
      <c r="O87" s="5">
        <v>4928.6400000000003</v>
      </c>
      <c r="P87" s="5">
        <f t="shared" ref="P87:P102" si="23">O87</f>
        <v>4928.6400000000003</v>
      </c>
      <c r="Q87" s="16">
        <f t="shared" ref="Q87:Q103" si="24">IF(O87=0,0,P87/O87)*100</f>
        <v>100</v>
      </c>
      <c r="R87" s="5">
        <v>4928.6400000000003</v>
      </c>
      <c r="S87" s="16">
        <f t="shared" ref="S87:S103" si="25">IF(P87=0,0,R87/P87)*100</f>
        <v>100</v>
      </c>
      <c r="T87" s="5">
        <f t="shared" ref="T87:T102" si="26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20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22"/>
        <v>909.95</v>
      </c>
      <c r="H88" s="44">
        <v>10</v>
      </c>
      <c r="I88" s="44">
        <v>1</v>
      </c>
      <c r="J88" s="44">
        <v>8</v>
      </c>
      <c r="K88" s="44">
        <v>2</v>
      </c>
      <c r="L88" s="44">
        <v>3</v>
      </c>
      <c r="M88" s="44">
        <v>0</v>
      </c>
      <c r="N88" s="16">
        <f t="shared" si="21"/>
        <v>20</v>
      </c>
      <c r="O88" s="5">
        <v>909.95</v>
      </c>
      <c r="P88" s="5">
        <f t="shared" si="23"/>
        <v>909.95</v>
      </c>
      <c r="Q88" s="16">
        <f t="shared" si="24"/>
        <v>100</v>
      </c>
      <c r="R88" s="5">
        <v>909.95</v>
      </c>
      <c r="S88" s="16">
        <f t="shared" si="25"/>
        <v>100</v>
      </c>
      <c r="T88" s="5">
        <f t="shared" si="26"/>
        <v>0</v>
      </c>
      <c r="U88" s="16">
        <f>IF(P88=0,0,T88/P88)*100</f>
        <v>0</v>
      </c>
    </row>
    <row r="89" spans="1:21" ht="27.95" customHeight="1" x14ac:dyDescent="0.25">
      <c r="A89" s="1">
        <f t="shared" si="20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22"/>
        <v>1252.0999999999999</v>
      </c>
      <c r="H89" s="44">
        <v>6</v>
      </c>
      <c r="I89" s="44">
        <v>2</v>
      </c>
      <c r="J89" s="44">
        <v>1</v>
      </c>
      <c r="K89" s="44">
        <v>5</v>
      </c>
      <c r="L89" s="44">
        <v>6</v>
      </c>
      <c r="M89" s="44">
        <v>0</v>
      </c>
      <c r="N89" s="16">
        <f t="shared" si="21"/>
        <v>83.333333333333343</v>
      </c>
      <c r="O89" s="5">
        <v>1252.0999999999999</v>
      </c>
      <c r="P89" s="5">
        <f t="shared" si="23"/>
        <v>1252.0999999999999</v>
      </c>
      <c r="Q89" s="16">
        <f t="shared" si="24"/>
        <v>100</v>
      </c>
      <c r="R89" s="5">
        <v>1252.0999999999999</v>
      </c>
      <c r="S89" s="16">
        <f t="shared" si="25"/>
        <v>100</v>
      </c>
      <c r="T89" s="5">
        <f t="shared" si="26"/>
        <v>0</v>
      </c>
      <c r="U89" s="16">
        <f>IF(P89=0,0,T89/P89)*100</f>
        <v>0</v>
      </c>
    </row>
    <row r="90" spans="1:21" ht="27.95" customHeight="1" x14ac:dyDescent="0.25">
      <c r="A90" s="1">
        <f t="shared" si="20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22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21"/>
        <v>0</v>
      </c>
      <c r="O90" s="5">
        <v>0</v>
      </c>
      <c r="P90" s="5">
        <f t="shared" si="23"/>
        <v>0</v>
      </c>
      <c r="Q90" s="16">
        <f t="shared" si="24"/>
        <v>0</v>
      </c>
      <c r="R90" s="5">
        <v>0</v>
      </c>
      <c r="S90" s="16">
        <f t="shared" si="25"/>
        <v>0</v>
      </c>
      <c r="T90" s="5">
        <f t="shared" si="26"/>
        <v>0</v>
      </c>
      <c r="U90" s="16">
        <f>IF(P90=0,0,T90/P90)*100</f>
        <v>0</v>
      </c>
    </row>
    <row r="91" spans="1:21" ht="49.5" customHeight="1" x14ac:dyDescent="0.25">
      <c r="A91" s="1">
        <f t="shared" si="20"/>
        <v>86</v>
      </c>
      <c r="B91" s="25" t="s">
        <v>23</v>
      </c>
      <c r="C91" s="128" t="s">
        <v>271</v>
      </c>
      <c r="D91" s="25" t="s">
        <v>270</v>
      </c>
      <c r="E91" s="84" t="s">
        <v>41</v>
      </c>
      <c r="F91" s="97" t="s">
        <v>369</v>
      </c>
      <c r="G91" s="93">
        <f t="shared" si="22"/>
        <v>301.45999999999998</v>
      </c>
      <c r="H91" s="44">
        <v>9</v>
      </c>
      <c r="I91" s="44">
        <v>1</v>
      </c>
      <c r="J91" s="44">
        <v>7</v>
      </c>
      <c r="K91" s="44">
        <v>1</v>
      </c>
      <c r="L91" s="44">
        <v>1</v>
      </c>
      <c r="M91" s="44">
        <v>0</v>
      </c>
      <c r="N91" s="16">
        <f t="shared" si="21"/>
        <v>11.111111111111111</v>
      </c>
      <c r="O91" s="5">
        <v>301.45999999999998</v>
      </c>
      <c r="P91" s="5">
        <f t="shared" si="23"/>
        <v>301.45999999999998</v>
      </c>
      <c r="Q91" s="16">
        <f t="shared" si="24"/>
        <v>100</v>
      </c>
      <c r="R91" s="5">
        <v>301.45999999999998</v>
      </c>
      <c r="S91" s="16">
        <f t="shared" si="25"/>
        <v>100</v>
      </c>
      <c r="T91" s="5">
        <f t="shared" si="26"/>
        <v>0</v>
      </c>
      <c r="U91" s="5">
        <v>0</v>
      </c>
    </row>
    <row r="92" spans="1:21" ht="27.95" customHeight="1" x14ac:dyDescent="0.25">
      <c r="A92" s="1">
        <f t="shared" si="20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22"/>
        <v>1708.95</v>
      </c>
      <c r="H92" s="44">
        <v>11</v>
      </c>
      <c r="I92" s="44">
        <v>0</v>
      </c>
      <c r="J92" s="44">
        <v>7</v>
      </c>
      <c r="K92" s="44">
        <v>4</v>
      </c>
      <c r="L92" s="44">
        <v>7</v>
      </c>
      <c r="M92" s="44">
        <v>0</v>
      </c>
      <c r="N92" s="16">
        <f t="shared" si="21"/>
        <v>36.363636363636367</v>
      </c>
      <c r="O92" s="5">
        <v>1708.95</v>
      </c>
      <c r="P92" s="5">
        <f t="shared" si="23"/>
        <v>1708.95</v>
      </c>
      <c r="Q92" s="16">
        <f t="shared" si="24"/>
        <v>100</v>
      </c>
      <c r="R92" s="5">
        <v>1708.95</v>
      </c>
      <c r="S92" s="16">
        <f t="shared" si="25"/>
        <v>100</v>
      </c>
      <c r="T92" s="5">
        <f t="shared" si="26"/>
        <v>0</v>
      </c>
      <c r="U92" s="16">
        <f>IF(P92=0,0,T92/P92)*100</f>
        <v>0</v>
      </c>
    </row>
    <row r="93" spans="1:21" ht="27.95" customHeight="1" x14ac:dyDescent="0.25">
      <c r="A93" s="1">
        <f t="shared" si="20"/>
        <v>88</v>
      </c>
      <c r="B93" s="1" t="s">
        <v>22</v>
      </c>
      <c r="C93" s="1"/>
      <c r="D93" s="25" t="s">
        <v>272</v>
      </c>
      <c r="E93" s="86" t="s">
        <v>263</v>
      </c>
      <c r="F93" s="97" t="s">
        <v>350</v>
      </c>
      <c r="G93" s="93">
        <f t="shared" si="22"/>
        <v>1567.51</v>
      </c>
      <c r="H93" s="44">
        <v>6</v>
      </c>
      <c r="I93" s="44">
        <v>1</v>
      </c>
      <c r="J93" s="44">
        <v>5</v>
      </c>
      <c r="K93" s="44">
        <v>2</v>
      </c>
      <c r="L93" s="44">
        <v>2</v>
      </c>
      <c r="M93" s="44">
        <v>0</v>
      </c>
      <c r="N93" s="16">
        <f t="shared" si="21"/>
        <v>33.333333333333329</v>
      </c>
      <c r="O93" s="5">
        <v>1567.51</v>
      </c>
      <c r="P93" s="5">
        <f t="shared" si="23"/>
        <v>1567.51</v>
      </c>
      <c r="Q93" s="16">
        <f t="shared" si="24"/>
        <v>100</v>
      </c>
      <c r="R93" s="5">
        <v>1567.51</v>
      </c>
      <c r="S93" s="16">
        <f t="shared" si="25"/>
        <v>100</v>
      </c>
      <c r="T93" s="5">
        <f t="shared" si="26"/>
        <v>0</v>
      </c>
      <c r="U93" s="16">
        <f t="shared" ref="U93:U103" si="27">IF(P93=0,0,T93/P93)*100</f>
        <v>0</v>
      </c>
    </row>
    <row r="94" spans="1:21" ht="27.95" customHeight="1" x14ac:dyDescent="0.25">
      <c r="A94" s="1">
        <f t="shared" si="20"/>
        <v>89</v>
      </c>
      <c r="B94" s="1" t="s">
        <v>22</v>
      </c>
      <c r="C94" s="1"/>
      <c r="D94" s="25" t="s">
        <v>236</v>
      </c>
      <c r="E94" s="84" t="s">
        <v>53</v>
      </c>
      <c r="F94" s="96" t="s">
        <v>368</v>
      </c>
      <c r="G94" s="93">
        <f t="shared" si="22"/>
        <v>4558.43</v>
      </c>
      <c r="H94" s="44">
        <v>8</v>
      </c>
      <c r="I94" s="44">
        <v>1</v>
      </c>
      <c r="J94" s="44">
        <v>7</v>
      </c>
      <c r="K94" s="44">
        <v>5</v>
      </c>
      <c r="L94" s="44">
        <v>7</v>
      </c>
      <c r="M94" s="44">
        <v>0</v>
      </c>
      <c r="N94" s="16">
        <f t="shared" si="21"/>
        <v>62.5</v>
      </c>
      <c r="O94" s="5">
        <v>4558.43</v>
      </c>
      <c r="P94" s="5">
        <f t="shared" si="23"/>
        <v>4558.43</v>
      </c>
      <c r="Q94" s="16">
        <f t="shared" si="24"/>
        <v>100</v>
      </c>
      <c r="R94" s="5">
        <v>2881.9</v>
      </c>
      <c r="S94" s="16">
        <f t="shared" si="25"/>
        <v>63.221328395960882</v>
      </c>
      <c r="T94" s="5">
        <f t="shared" si="26"/>
        <v>1676.5300000000002</v>
      </c>
      <c r="U94" s="16">
        <f t="shared" si="27"/>
        <v>36.778671604039111</v>
      </c>
    </row>
    <row r="95" spans="1:21" ht="27.95" customHeight="1" x14ac:dyDescent="0.25">
      <c r="A95" s="1">
        <f t="shared" si="20"/>
        <v>90</v>
      </c>
      <c r="B95" s="1" t="s">
        <v>22</v>
      </c>
      <c r="C95" s="1"/>
      <c r="D95" s="25" t="s">
        <v>240</v>
      </c>
      <c r="E95" s="84" t="s">
        <v>241</v>
      </c>
      <c r="F95" s="96" t="s">
        <v>351</v>
      </c>
      <c r="G95" s="93">
        <f t="shared" si="22"/>
        <v>334.95</v>
      </c>
      <c r="H95" s="44">
        <v>6</v>
      </c>
      <c r="I95" s="44">
        <v>2</v>
      </c>
      <c r="J95" s="44">
        <v>1</v>
      </c>
      <c r="K95" s="44">
        <v>3</v>
      </c>
      <c r="L95" s="44">
        <v>3</v>
      </c>
      <c r="M95" s="44">
        <v>0</v>
      </c>
      <c r="N95" s="16">
        <f t="shared" si="21"/>
        <v>50</v>
      </c>
      <c r="O95" s="5">
        <v>334.95</v>
      </c>
      <c r="P95" s="5">
        <f t="shared" si="23"/>
        <v>334.95</v>
      </c>
      <c r="Q95" s="16">
        <f t="shared" si="24"/>
        <v>100</v>
      </c>
      <c r="R95" s="5">
        <v>334.95</v>
      </c>
      <c r="S95" s="16">
        <f t="shared" si="25"/>
        <v>100</v>
      </c>
      <c r="T95" s="5">
        <f t="shared" si="26"/>
        <v>0</v>
      </c>
      <c r="U95" s="16">
        <f t="shared" si="27"/>
        <v>0</v>
      </c>
    </row>
    <row r="96" spans="1:21" ht="27.95" customHeight="1" x14ac:dyDescent="0.25">
      <c r="A96" s="1">
        <f t="shared" si="20"/>
        <v>91</v>
      </c>
      <c r="B96" s="1" t="s">
        <v>22</v>
      </c>
      <c r="C96" s="1"/>
      <c r="D96" s="25" t="s">
        <v>243</v>
      </c>
      <c r="E96" s="33" t="s">
        <v>128</v>
      </c>
      <c r="F96" s="96" t="s">
        <v>352</v>
      </c>
      <c r="G96" s="93">
        <f t="shared" si="22"/>
        <v>1117.52</v>
      </c>
      <c r="H96" s="44">
        <v>11</v>
      </c>
      <c r="I96" s="44">
        <v>3</v>
      </c>
      <c r="J96" s="44">
        <v>2</v>
      </c>
      <c r="K96" s="44">
        <v>5</v>
      </c>
      <c r="L96" s="44">
        <v>5</v>
      </c>
      <c r="M96" s="44">
        <v>0</v>
      </c>
      <c r="N96" s="16">
        <f t="shared" si="21"/>
        <v>45.454545454545453</v>
      </c>
      <c r="O96" s="5">
        <v>1117.52</v>
      </c>
      <c r="P96" s="5">
        <f t="shared" si="23"/>
        <v>1117.52</v>
      </c>
      <c r="Q96" s="16">
        <f t="shared" si="24"/>
        <v>100</v>
      </c>
      <c r="R96" s="5">
        <v>0</v>
      </c>
      <c r="S96" s="16">
        <f t="shared" si="25"/>
        <v>0</v>
      </c>
      <c r="T96" s="5">
        <f t="shared" si="26"/>
        <v>1117.52</v>
      </c>
      <c r="U96" s="16">
        <f t="shared" si="27"/>
        <v>100</v>
      </c>
    </row>
    <row r="97" spans="1:32" ht="27.95" customHeight="1" x14ac:dyDescent="0.25">
      <c r="A97" s="1">
        <f t="shared" si="20"/>
        <v>92</v>
      </c>
      <c r="B97" s="1" t="s">
        <v>22</v>
      </c>
      <c r="C97" s="1"/>
      <c r="D97" s="25" t="s">
        <v>245</v>
      </c>
      <c r="E97" s="84" t="s">
        <v>53</v>
      </c>
      <c r="F97" s="98" t="s">
        <v>353</v>
      </c>
      <c r="G97" s="93">
        <f t="shared" si="22"/>
        <v>1234.75</v>
      </c>
      <c r="H97" s="44">
        <v>12</v>
      </c>
      <c r="I97" s="44">
        <v>2</v>
      </c>
      <c r="J97" s="44">
        <v>9</v>
      </c>
      <c r="K97" s="44">
        <v>4</v>
      </c>
      <c r="L97" s="44">
        <v>5</v>
      </c>
      <c r="M97" s="44">
        <v>0</v>
      </c>
      <c r="N97" s="16">
        <f t="shared" si="21"/>
        <v>33.333333333333329</v>
      </c>
      <c r="O97" s="5">
        <v>1234.75</v>
      </c>
      <c r="P97" s="5">
        <f t="shared" si="23"/>
        <v>1234.75</v>
      </c>
      <c r="Q97" s="16">
        <f t="shared" si="24"/>
        <v>100</v>
      </c>
      <c r="R97" s="5">
        <v>1234.75</v>
      </c>
      <c r="S97" s="16">
        <f t="shared" si="25"/>
        <v>100</v>
      </c>
      <c r="T97" s="5">
        <f t="shared" si="26"/>
        <v>0</v>
      </c>
      <c r="U97" s="16">
        <f t="shared" si="27"/>
        <v>0</v>
      </c>
    </row>
    <row r="98" spans="1:32" ht="27.95" customHeight="1" x14ac:dyDescent="0.25">
      <c r="A98" s="1">
        <f t="shared" si="20"/>
        <v>93</v>
      </c>
      <c r="B98" s="1" t="s">
        <v>22</v>
      </c>
      <c r="C98" s="1"/>
      <c r="D98" s="25" t="s">
        <v>247</v>
      </c>
      <c r="E98" s="84" t="s">
        <v>53</v>
      </c>
      <c r="F98" s="103" t="s">
        <v>354</v>
      </c>
      <c r="G98" s="93">
        <f t="shared" si="22"/>
        <v>0</v>
      </c>
      <c r="H98" s="44">
        <v>10</v>
      </c>
      <c r="I98" s="44">
        <v>2</v>
      </c>
      <c r="J98" s="44">
        <v>7</v>
      </c>
      <c r="K98" s="44">
        <v>0</v>
      </c>
      <c r="L98" s="44">
        <v>0</v>
      </c>
      <c r="M98" s="44">
        <v>0</v>
      </c>
      <c r="N98" s="16">
        <f t="shared" si="21"/>
        <v>0</v>
      </c>
      <c r="O98" s="5">
        <v>0</v>
      </c>
      <c r="P98" s="5">
        <f t="shared" si="23"/>
        <v>0</v>
      </c>
      <c r="Q98" s="16">
        <f t="shared" si="24"/>
        <v>0</v>
      </c>
      <c r="R98" s="5">
        <v>0</v>
      </c>
      <c r="S98" s="16">
        <f t="shared" si="25"/>
        <v>0</v>
      </c>
      <c r="T98" s="5">
        <f t="shared" si="26"/>
        <v>0</v>
      </c>
      <c r="U98" s="16">
        <f t="shared" si="27"/>
        <v>0</v>
      </c>
    </row>
    <row r="99" spans="1:32" ht="27.95" customHeight="1" x14ac:dyDescent="0.25">
      <c r="A99" s="1">
        <f t="shared" si="20"/>
        <v>94</v>
      </c>
      <c r="B99" s="1" t="s">
        <v>22</v>
      </c>
      <c r="C99" s="1"/>
      <c r="D99" s="25" t="s">
        <v>249</v>
      </c>
      <c r="E99" s="84" t="s">
        <v>250</v>
      </c>
      <c r="F99" s="96" t="s">
        <v>366</v>
      </c>
      <c r="G99" s="93">
        <f t="shared" si="22"/>
        <v>0</v>
      </c>
      <c r="H99" s="44">
        <v>21</v>
      </c>
      <c r="I99" s="44">
        <v>0</v>
      </c>
      <c r="J99" s="44">
        <v>20</v>
      </c>
      <c r="K99" s="44">
        <v>0</v>
      </c>
      <c r="L99" s="44">
        <v>0</v>
      </c>
      <c r="M99" s="44">
        <v>0</v>
      </c>
      <c r="N99" s="16">
        <f t="shared" si="21"/>
        <v>0</v>
      </c>
      <c r="O99" s="5">
        <v>0</v>
      </c>
      <c r="P99" s="5">
        <f t="shared" si="23"/>
        <v>0</v>
      </c>
      <c r="Q99" s="16">
        <f t="shared" si="24"/>
        <v>0</v>
      </c>
      <c r="R99" s="5">
        <v>0</v>
      </c>
      <c r="S99" s="16">
        <f t="shared" si="25"/>
        <v>0</v>
      </c>
      <c r="T99" s="5">
        <f t="shared" si="26"/>
        <v>0</v>
      </c>
      <c r="U99" s="16">
        <f t="shared" si="27"/>
        <v>0</v>
      </c>
    </row>
    <row r="100" spans="1:32" ht="27.95" customHeight="1" x14ac:dyDescent="0.25">
      <c r="A100" s="1">
        <f t="shared" si="20"/>
        <v>95</v>
      </c>
      <c r="B100" s="25" t="s">
        <v>23</v>
      </c>
      <c r="C100" s="128" t="s">
        <v>34</v>
      </c>
      <c r="D100" s="25" t="s">
        <v>252</v>
      </c>
      <c r="E100" s="84" t="s">
        <v>53</v>
      </c>
      <c r="F100" s="89" t="s">
        <v>367</v>
      </c>
      <c r="G100" s="93">
        <f t="shared" si="22"/>
        <v>0</v>
      </c>
      <c r="H100" s="44">
        <v>10</v>
      </c>
      <c r="I100" s="44">
        <v>1</v>
      </c>
      <c r="J100" s="44">
        <v>9</v>
      </c>
      <c r="K100" s="44">
        <v>0</v>
      </c>
      <c r="L100" s="44">
        <v>0</v>
      </c>
      <c r="M100" s="44">
        <v>0</v>
      </c>
      <c r="N100" s="16">
        <f t="shared" si="21"/>
        <v>0</v>
      </c>
      <c r="O100" s="5">
        <v>0</v>
      </c>
      <c r="P100" s="5">
        <f t="shared" si="23"/>
        <v>0</v>
      </c>
      <c r="Q100" s="16">
        <f t="shared" si="24"/>
        <v>0</v>
      </c>
      <c r="R100" s="5">
        <v>0</v>
      </c>
      <c r="S100" s="16">
        <f t="shared" si="25"/>
        <v>0</v>
      </c>
      <c r="T100" s="5">
        <f t="shared" si="26"/>
        <v>0</v>
      </c>
      <c r="U100" s="16">
        <f t="shared" si="27"/>
        <v>0</v>
      </c>
    </row>
    <row r="101" spans="1:32" ht="40.5" customHeight="1" x14ac:dyDescent="0.25">
      <c r="A101" s="1">
        <f t="shared" si="20"/>
        <v>96</v>
      </c>
      <c r="B101" s="25" t="s">
        <v>23</v>
      </c>
      <c r="C101" s="128" t="s">
        <v>28</v>
      </c>
      <c r="D101" s="25" t="s">
        <v>254</v>
      </c>
      <c r="E101" s="84" t="s">
        <v>41</v>
      </c>
      <c r="F101" s="98" t="s">
        <v>377</v>
      </c>
      <c r="G101" s="93">
        <f t="shared" si="22"/>
        <v>2279.38</v>
      </c>
      <c r="H101" s="44">
        <v>16</v>
      </c>
      <c r="I101" s="44">
        <v>3</v>
      </c>
      <c r="J101" s="44">
        <v>11</v>
      </c>
      <c r="K101" s="44">
        <v>5</v>
      </c>
      <c r="L101" s="44">
        <v>6</v>
      </c>
      <c r="M101" s="44">
        <v>0</v>
      </c>
      <c r="N101" s="16">
        <f t="shared" si="21"/>
        <v>31.25</v>
      </c>
      <c r="O101" s="5">
        <v>2279.38</v>
      </c>
      <c r="P101" s="5">
        <f t="shared" si="23"/>
        <v>2279.38</v>
      </c>
      <c r="Q101" s="16">
        <f t="shared" si="24"/>
        <v>100</v>
      </c>
      <c r="R101" s="5">
        <v>2279.38</v>
      </c>
      <c r="S101" s="16">
        <f t="shared" si="25"/>
        <v>100</v>
      </c>
      <c r="T101" s="5">
        <f t="shared" si="26"/>
        <v>0</v>
      </c>
      <c r="U101" s="16">
        <f t="shared" si="27"/>
        <v>0</v>
      </c>
    </row>
    <row r="102" spans="1:32" ht="38.25" customHeight="1" x14ac:dyDescent="0.25">
      <c r="A102" s="1">
        <f t="shared" si="20"/>
        <v>97</v>
      </c>
      <c r="B102" s="25" t="s">
        <v>23</v>
      </c>
      <c r="C102" s="128" t="s">
        <v>28</v>
      </c>
      <c r="D102" s="25" t="s">
        <v>256</v>
      </c>
      <c r="E102" s="84" t="s">
        <v>41</v>
      </c>
      <c r="F102" s="103" t="s">
        <v>355</v>
      </c>
      <c r="G102" s="93">
        <f t="shared" si="22"/>
        <v>1534.24</v>
      </c>
      <c r="H102" s="44">
        <v>10</v>
      </c>
      <c r="I102" s="44">
        <v>3</v>
      </c>
      <c r="J102" s="44">
        <v>5</v>
      </c>
      <c r="K102" s="44">
        <v>4</v>
      </c>
      <c r="L102" s="44">
        <v>6</v>
      </c>
      <c r="M102" s="44">
        <v>0</v>
      </c>
      <c r="N102" s="16">
        <f t="shared" si="21"/>
        <v>40</v>
      </c>
      <c r="O102" s="5">
        <v>1534.24</v>
      </c>
      <c r="P102" s="5">
        <f t="shared" si="23"/>
        <v>1534.24</v>
      </c>
      <c r="Q102" s="16">
        <f t="shared" si="24"/>
        <v>100</v>
      </c>
      <c r="R102" s="5">
        <v>1534.24</v>
      </c>
      <c r="S102" s="16">
        <f t="shared" si="25"/>
        <v>100</v>
      </c>
      <c r="T102" s="5">
        <f t="shared" si="26"/>
        <v>0</v>
      </c>
      <c r="U102" s="16">
        <f t="shared" si="27"/>
        <v>0</v>
      </c>
    </row>
    <row r="103" spans="1:32" x14ac:dyDescent="0.25">
      <c r="A103" s="22" t="s">
        <v>19</v>
      </c>
      <c r="B103" s="23"/>
      <c r="C103" s="23"/>
      <c r="D103" s="23"/>
      <c r="E103" s="23"/>
      <c r="F103" s="103"/>
      <c r="G103" s="94">
        <f t="shared" ref="G103:M103" si="28">SUM(G6:G102)</f>
        <v>230725.84999999992</v>
      </c>
      <c r="H103" s="18">
        <f t="shared" si="28"/>
        <v>1225</v>
      </c>
      <c r="I103" s="18">
        <f t="shared" si="28"/>
        <v>244</v>
      </c>
      <c r="J103" s="18">
        <f t="shared" si="28"/>
        <v>827</v>
      </c>
      <c r="K103" s="18">
        <f t="shared" si="28"/>
        <v>431</v>
      </c>
      <c r="L103" s="18">
        <f t="shared" si="28"/>
        <v>507</v>
      </c>
      <c r="M103" s="18">
        <f t="shared" si="28"/>
        <v>0</v>
      </c>
      <c r="N103" s="16">
        <f t="shared" si="21"/>
        <v>35.183673469387756</v>
      </c>
      <c r="O103" s="19">
        <f>SUM(O6:O102)</f>
        <v>230725.84999999992</v>
      </c>
      <c r="P103" s="19">
        <f>SUM(P6:P102)</f>
        <v>230725.84999999992</v>
      </c>
      <c r="Q103" s="16">
        <f t="shared" si="24"/>
        <v>100</v>
      </c>
      <c r="R103" s="19">
        <f>SUM(R6:R102)</f>
        <v>202920.37999999998</v>
      </c>
      <c r="S103" s="16">
        <f t="shared" si="25"/>
        <v>87.948697555995594</v>
      </c>
      <c r="T103" s="19">
        <f>SUM(T6:T102)</f>
        <v>27805.469999999994</v>
      </c>
      <c r="U103" s="16">
        <f t="shared" si="27"/>
        <v>12.051302444004433</v>
      </c>
      <c r="V103" s="10"/>
      <c r="W103" s="10"/>
      <c r="X103" s="10"/>
      <c r="Y103" s="9"/>
      <c r="Z103" s="11"/>
      <c r="AA103" s="11"/>
      <c r="AB103" s="9"/>
      <c r="AC103" s="11"/>
      <c r="AD103" s="9"/>
      <c r="AE103" s="11"/>
      <c r="AF103" s="9"/>
    </row>
  </sheetData>
  <sheetProtection algorithmName="SHA-512" hashValue="ZRmBPqW3mtHxbDcnn46PDTB9xvV1aSXTKKt57w+o6L1xapgBz98NUvMVmPLbi31fAeqY1G0z0tr8SZIzxG/oMA==" saltValue="rFrxzr3XUt2C9wtk0G5Emg==" spinCount="100000" sheet="1" objects="1" scenarios="1"/>
  <customSheetViews>
    <customSheetView guid="{2F2CED36-E625-4693-8C75-0460C802BA46}" scale="73">
      <selection activeCell="H94" sqref="H94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3">
      <selection activeCell="H94" sqref="H94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3">
      <selection activeCell="H94" sqref="H94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3"/>
  <sheetViews>
    <sheetView topLeftCell="A4" zoomScale="78" zoomScaleNormal="78" zoomScaleSheetLayoutView="130" workbookViewId="0">
      <selection activeCell="I6" sqref="I6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390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133" t="s">
        <v>6</v>
      </c>
      <c r="Q4" s="131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33" t="s">
        <v>6</v>
      </c>
      <c r="S4" s="131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33" t="s">
        <v>6</v>
      </c>
      <c r="U4" s="131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31">
        <v>1</v>
      </c>
      <c r="B5" s="131">
        <v>2</v>
      </c>
      <c r="C5" s="131">
        <v>3</v>
      </c>
      <c r="D5" s="131">
        <v>4</v>
      </c>
      <c r="E5" s="91">
        <v>5</v>
      </c>
      <c r="F5" s="95">
        <v>6</v>
      </c>
      <c r="G5" s="92">
        <v>7</v>
      </c>
      <c r="H5" s="131">
        <v>8</v>
      </c>
      <c r="I5" s="131">
        <v>9</v>
      </c>
      <c r="J5" s="131">
        <v>10</v>
      </c>
      <c r="K5" s="131">
        <v>11</v>
      </c>
      <c r="L5" s="131">
        <v>12</v>
      </c>
      <c r="M5" s="131">
        <v>13</v>
      </c>
      <c r="N5" s="131">
        <v>14</v>
      </c>
      <c r="O5" s="131">
        <v>15</v>
      </c>
      <c r="P5" s="131">
        <v>16</v>
      </c>
      <c r="Q5" s="131">
        <v>17</v>
      </c>
      <c r="R5" s="131">
        <v>18</v>
      </c>
      <c r="S5" s="131">
        <v>19</v>
      </c>
      <c r="T5" s="131">
        <v>20</v>
      </c>
      <c r="U5" s="131">
        <v>21</v>
      </c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6727.48</v>
      </c>
      <c r="H6" s="44">
        <v>35</v>
      </c>
      <c r="I6" s="44">
        <v>7</v>
      </c>
      <c r="J6" s="44">
        <v>27</v>
      </c>
      <c r="K6" s="44">
        <v>10</v>
      </c>
      <c r="L6" s="44">
        <v>13</v>
      </c>
      <c r="M6" s="44">
        <v>0</v>
      </c>
      <c r="N6" s="16">
        <f t="shared" ref="N6:N28" si="1">IF(H6=0,0,K6/H6)*100</f>
        <v>28.571428571428569</v>
      </c>
      <c r="O6" s="5">
        <v>6727.48</v>
      </c>
      <c r="P6" s="5">
        <f t="shared" ref="P6:P28" si="2">O6</f>
        <v>6727.48</v>
      </c>
      <c r="Q6" s="16">
        <f t="shared" ref="Q6:Q28" si="3">IF(O6=0,0,P6/O6)*100</f>
        <v>100</v>
      </c>
      <c r="R6" s="5">
        <v>6727.48</v>
      </c>
      <c r="S6" s="16">
        <f t="shared" ref="S6:S28" si="4">IF(P6=0,0,R6/P6)*100</f>
        <v>100</v>
      </c>
      <c r="T6" s="5">
        <f t="shared" ref="T6:T28" si="5">SUM(P6, -R6)</f>
        <v>0</v>
      </c>
      <c r="U6" s="16">
        <f t="shared" ref="U6:U28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1193.0899999999999</v>
      </c>
      <c r="H7" s="44">
        <v>15</v>
      </c>
      <c r="I7" s="44">
        <v>5</v>
      </c>
      <c r="J7" s="44">
        <v>9</v>
      </c>
      <c r="K7" s="44">
        <v>3</v>
      </c>
      <c r="L7" s="44">
        <v>3</v>
      </c>
      <c r="M7" s="44">
        <v>0</v>
      </c>
      <c r="N7" s="16">
        <f t="shared" si="1"/>
        <v>20</v>
      </c>
      <c r="O7" s="5">
        <v>1193.0899999999999</v>
      </c>
      <c r="P7" s="5">
        <f t="shared" si="2"/>
        <v>1193.0899999999999</v>
      </c>
      <c r="Q7" s="16">
        <f t="shared" si="3"/>
        <v>100</v>
      </c>
      <c r="R7" s="5">
        <v>1193.0899999999999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12835.41</v>
      </c>
      <c r="H8" s="44">
        <v>31</v>
      </c>
      <c r="I8" s="44">
        <v>6</v>
      </c>
      <c r="J8" s="44">
        <v>22</v>
      </c>
      <c r="K8" s="44">
        <v>13</v>
      </c>
      <c r="L8" s="44">
        <v>13</v>
      </c>
      <c r="M8" s="44">
        <v>0</v>
      </c>
      <c r="N8" s="16">
        <f t="shared" si="1"/>
        <v>41.935483870967744</v>
      </c>
      <c r="O8" s="5">
        <v>12835.41</v>
      </c>
      <c r="P8" s="5">
        <f t="shared" si="2"/>
        <v>12835.41</v>
      </c>
      <c r="Q8" s="16">
        <f t="shared" si="3"/>
        <v>100</v>
      </c>
      <c r="R8" s="5">
        <v>12835.41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2461.89</v>
      </c>
      <c r="H9" s="44">
        <v>9</v>
      </c>
      <c r="I9" s="44">
        <v>0</v>
      </c>
      <c r="J9" s="44">
        <v>7</v>
      </c>
      <c r="K9" s="44">
        <v>4</v>
      </c>
      <c r="L9" s="44">
        <v>6</v>
      </c>
      <c r="M9" s="44">
        <v>0</v>
      </c>
      <c r="N9" s="16">
        <f t="shared" si="1"/>
        <v>44.444444444444443</v>
      </c>
      <c r="O9" s="5">
        <v>2461.89</v>
      </c>
      <c r="P9" s="5">
        <f t="shared" si="2"/>
        <v>2461.89</v>
      </c>
      <c r="Q9" s="16">
        <f t="shared" si="3"/>
        <v>100</v>
      </c>
      <c r="R9" s="5">
        <v>2461.89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0</v>
      </c>
      <c r="H10" s="44">
        <v>6</v>
      </c>
      <c r="I10" s="44">
        <v>2</v>
      </c>
      <c r="J10" s="44">
        <v>4</v>
      </c>
      <c r="K10" s="44">
        <v>0</v>
      </c>
      <c r="L10" s="44">
        <v>0</v>
      </c>
      <c r="M10" s="44">
        <v>0</v>
      </c>
      <c r="N10" s="16">
        <f t="shared" si="1"/>
        <v>0</v>
      </c>
      <c r="O10" s="5">
        <v>0</v>
      </c>
      <c r="P10" s="5">
        <f t="shared" si="2"/>
        <v>0</v>
      </c>
      <c r="Q10" s="16">
        <f t="shared" si="3"/>
        <v>0</v>
      </c>
      <c r="R10" s="5">
        <v>0</v>
      </c>
      <c r="S10" s="16">
        <f t="shared" si="4"/>
        <v>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210.97</v>
      </c>
      <c r="H12" s="44">
        <v>7</v>
      </c>
      <c r="I12" s="44">
        <v>0</v>
      </c>
      <c r="J12" s="44">
        <v>5</v>
      </c>
      <c r="K12" s="44">
        <v>1</v>
      </c>
      <c r="L12" s="44">
        <v>1</v>
      </c>
      <c r="M12" s="44">
        <v>0</v>
      </c>
      <c r="N12" s="16">
        <f t="shared" si="1"/>
        <v>14.285714285714285</v>
      </c>
      <c r="O12" s="5">
        <v>210.97</v>
      </c>
      <c r="P12" s="5">
        <f t="shared" si="2"/>
        <v>210.97</v>
      </c>
      <c r="Q12" s="16">
        <f t="shared" si="3"/>
        <v>100</v>
      </c>
      <c r="R12" s="5">
        <v>210.97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3943.64</v>
      </c>
      <c r="H13" s="44">
        <v>38</v>
      </c>
      <c r="I13" s="44">
        <v>12</v>
      </c>
      <c r="J13" s="44">
        <v>23</v>
      </c>
      <c r="K13" s="44">
        <v>7</v>
      </c>
      <c r="L13" s="44">
        <v>7</v>
      </c>
      <c r="M13" s="44">
        <v>0</v>
      </c>
      <c r="N13" s="16">
        <f t="shared" si="1"/>
        <v>18.421052631578945</v>
      </c>
      <c r="O13" s="5">
        <v>3943.64</v>
      </c>
      <c r="P13" s="5">
        <f t="shared" si="2"/>
        <v>3943.64</v>
      </c>
      <c r="Q13" s="16">
        <f t="shared" si="3"/>
        <v>100</v>
      </c>
      <c r="R13" s="5">
        <v>3943.64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4336.8</v>
      </c>
      <c r="H14" s="44">
        <v>24</v>
      </c>
      <c r="I14" s="44">
        <v>6</v>
      </c>
      <c r="J14" s="44">
        <v>18</v>
      </c>
      <c r="K14" s="44">
        <v>8</v>
      </c>
      <c r="L14" s="44">
        <v>10</v>
      </c>
      <c r="M14" s="44">
        <v>0</v>
      </c>
      <c r="N14" s="16">
        <f t="shared" si="1"/>
        <v>33.333333333333329</v>
      </c>
      <c r="O14" s="5">
        <v>4336.8</v>
      </c>
      <c r="P14" s="5">
        <f t="shared" si="2"/>
        <v>4336.8</v>
      </c>
      <c r="Q14" s="16">
        <f t="shared" si="3"/>
        <v>100</v>
      </c>
      <c r="R14" s="5">
        <v>4336.8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3000.08</v>
      </c>
      <c r="H15" s="44">
        <v>9</v>
      </c>
      <c r="I15" s="44">
        <v>2</v>
      </c>
      <c r="J15" s="44">
        <v>6</v>
      </c>
      <c r="K15" s="44">
        <v>5</v>
      </c>
      <c r="L15" s="44">
        <v>6</v>
      </c>
      <c r="M15" s="44">
        <v>0</v>
      </c>
      <c r="N15" s="16">
        <f t="shared" si="1"/>
        <v>55.555555555555557</v>
      </c>
      <c r="O15" s="5">
        <v>3000.08</v>
      </c>
      <c r="P15" s="5">
        <f t="shared" si="2"/>
        <v>3000.08</v>
      </c>
      <c r="Q15" s="16">
        <f t="shared" si="3"/>
        <v>100</v>
      </c>
      <c r="R15" s="5">
        <v>3000.08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935.42</v>
      </c>
      <c r="H16" s="44">
        <v>10</v>
      </c>
      <c r="I16" s="44">
        <v>0</v>
      </c>
      <c r="J16" s="44">
        <v>6</v>
      </c>
      <c r="K16" s="44">
        <v>5</v>
      </c>
      <c r="L16" s="44">
        <v>5</v>
      </c>
      <c r="M16" s="44">
        <v>0</v>
      </c>
      <c r="N16" s="16">
        <f t="shared" si="1"/>
        <v>50</v>
      </c>
      <c r="O16" s="5">
        <v>935.42</v>
      </c>
      <c r="P16" s="5">
        <f t="shared" si="2"/>
        <v>935.42</v>
      </c>
      <c r="Q16" s="16">
        <f t="shared" si="3"/>
        <v>100</v>
      </c>
      <c r="R16" s="5">
        <v>935.42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1763.05</v>
      </c>
      <c r="H17" s="44">
        <v>7</v>
      </c>
      <c r="I17" s="44">
        <v>2</v>
      </c>
      <c r="J17" s="44">
        <v>5</v>
      </c>
      <c r="K17" s="44">
        <v>4</v>
      </c>
      <c r="L17" s="44">
        <v>5</v>
      </c>
      <c r="M17" s="44">
        <v>0</v>
      </c>
      <c r="N17" s="16">
        <f t="shared" si="1"/>
        <v>57.142857142857139</v>
      </c>
      <c r="O17" s="5">
        <v>1763.05</v>
      </c>
      <c r="P17" s="5">
        <f t="shared" si="2"/>
        <v>1763.05</v>
      </c>
      <c r="Q17" s="16">
        <f t="shared" si="3"/>
        <v>100</v>
      </c>
      <c r="R17" s="5">
        <v>1763.05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35</v>
      </c>
      <c r="I18" s="44">
        <v>5</v>
      </c>
      <c r="J18" s="44">
        <v>29</v>
      </c>
      <c r="K18" s="44">
        <v>9</v>
      </c>
      <c r="L18" s="44">
        <v>13</v>
      </c>
      <c r="M18" s="44">
        <v>0</v>
      </c>
      <c r="N18" s="16">
        <f t="shared" si="1"/>
        <v>25.714285714285712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5188.78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31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2</v>
      </c>
      <c r="I19" s="44">
        <v>1</v>
      </c>
      <c r="J19" s="44">
        <v>1</v>
      </c>
      <c r="K19" s="44">
        <v>1</v>
      </c>
      <c r="L19" s="44">
        <v>1</v>
      </c>
      <c r="M19" s="44">
        <v>0</v>
      </c>
      <c r="N19" s="16">
        <f t="shared" si="1"/>
        <v>50</v>
      </c>
      <c r="O19" s="5">
        <v>1556</v>
      </c>
      <c r="P19" s="5">
        <f t="shared" si="2"/>
        <v>1556</v>
      </c>
      <c r="Q19" s="16">
        <f t="shared" si="3"/>
        <v>100</v>
      </c>
      <c r="R19" s="5">
        <v>1556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31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643.1</v>
      </c>
      <c r="H20" s="44">
        <v>10</v>
      </c>
      <c r="I20" s="44">
        <v>2</v>
      </c>
      <c r="J20" s="44">
        <v>8</v>
      </c>
      <c r="K20" s="44">
        <v>3</v>
      </c>
      <c r="L20" s="44">
        <v>3</v>
      </c>
      <c r="M20" s="44">
        <v>0</v>
      </c>
      <c r="N20" s="16">
        <f t="shared" si="1"/>
        <v>30</v>
      </c>
      <c r="O20" s="5">
        <v>643.1</v>
      </c>
      <c r="P20" s="5">
        <f t="shared" si="2"/>
        <v>643.1</v>
      </c>
      <c r="Q20" s="16">
        <f t="shared" si="3"/>
        <v>100</v>
      </c>
      <c r="R20" s="5">
        <v>643.1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5333.28</v>
      </c>
      <c r="H21" s="44">
        <v>16</v>
      </c>
      <c r="I21" s="44">
        <v>4</v>
      </c>
      <c r="J21" s="44">
        <v>12</v>
      </c>
      <c r="K21" s="44">
        <v>9</v>
      </c>
      <c r="L21" s="44">
        <v>12</v>
      </c>
      <c r="M21" s="44">
        <v>0</v>
      </c>
      <c r="N21" s="16">
        <f t="shared" si="1"/>
        <v>56.25</v>
      </c>
      <c r="O21" s="5">
        <v>5333.28</v>
      </c>
      <c r="P21" s="5">
        <f t="shared" si="2"/>
        <v>5333.28</v>
      </c>
      <c r="Q21" s="16">
        <f t="shared" si="3"/>
        <v>100</v>
      </c>
      <c r="R21" s="5">
        <v>5333.28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18</v>
      </c>
      <c r="I23" s="44">
        <v>4</v>
      </c>
      <c r="J23" s="44">
        <v>14</v>
      </c>
      <c r="K23" s="44">
        <v>4</v>
      </c>
      <c r="L23" s="44">
        <v>5</v>
      </c>
      <c r="M23" s="44">
        <v>0</v>
      </c>
      <c r="N23" s="16">
        <f t="shared" si="1"/>
        <v>22.222222222222221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0</v>
      </c>
      <c r="S23" s="16">
        <f t="shared" si="4"/>
        <v>0</v>
      </c>
      <c r="T23" s="5">
        <f t="shared" si="5"/>
        <v>1737.83</v>
      </c>
      <c r="U23" s="16">
        <f t="shared" si="6"/>
        <v>100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2084.29</v>
      </c>
      <c r="H24" s="44">
        <v>15</v>
      </c>
      <c r="I24" s="44">
        <v>3</v>
      </c>
      <c r="J24" s="44">
        <v>12</v>
      </c>
      <c r="K24" s="44">
        <v>6</v>
      </c>
      <c r="L24" s="44">
        <v>6</v>
      </c>
      <c r="M24" s="44">
        <v>0</v>
      </c>
      <c r="N24" s="16">
        <f t="shared" si="1"/>
        <v>40</v>
      </c>
      <c r="O24" s="5">
        <v>2084.29</v>
      </c>
      <c r="P24" s="5">
        <f t="shared" si="2"/>
        <v>2084.29</v>
      </c>
      <c r="Q24" s="16">
        <f t="shared" si="3"/>
        <v>100</v>
      </c>
      <c r="R24" s="5">
        <v>2084.29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1481.69</v>
      </c>
      <c r="H25" s="44">
        <v>8</v>
      </c>
      <c r="I25" s="44">
        <v>1</v>
      </c>
      <c r="J25" s="44">
        <v>6</v>
      </c>
      <c r="K25" s="44">
        <v>2</v>
      </c>
      <c r="L25" s="44">
        <v>3</v>
      </c>
      <c r="M25" s="44">
        <v>0</v>
      </c>
      <c r="N25" s="16">
        <f t="shared" si="1"/>
        <v>25</v>
      </c>
      <c r="O25" s="5">
        <v>1481.69</v>
      </c>
      <c r="P25" s="5">
        <f t="shared" si="2"/>
        <v>1481.69</v>
      </c>
      <c r="Q25" s="16">
        <f t="shared" si="3"/>
        <v>100</v>
      </c>
      <c r="R25" s="5">
        <v>1481.69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3390.28</v>
      </c>
      <c r="H26" s="44">
        <v>17</v>
      </c>
      <c r="I26" s="44">
        <v>5</v>
      </c>
      <c r="J26" s="44">
        <v>12</v>
      </c>
      <c r="K26" s="44">
        <v>6</v>
      </c>
      <c r="L26" s="44">
        <v>7</v>
      </c>
      <c r="M26" s="44">
        <v>0</v>
      </c>
      <c r="N26" s="16">
        <f t="shared" si="1"/>
        <v>35.294117647058826</v>
      </c>
      <c r="O26" s="5">
        <v>3390.28</v>
      </c>
      <c r="P26" s="5">
        <f t="shared" si="2"/>
        <v>3390.28</v>
      </c>
      <c r="Q26" s="16">
        <f t="shared" si="3"/>
        <v>100</v>
      </c>
      <c r="R26" s="5">
        <v>3390.28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31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9</v>
      </c>
      <c r="I27" s="44">
        <v>0</v>
      </c>
      <c r="J27" s="44">
        <v>9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995.72</v>
      </c>
      <c r="H28" s="44">
        <v>11</v>
      </c>
      <c r="I28" s="44">
        <v>3</v>
      </c>
      <c r="J28" s="44">
        <v>6</v>
      </c>
      <c r="K28" s="44">
        <v>5</v>
      </c>
      <c r="L28" s="44">
        <v>5</v>
      </c>
      <c r="M28" s="44">
        <v>0</v>
      </c>
      <c r="N28" s="16">
        <f t="shared" si="1"/>
        <v>45.454545454545453</v>
      </c>
      <c r="O28" s="5">
        <v>995.72</v>
      </c>
      <c r="P28" s="5">
        <f t="shared" si="2"/>
        <v>995.72</v>
      </c>
      <c r="Q28" s="16">
        <f t="shared" si="3"/>
        <v>100</v>
      </c>
      <c r="R28" s="5">
        <v>995.72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31" t="s">
        <v>383</v>
      </c>
      <c r="D29" s="25" t="s">
        <v>384</v>
      </c>
      <c r="E29" s="84" t="s">
        <v>41</v>
      </c>
      <c r="F29" s="96"/>
      <c r="G29" s="93">
        <v>0</v>
      </c>
      <c r="H29" s="44">
        <v>1</v>
      </c>
      <c r="I29" s="44">
        <v>0</v>
      </c>
      <c r="J29" s="44">
        <v>1</v>
      </c>
      <c r="K29" s="44">
        <v>0</v>
      </c>
      <c r="L29" s="44">
        <v>0</v>
      </c>
      <c r="M29" s="44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</row>
    <row r="30" spans="1:21" ht="27.95" customHeight="1" x14ac:dyDescent="0.25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96" t="s">
        <v>300</v>
      </c>
      <c r="G30" s="93">
        <f t="shared" ref="G30:G79" si="8">O30</f>
        <v>1966.9</v>
      </c>
      <c r="H30" s="44">
        <v>20</v>
      </c>
      <c r="I30" s="44">
        <v>1</v>
      </c>
      <c r="J30" s="44">
        <v>17</v>
      </c>
      <c r="K30" s="44">
        <v>4</v>
      </c>
      <c r="L30" s="44">
        <v>5</v>
      </c>
      <c r="M30" s="44">
        <v>0</v>
      </c>
      <c r="N30" s="16">
        <f t="shared" ref="N30:N79" si="9">IF(H30=0,0,K30/H30)*100</f>
        <v>20</v>
      </c>
      <c r="O30" s="5">
        <v>1966.9</v>
      </c>
      <c r="P30" s="5">
        <f t="shared" ref="P30:P79" si="10">O30</f>
        <v>1966.9</v>
      </c>
      <c r="Q30" s="16">
        <f t="shared" ref="Q30:Q41" si="11">IF(O30=0,0,P30/O30)*100</f>
        <v>100</v>
      </c>
      <c r="R30" s="5">
        <v>1966.9</v>
      </c>
      <c r="S30" s="16">
        <f t="shared" ref="S30:S39" si="12">IF(P30=0,0,R30/P30)*100</f>
        <v>100</v>
      </c>
      <c r="T30" s="5">
        <f t="shared" ref="T30:T79" si="13">SUM(P30, -R30)</f>
        <v>0</v>
      </c>
      <c r="U30" s="16">
        <f t="shared" ref="U30:U39" si="14">IF(P30=0,0,T30/P30)*100</f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5719.11</v>
      </c>
      <c r="H31" s="44">
        <v>22</v>
      </c>
      <c r="I31" s="44">
        <v>6</v>
      </c>
      <c r="J31" s="44">
        <v>14</v>
      </c>
      <c r="K31" s="44">
        <v>10</v>
      </c>
      <c r="L31" s="44">
        <v>13</v>
      </c>
      <c r="M31" s="44">
        <v>0</v>
      </c>
      <c r="N31" s="16">
        <f t="shared" si="9"/>
        <v>45.454545454545453</v>
      </c>
      <c r="O31" s="5">
        <v>5719.11</v>
      </c>
      <c r="P31" s="5">
        <f t="shared" si="10"/>
        <v>5719.11</v>
      </c>
      <c r="Q31" s="16">
        <f t="shared" si="11"/>
        <v>100</v>
      </c>
      <c r="R31" s="5">
        <v>5719.11</v>
      </c>
      <c r="S31" s="16">
        <f t="shared" si="12"/>
        <v>100</v>
      </c>
      <c r="T31" s="5">
        <f t="shared" si="13"/>
        <v>0</v>
      </c>
      <c r="U31" s="16">
        <f t="shared" si="14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3466.75</v>
      </c>
      <c r="H32" s="44">
        <v>15</v>
      </c>
      <c r="I32" s="44">
        <v>6</v>
      </c>
      <c r="J32" s="44">
        <v>7</v>
      </c>
      <c r="K32" s="44">
        <v>6</v>
      </c>
      <c r="L32" s="44">
        <v>6</v>
      </c>
      <c r="M32" s="44">
        <v>0</v>
      </c>
      <c r="N32" s="16">
        <f t="shared" si="9"/>
        <v>40</v>
      </c>
      <c r="O32" s="5">
        <v>3466.75</v>
      </c>
      <c r="P32" s="5">
        <f t="shared" si="10"/>
        <v>3466.75</v>
      </c>
      <c r="Q32" s="16">
        <f t="shared" si="11"/>
        <v>100</v>
      </c>
      <c r="R32" s="5">
        <v>3466.75</v>
      </c>
      <c r="S32" s="16">
        <f t="shared" si="12"/>
        <v>100</v>
      </c>
      <c r="T32" s="5">
        <f t="shared" si="13"/>
        <v>0</v>
      </c>
      <c r="U32" s="16">
        <f t="shared" si="14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14</v>
      </c>
      <c r="I33" s="44">
        <v>6</v>
      </c>
      <c r="J33" s="44">
        <v>7</v>
      </c>
      <c r="K33" s="44">
        <v>1</v>
      </c>
      <c r="L33" s="44">
        <v>1</v>
      </c>
      <c r="M33" s="44">
        <v>0</v>
      </c>
      <c r="N33" s="16">
        <f t="shared" si="9"/>
        <v>7.1428571428571423</v>
      </c>
      <c r="O33" s="5">
        <v>415.83</v>
      </c>
      <c r="P33" s="5">
        <f t="shared" si="10"/>
        <v>415.83</v>
      </c>
      <c r="Q33" s="16">
        <f t="shared" si="11"/>
        <v>100</v>
      </c>
      <c r="R33" s="5">
        <v>415.83</v>
      </c>
      <c r="S33" s="16">
        <f t="shared" si="12"/>
        <v>100</v>
      </c>
      <c r="T33" s="5">
        <f t="shared" si="13"/>
        <v>0</v>
      </c>
      <c r="U33" s="16">
        <f t="shared" si="14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7997.2</v>
      </c>
      <c r="H34" s="44">
        <v>31</v>
      </c>
      <c r="I34" s="44">
        <v>13</v>
      </c>
      <c r="J34" s="44">
        <v>16</v>
      </c>
      <c r="K34" s="44">
        <v>15</v>
      </c>
      <c r="L34" s="44">
        <v>17</v>
      </c>
      <c r="M34" s="44">
        <v>0</v>
      </c>
      <c r="N34" s="16">
        <f t="shared" si="9"/>
        <v>48.387096774193552</v>
      </c>
      <c r="O34" s="5">
        <v>7997.2</v>
      </c>
      <c r="P34" s="5">
        <f t="shared" si="10"/>
        <v>7997.2</v>
      </c>
      <c r="Q34" s="16">
        <f t="shared" si="11"/>
        <v>100</v>
      </c>
      <c r="R34" s="5">
        <v>7997.2</v>
      </c>
      <c r="S34" s="16">
        <f t="shared" si="12"/>
        <v>100</v>
      </c>
      <c r="T34" s="5">
        <f t="shared" si="13"/>
        <v>0</v>
      </c>
      <c r="U34" s="16">
        <f t="shared" si="14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31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4742.04</v>
      </c>
      <c r="H35" s="44">
        <v>17</v>
      </c>
      <c r="I35" s="44">
        <v>2</v>
      </c>
      <c r="J35" s="44">
        <v>9</v>
      </c>
      <c r="K35" s="44">
        <v>12</v>
      </c>
      <c r="L35" s="44">
        <v>13</v>
      </c>
      <c r="M35" s="44">
        <v>0</v>
      </c>
      <c r="N35" s="16">
        <f t="shared" si="9"/>
        <v>70.588235294117652</v>
      </c>
      <c r="O35" s="5">
        <v>4742.04</v>
      </c>
      <c r="P35" s="5">
        <f t="shared" si="10"/>
        <v>4742.04</v>
      </c>
      <c r="Q35" s="16">
        <f t="shared" si="11"/>
        <v>100</v>
      </c>
      <c r="R35" s="5">
        <v>4742.04</v>
      </c>
      <c r="S35" s="16">
        <f t="shared" si="12"/>
        <v>100</v>
      </c>
      <c r="T35" s="5">
        <f t="shared" si="13"/>
        <v>0</v>
      </c>
      <c r="U35" s="16">
        <f t="shared" si="14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17</v>
      </c>
      <c r="I36" s="44">
        <v>4</v>
      </c>
      <c r="J36" s="44">
        <v>12</v>
      </c>
      <c r="K36" s="44">
        <v>4</v>
      </c>
      <c r="L36" s="44">
        <v>4</v>
      </c>
      <c r="M36" s="44">
        <v>0</v>
      </c>
      <c r="N36" s="16">
        <f t="shared" si="9"/>
        <v>23.52941176470588</v>
      </c>
      <c r="O36" s="5">
        <v>1600.15</v>
      </c>
      <c r="P36" s="5">
        <f t="shared" si="10"/>
        <v>1600.15</v>
      </c>
      <c r="Q36" s="16">
        <f t="shared" si="11"/>
        <v>100</v>
      </c>
      <c r="R36" s="5">
        <v>1600.15</v>
      </c>
      <c r="S36" s="16">
        <f t="shared" si="12"/>
        <v>100</v>
      </c>
      <c r="T36" s="5">
        <f t="shared" si="13"/>
        <v>0</v>
      </c>
      <c r="U36" s="16">
        <f t="shared" si="14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2514.98</v>
      </c>
      <c r="H37" s="44">
        <v>10</v>
      </c>
      <c r="I37" s="44">
        <v>4</v>
      </c>
      <c r="J37" s="44">
        <v>5</v>
      </c>
      <c r="K37" s="44">
        <v>2</v>
      </c>
      <c r="L37" s="44">
        <v>2</v>
      </c>
      <c r="M37" s="44">
        <v>0</v>
      </c>
      <c r="N37" s="16">
        <f t="shared" si="9"/>
        <v>20</v>
      </c>
      <c r="O37" s="5">
        <v>2514.98</v>
      </c>
      <c r="P37" s="5">
        <f t="shared" si="10"/>
        <v>2514.98</v>
      </c>
      <c r="Q37" s="16">
        <f t="shared" si="11"/>
        <v>100</v>
      </c>
      <c r="R37" s="5">
        <v>2514.98</v>
      </c>
      <c r="S37" s="16">
        <f t="shared" si="12"/>
        <v>100</v>
      </c>
      <c r="T37" s="5">
        <f t="shared" si="13"/>
        <v>0</v>
      </c>
      <c r="U37" s="16">
        <f t="shared" si="14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3283.43</v>
      </c>
      <c r="H38" s="44">
        <v>8</v>
      </c>
      <c r="I38" s="44">
        <v>3</v>
      </c>
      <c r="J38" s="44">
        <v>5</v>
      </c>
      <c r="K38" s="44">
        <v>3</v>
      </c>
      <c r="L38" s="44">
        <v>4</v>
      </c>
      <c r="M38" s="44">
        <v>0</v>
      </c>
      <c r="N38" s="16">
        <f t="shared" si="9"/>
        <v>37.5</v>
      </c>
      <c r="O38" s="5">
        <v>3283.43</v>
      </c>
      <c r="P38" s="5">
        <f t="shared" si="10"/>
        <v>3283.43</v>
      </c>
      <c r="Q38" s="16">
        <f t="shared" si="11"/>
        <v>100</v>
      </c>
      <c r="R38" s="5">
        <v>3283.43</v>
      </c>
      <c r="S38" s="16">
        <f t="shared" si="12"/>
        <v>100</v>
      </c>
      <c r="T38" s="5">
        <f t="shared" si="13"/>
        <v>0</v>
      </c>
      <c r="U38" s="16">
        <f t="shared" si="14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6706.6</v>
      </c>
      <c r="H39" s="44">
        <v>26</v>
      </c>
      <c r="I39" s="44">
        <v>0</v>
      </c>
      <c r="J39" s="44">
        <v>26</v>
      </c>
      <c r="K39" s="44">
        <v>9</v>
      </c>
      <c r="L39" s="44">
        <v>10</v>
      </c>
      <c r="M39" s="44">
        <v>0</v>
      </c>
      <c r="N39" s="16">
        <f t="shared" si="9"/>
        <v>34.615384615384613</v>
      </c>
      <c r="O39" s="5">
        <v>6706.6</v>
      </c>
      <c r="P39" s="5">
        <f t="shared" si="10"/>
        <v>6706.6</v>
      </c>
      <c r="Q39" s="16">
        <f t="shared" si="11"/>
        <v>100</v>
      </c>
      <c r="R39" s="5">
        <v>6706.6</v>
      </c>
      <c r="S39" s="16">
        <f t="shared" si="12"/>
        <v>100</v>
      </c>
      <c r="T39" s="5">
        <f t="shared" si="13"/>
        <v>0</v>
      </c>
      <c r="U39" s="16">
        <f t="shared" si="14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6</v>
      </c>
      <c r="I40" s="44">
        <v>0</v>
      </c>
      <c r="J40" s="44">
        <v>6</v>
      </c>
      <c r="K40" s="44">
        <v>0</v>
      </c>
      <c r="L40" s="44">
        <v>0</v>
      </c>
      <c r="M40" s="44">
        <v>0</v>
      </c>
      <c r="N40" s="16">
        <f t="shared" si="9"/>
        <v>0</v>
      </c>
      <c r="O40" s="16">
        <f>IF(I40=0,0,L40/I40)*100</f>
        <v>0</v>
      </c>
      <c r="P40" s="5">
        <f t="shared" si="10"/>
        <v>0</v>
      </c>
      <c r="Q40" s="16">
        <f t="shared" si="11"/>
        <v>0</v>
      </c>
      <c r="R40" s="16">
        <f t="shared" ref="R40:S41" si="15">IF(L40=0,0,O40/L40)*100</f>
        <v>0</v>
      </c>
      <c r="S40" s="16">
        <f t="shared" si="15"/>
        <v>0</v>
      </c>
      <c r="T40" s="5">
        <f t="shared" si="13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31" t="s">
        <v>23</v>
      </c>
      <c r="C41" s="131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2454.2800000000002</v>
      </c>
      <c r="H41" s="44">
        <v>10</v>
      </c>
      <c r="I41" s="44">
        <v>2</v>
      </c>
      <c r="J41" s="44">
        <v>7</v>
      </c>
      <c r="K41" s="44">
        <v>3</v>
      </c>
      <c r="L41" s="44">
        <v>3</v>
      </c>
      <c r="M41" s="44">
        <v>0</v>
      </c>
      <c r="N41" s="16">
        <f t="shared" si="9"/>
        <v>30</v>
      </c>
      <c r="O41" s="16">
        <v>2454.2800000000002</v>
      </c>
      <c r="P41" s="5">
        <f t="shared" si="10"/>
        <v>2454.2800000000002</v>
      </c>
      <c r="Q41" s="16">
        <f t="shared" si="11"/>
        <v>100</v>
      </c>
      <c r="R41" s="16">
        <v>2454.2800000000002</v>
      </c>
      <c r="S41" s="16">
        <f t="shared" si="15"/>
        <v>0</v>
      </c>
      <c r="T41" s="5">
        <f t="shared" si="13"/>
        <v>0</v>
      </c>
      <c r="U41" s="16">
        <f>IF(O41=0,0,R41/O41)*100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1232.6300000000001</v>
      </c>
      <c r="H42" s="44">
        <v>14</v>
      </c>
      <c r="I42" s="44">
        <v>4</v>
      </c>
      <c r="J42" s="44">
        <v>9</v>
      </c>
      <c r="K42" s="44">
        <v>4</v>
      </c>
      <c r="L42" s="44">
        <v>4</v>
      </c>
      <c r="M42" s="44">
        <v>0</v>
      </c>
      <c r="N42" s="16">
        <f t="shared" si="9"/>
        <v>28.571428571428569</v>
      </c>
      <c r="O42" s="5">
        <v>1232.6300000000001</v>
      </c>
      <c r="P42" s="5">
        <f t="shared" si="10"/>
        <v>1232.6300000000001</v>
      </c>
      <c r="Q42" s="16">
        <f>IF(O42=0,0,P42/O42)*100</f>
        <v>100</v>
      </c>
      <c r="R42" s="5">
        <v>1232.6300000000001</v>
      </c>
      <c r="S42" s="16">
        <f>IF(P42=0,0,R42/P42)*100</f>
        <v>100</v>
      </c>
      <c r="T42" s="5">
        <f t="shared" si="13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7632.64</v>
      </c>
      <c r="H43" s="44">
        <v>24</v>
      </c>
      <c r="I43" s="44">
        <v>8</v>
      </c>
      <c r="J43" s="44">
        <v>13</v>
      </c>
      <c r="K43" s="44">
        <v>9</v>
      </c>
      <c r="L43" s="44">
        <v>11</v>
      </c>
      <c r="M43" s="44">
        <v>0</v>
      </c>
      <c r="N43" s="16">
        <f t="shared" si="9"/>
        <v>37.5</v>
      </c>
      <c r="O43" s="5">
        <v>7632.64</v>
      </c>
      <c r="P43" s="5">
        <f t="shared" si="10"/>
        <v>7632.64</v>
      </c>
      <c r="Q43" s="16">
        <f>IF(O43=0,0,P43/O43)*100</f>
        <v>100</v>
      </c>
      <c r="R43" s="5">
        <v>7632.64</v>
      </c>
      <c r="S43" s="16">
        <f>IF(P43=0,0,R43/P43)*100</f>
        <v>100</v>
      </c>
      <c r="T43" s="5">
        <f t="shared" si="13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9"/>
        <v>0</v>
      </c>
      <c r="O44" s="16">
        <f>IF(I44=0,0,L44/I44)*100</f>
        <v>0</v>
      </c>
      <c r="P44" s="5">
        <f t="shared" si="10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13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31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1005.65</v>
      </c>
      <c r="H45" s="44">
        <v>12</v>
      </c>
      <c r="I45" s="44">
        <v>0</v>
      </c>
      <c r="J45" s="44">
        <v>11</v>
      </c>
      <c r="K45" s="44">
        <v>3</v>
      </c>
      <c r="L45" s="44">
        <v>4</v>
      </c>
      <c r="M45" s="44">
        <v>0</v>
      </c>
      <c r="N45" s="16">
        <f t="shared" si="9"/>
        <v>25</v>
      </c>
      <c r="O45" s="5">
        <v>1005.65</v>
      </c>
      <c r="P45" s="5">
        <f t="shared" si="10"/>
        <v>1005.65</v>
      </c>
      <c r="Q45" s="16">
        <f>IF(O45=0,0,P45/O45)*100</f>
        <v>100</v>
      </c>
      <c r="R45" s="5">
        <v>1005.65</v>
      </c>
      <c r="S45" s="16">
        <f>IF(P45=0,0,R45/P45)*100</f>
        <v>100</v>
      </c>
      <c r="T45" s="5">
        <f t="shared" si="13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4203.75</v>
      </c>
      <c r="H46" s="44">
        <v>17</v>
      </c>
      <c r="I46" s="44">
        <v>4</v>
      </c>
      <c r="J46" s="44">
        <v>11</v>
      </c>
      <c r="K46" s="44">
        <v>8</v>
      </c>
      <c r="L46" s="44">
        <v>9</v>
      </c>
      <c r="M46" s="44">
        <v>0</v>
      </c>
      <c r="N46" s="16">
        <f t="shared" si="9"/>
        <v>47.058823529411761</v>
      </c>
      <c r="O46" s="5">
        <v>4203.75</v>
      </c>
      <c r="P46" s="5">
        <f t="shared" si="10"/>
        <v>4203.75</v>
      </c>
      <c r="Q46" s="16">
        <f>IF(O46=0,0,P46/O46)*100</f>
        <v>100</v>
      </c>
      <c r="R46" s="5">
        <v>4203.75</v>
      </c>
      <c r="S46" s="16">
        <f>IF(P46=0,0,R46/P46)*100</f>
        <v>100</v>
      </c>
      <c r="T46" s="5">
        <f t="shared" si="13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31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16</v>
      </c>
      <c r="I47" s="44">
        <v>2</v>
      </c>
      <c r="J47" s="44">
        <v>12</v>
      </c>
      <c r="K47" s="44">
        <v>0</v>
      </c>
      <c r="L47" s="44">
        <v>0</v>
      </c>
      <c r="M47" s="44">
        <v>0</v>
      </c>
      <c r="N47" s="16">
        <f t="shared" si="9"/>
        <v>0</v>
      </c>
      <c r="O47" s="5">
        <v>0</v>
      </c>
      <c r="P47" s="5">
        <f t="shared" si="10"/>
        <v>0</v>
      </c>
      <c r="Q47" s="5">
        <v>0</v>
      </c>
      <c r="R47" s="5">
        <v>0</v>
      </c>
      <c r="S47" s="5">
        <v>0</v>
      </c>
      <c r="T47" s="5">
        <f t="shared" si="13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1355.09</v>
      </c>
      <c r="H48" s="44">
        <v>10</v>
      </c>
      <c r="I48" s="44">
        <v>1</v>
      </c>
      <c r="J48" s="44">
        <v>7</v>
      </c>
      <c r="K48" s="44">
        <v>6</v>
      </c>
      <c r="L48" s="44">
        <v>6</v>
      </c>
      <c r="M48" s="44">
        <v>0</v>
      </c>
      <c r="N48" s="16">
        <f t="shared" si="9"/>
        <v>60</v>
      </c>
      <c r="O48" s="5">
        <v>1355.09</v>
      </c>
      <c r="P48" s="5">
        <f t="shared" si="10"/>
        <v>1355.09</v>
      </c>
      <c r="Q48" s="16">
        <f>IF(O48=0,0,P48/O48)*100</f>
        <v>100</v>
      </c>
      <c r="R48" s="5">
        <v>1355.09</v>
      </c>
      <c r="S48" s="16">
        <f>IF(P48=0,0,R48/P48)*100</f>
        <v>100</v>
      </c>
      <c r="T48" s="5">
        <f t="shared" si="13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2217.59</v>
      </c>
      <c r="H49" s="44">
        <v>19</v>
      </c>
      <c r="I49" s="44">
        <v>6</v>
      </c>
      <c r="J49" s="44">
        <v>11</v>
      </c>
      <c r="K49" s="44">
        <v>4</v>
      </c>
      <c r="L49" s="44">
        <v>6</v>
      </c>
      <c r="M49" s="44">
        <v>0</v>
      </c>
      <c r="N49" s="16">
        <f t="shared" si="9"/>
        <v>21.052631578947366</v>
      </c>
      <c r="O49" s="5">
        <v>2217.59</v>
      </c>
      <c r="P49" s="5">
        <f t="shared" si="10"/>
        <v>2217.59</v>
      </c>
      <c r="Q49" s="16">
        <f>IF(O49=0,0,P49/O49)*100</f>
        <v>100</v>
      </c>
      <c r="R49" s="5">
        <v>2217.59</v>
      </c>
      <c r="S49" s="16">
        <f>IF(P49=0,0,R49/P49)*100</f>
        <v>100</v>
      </c>
      <c r="T49" s="5">
        <f t="shared" si="13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1776.97</v>
      </c>
      <c r="H50" s="44">
        <v>10</v>
      </c>
      <c r="I50" s="44">
        <v>0</v>
      </c>
      <c r="J50" s="44">
        <v>9</v>
      </c>
      <c r="K50" s="44">
        <v>5</v>
      </c>
      <c r="L50" s="44">
        <v>5</v>
      </c>
      <c r="M50" s="44">
        <v>0</v>
      </c>
      <c r="N50" s="16">
        <f t="shared" si="9"/>
        <v>50</v>
      </c>
      <c r="O50" s="5">
        <v>1776.97</v>
      </c>
      <c r="P50" s="5">
        <f t="shared" si="10"/>
        <v>1776.97</v>
      </c>
      <c r="Q50" s="16">
        <f>IF(O50=0,0,P50/O50)*100</f>
        <v>100</v>
      </c>
      <c r="R50" s="5">
        <v>1776.97</v>
      </c>
      <c r="S50" s="16">
        <f>IF(P50=0,0,R50/P50)*100</f>
        <v>100</v>
      </c>
      <c r="T50" s="5">
        <f t="shared" si="13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31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0</v>
      </c>
      <c r="H51" s="44">
        <v>4</v>
      </c>
      <c r="I51" s="44">
        <v>0</v>
      </c>
      <c r="J51" s="44">
        <v>3</v>
      </c>
      <c r="K51" s="44">
        <v>0</v>
      </c>
      <c r="L51" s="44">
        <v>0</v>
      </c>
      <c r="M51" s="44">
        <v>0</v>
      </c>
      <c r="N51" s="16">
        <f t="shared" si="9"/>
        <v>0</v>
      </c>
      <c r="O51" s="16">
        <f>IF(I51=0,0,L51/I51)*100</f>
        <v>0</v>
      </c>
      <c r="P51" s="5">
        <f t="shared" si="10"/>
        <v>0</v>
      </c>
      <c r="Q51" s="16">
        <f>IF(K51=0,0,N51/K51)*100</f>
        <v>0</v>
      </c>
      <c r="R51" s="16">
        <f>IF(L51=0,0,O51/L51)*100</f>
        <v>0</v>
      </c>
      <c r="S51" s="16">
        <f>IF(M51=0,0,P51/M51)*100</f>
        <v>0</v>
      </c>
      <c r="T51" s="5">
        <f t="shared" si="13"/>
        <v>0</v>
      </c>
      <c r="U51" s="16">
        <f>IF(O51=0,0,R51/O51)*100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2988.36</v>
      </c>
      <c r="H52" s="44">
        <v>20</v>
      </c>
      <c r="I52" s="44">
        <v>0</v>
      </c>
      <c r="J52" s="44">
        <v>12</v>
      </c>
      <c r="K52" s="44">
        <v>9</v>
      </c>
      <c r="L52" s="44">
        <v>9</v>
      </c>
      <c r="M52" s="44">
        <v>0</v>
      </c>
      <c r="N52" s="16">
        <f t="shared" si="9"/>
        <v>45</v>
      </c>
      <c r="O52" s="5">
        <v>2988.36</v>
      </c>
      <c r="P52" s="5">
        <f t="shared" si="10"/>
        <v>2988.36</v>
      </c>
      <c r="Q52" s="16">
        <f t="shared" ref="Q52:Q79" si="16">IF(O52=0,0,P52/O52)*100</f>
        <v>100</v>
      </c>
      <c r="R52" s="5">
        <v>2988.36</v>
      </c>
      <c r="S52" s="16">
        <f t="shared" ref="S52:S66" si="17">IF(P52=0,0,R52/P52)*100</f>
        <v>100</v>
      </c>
      <c r="T52" s="5">
        <f t="shared" si="13"/>
        <v>0</v>
      </c>
      <c r="U52" s="16">
        <f t="shared" ref="U52:U79" si="18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121.8</v>
      </c>
      <c r="H53" s="44">
        <v>6</v>
      </c>
      <c r="I53" s="44">
        <v>1</v>
      </c>
      <c r="J53" s="44">
        <v>4</v>
      </c>
      <c r="K53" s="44">
        <v>1</v>
      </c>
      <c r="L53" s="44">
        <v>1</v>
      </c>
      <c r="M53" s="44">
        <v>0</v>
      </c>
      <c r="N53" s="16">
        <f t="shared" si="9"/>
        <v>16.666666666666664</v>
      </c>
      <c r="O53" s="5">
        <v>121.8</v>
      </c>
      <c r="P53" s="5">
        <f t="shared" si="10"/>
        <v>121.8</v>
      </c>
      <c r="Q53" s="16">
        <f t="shared" si="16"/>
        <v>100</v>
      </c>
      <c r="R53" s="5">
        <v>121.8</v>
      </c>
      <c r="S53" s="16">
        <f t="shared" si="17"/>
        <v>100</v>
      </c>
      <c r="T53" s="5">
        <f t="shared" si="13"/>
        <v>0</v>
      </c>
      <c r="U53" s="16">
        <f t="shared" si="18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3686.88</v>
      </c>
      <c r="H54" s="44">
        <v>15</v>
      </c>
      <c r="I54" s="44">
        <v>4</v>
      </c>
      <c r="J54" s="44">
        <v>7</v>
      </c>
      <c r="K54" s="44">
        <v>5</v>
      </c>
      <c r="L54" s="44">
        <v>6</v>
      </c>
      <c r="M54" s="44">
        <v>0</v>
      </c>
      <c r="N54" s="16">
        <f t="shared" si="9"/>
        <v>33.333333333333329</v>
      </c>
      <c r="O54" s="5">
        <v>3686.88</v>
      </c>
      <c r="P54" s="5">
        <f t="shared" si="10"/>
        <v>3686.88</v>
      </c>
      <c r="Q54" s="16">
        <f t="shared" si="16"/>
        <v>100</v>
      </c>
      <c r="R54" s="5">
        <v>3686.88</v>
      </c>
      <c r="S54" s="16">
        <f t="shared" si="17"/>
        <v>100</v>
      </c>
      <c r="T54" s="5">
        <f t="shared" si="13"/>
        <v>0</v>
      </c>
      <c r="U54" s="16">
        <f t="shared" si="18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20</v>
      </c>
      <c r="I55" s="44">
        <v>2</v>
      </c>
      <c r="J55" s="44">
        <v>18</v>
      </c>
      <c r="K55" s="44">
        <v>7</v>
      </c>
      <c r="L55" s="44">
        <v>9</v>
      </c>
      <c r="M55" s="44">
        <v>0</v>
      </c>
      <c r="N55" s="16">
        <f t="shared" si="9"/>
        <v>35</v>
      </c>
      <c r="O55" s="5">
        <v>4470.8100000000004</v>
      </c>
      <c r="P55" s="5">
        <f t="shared" si="10"/>
        <v>4470.8100000000004</v>
      </c>
      <c r="Q55" s="16">
        <f t="shared" si="16"/>
        <v>100</v>
      </c>
      <c r="R55" s="5">
        <v>4470.8100000000004</v>
      </c>
      <c r="S55" s="16">
        <f t="shared" si="17"/>
        <v>100</v>
      </c>
      <c r="T55" s="5">
        <f t="shared" si="13"/>
        <v>0</v>
      </c>
      <c r="U55" s="16">
        <f t="shared" si="18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31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16</v>
      </c>
      <c r="I56" s="44">
        <v>5</v>
      </c>
      <c r="J56" s="44">
        <v>6</v>
      </c>
      <c r="K56" s="44">
        <v>8</v>
      </c>
      <c r="L56" s="44">
        <v>9</v>
      </c>
      <c r="M56" s="44">
        <v>0</v>
      </c>
      <c r="N56" s="16">
        <f t="shared" si="9"/>
        <v>50</v>
      </c>
      <c r="O56" s="5">
        <v>3148.3</v>
      </c>
      <c r="P56" s="5">
        <f t="shared" si="10"/>
        <v>3148.3</v>
      </c>
      <c r="Q56" s="16">
        <f t="shared" si="16"/>
        <v>100</v>
      </c>
      <c r="R56" s="5">
        <v>3148.3</v>
      </c>
      <c r="S56" s="16">
        <f t="shared" si="17"/>
        <v>100</v>
      </c>
      <c r="T56" s="5">
        <f t="shared" si="13"/>
        <v>0</v>
      </c>
      <c r="U56" s="16">
        <f t="shared" si="18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4477.3599999999997</v>
      </c>
      <c r="H57" s="44">
        <v>24</v>
      </c>
      <c r="I57" s="44">
        <v>1</v>
      </c>
      <c r="J57" s="44">
        <v>12</v>
      </c>
      <c r="K57" s="44">
        <v>9</v>
      </c>
      <c r="L57" s="44">
        <v>11</v>
      </c>
      <c r="M57" s="44">
        <v>0</v>
      </c>
      <c r="N57" s="16">
        <f t="shared" si="9"/>
        <v>37.5</v>
      </c>
      <c r="O57" s="5">
        <v>4477.3599999999997</v>
      </c>
      <c r="P57" s="5">
        <f t="shared" si="10"/>
        <v>4477.3599999999997</v>
      </c>
      <c r="Q57" s="16">
        <f t="shared" si="16"/>
        <v>100</v>
      </c>
      <c r="R57" s="5">
        <v>4477.3599999999997</v>
      </c>
      <c r="S57" s="16">
        <f t="shared" si="17"/>
        <v>100</v>
      </c>
      <c r="T57" s="5">
        <f t="shared" si="13"/>
        <v>0</v>
      </c>
      <c r="U57" s="16">
        <f t="shared" si="18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31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1286.56</v>
      </c>
      <c r="H58" s="44">
        <v>15</v>
      </c>
      <c r="I58" s="44">
        <v>3</v>
      </c>
      <c r="J58" s="44">
        <v>7</v>
      </c>
      <c r="K58" s="44">
        <v>4</v>
      </c>
      <c r="L58" s="44">
        <v>4</v>
      </c>
      <c r="M58" s="44">
        <v>0</v>
      </c>
      <c r="N58" s="16">
        <f t="shared" si="9"/>
        <v>26.666666666666668</v>
      </c>
      <c r="O58" s="5">
        <v>1286.56</v>
      </c>
      <c r="P58" s="5">
        <f t="shared" si="10"/>
        <v>1286.56</v>
      </c>
      <c r="Q58" s="16">
        <f t="shared" si="16"/>
        <v>100</v>
      </c>
      <c r="R58" s="5">
        <v>1286.56</v>
      </c>
      <c r="S58" s="16">
        <f t="shared" si="17"/>
        <v>100</v>
      </c>
      <c r="T58" s="5">
        <f t="shared" si="13"/>
        <v>0</v>
      </c>
      <c r="U58" s="16">
        <f t="shared" si="18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1052.96</v>
      </c>
      <c r="H59" s="44">
        <v>18</v>
      </c>
      <c r="I59" s="44">
        <v>6</v>
      </c>
      <c r="J59" s="44">
        <v>7</v>
      </c>
      <c r="K59" s="44">
        <v>5</v>
      </c>
      <c r="L59" s="44">
        <v>6</v>
      </c>
      <c r="M59" s="44">
        <v>0</v>
      </c>
      <c r="N59" s="16">
        <f t="shared" si="9"/>
        <v>27.777777777777779</v>
      </c>
      <c r="O59" s="5">
        <v>1052.96</v>
      </c>
      <c r="P59" s="5">
        <f t="shared" si="10"/>
        <v>1052.96</v>
      </c>
      <c r="Q59" s="16">
        <f t="shared" si="16"/>
        <v>100</v>
      </c>
      <c r="R59" s="5">
        <v>1052.96</v>
      </c>
      <c r="S59" s="16">
        <f t="shared" si="17"/>
        <v>100</v>
      </c>
      <c r="T59" s="5">
        <f t="shared" si="13"/>
        <v>0</v>
      </c>
      <c r="U59" s="16">
        <f t="shared" si="18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1283.99</v>
      </c>
      <c r="H60" s="44">
        <v>9</v>
      </c>
      <c r="I60" s="44">
        <v>2</v>
      </c>
      <c r="J60" s="44">
        <v>6</v>
      </c>
      <c r="K60" s="44">
        <v>4</v>
      </c>
      <c r="L60" s="44">
        <v>5</v>
      </c>
      <c r="M60" s="44">
        <v>0</v>
      </c>
      <c r="N60" s="16">
        <f t="shared" si="9"/>
        <v>44.444444444444443</v>
      </c>
      <c r="O60" s="5">
        <v>1283.99</v>
      </c>
      <c r="P60" s="5">
        <f t="shared" si="10"/>
        <v>1283.99</v>
      </c>
      <c r="Q60" s="16">
        <f t="shared" si="16"/>
        <v>100</v>
      </c>
      <c r="R60" s="5">
        <v>1283.99</v>
      </c>
      <c r="S60" s="16">
        <f t="shared" si="17"/>
        <v>100</v>
      </c>
      <c r="T60" s="5">
        <f t="shared" si="13"/>
        <v>0</v>
      </c>
      <c r="U60" s="16">
        <f t="shared" si="18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18</v>
      </c>
      <c r="I61" s="44">
        <v>2</v>
      </c>
      <c r="J61" s="44">
        <v>15</v>
      </c>
      <c r="K61" s="44">
        <v>3</v>
      </c>
      <c r="L61" s="44">
        <v>4</v>
      </c>
      <c r="M61" s="44">
        <v>0</v>
      </c>
      <c r="N61" s="16">
        <f t="shared" si="9"/>
        <v>16.666666666666664</v>
      </c>
      <c r="O61" s="5">
        <v>4040.4</v>
      </c>
      <c r="P61" s="5">
        <f t="shared" si="10"/>
        <v>4040.4</v>
      </c>
      <c r="Q61" s="16">
        <f t="shared" si="16"/>
        <v>100</v>
      </c>
      <c r="R61" s="5">
        <v>4040.4</v>
      </c>
      <c r="S61" s="16">
        <f t="shared" si="17"/>
        <v>100</v>
      </c>
      <c r="T61" s="5">
        <f t="shared" si="13"/>
        <v>0</v>
      </c>
      <c r="U61" s="16">
        <f t="shared" si="18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2374.1799999999998</v>
      </c>
      <c r="H62" s="44">
        <v>13</v>
      </c>
      <c r="I62" s="44">
        <v>1</v>
      </c>
      <c r="J62" s="44">
        <v>10</v>
      </c>
      <c r="K62" s="44">
        <v>5</v>
      </c>
      <c r="L62" s="44">
        <v>5</v>
      </c>
      <c r="M62" s="44">
        <v>0</v>
      </c>
      <c r="N62" s="16">
        <f t="shared" si="9"/>
        <v>38.461538461538467</v>
      </c>
      <c r="O62" s="5">
        <v>2374.1799999999998</v>
      </c>
      <c r="P62" s="5">
        <f t="shared" si="10"/>
        <v>2374.1799999999998</v>
      </c>
      <c r="Q62" s="16">
        <f t="shared" si="16"/>
        <v>100</v>
      </c>
      <c r="R62" s="5">
        <v>2374.1799999999998</v>
      </c>
      <c r="S62" s="16">
        <f t="shared" si="17"/>
        <v>100</v>
      </c>
      <c r="T62" s="5">
        <f t="shared" si="13"/>
        <v>0</v>
      </c>
      <c r="U62" s="16">
        <f t="shared" si="18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1375.68</v>
      </c>
      <c r="H63" s="44">
        <v>11</v>
      </c>
      <c r="I63" s="44">
        <v>3</v>
      </c>
      <c r="J63" s="44">
        <v>3</v>
      </c>
      <c r="K63" s="44">
        <v>2</v>
      </c>
      <c r="L63" s="44">
        <v>2</v>
      </c>
      <c r="M63" s="44">
        <v>0</v>
      </c>
      <c r="N63" s="16">
        <f t="shared" si="9"/>
        <v>18.181818181818183</v>
      </c>
      <c r="O63" s="5">
        <v>1375.68</v>
      </c>
      <c r="P63" s="5">
        <f t="shared" si="10"/>
        <v>1375.68</v>
      </c>
      <c r="Q63" s="16">
        <f t="shared" si="16"/>
        <v>100</v>
      </c>
      <c r="R63" s="5">
        <v>1375.68</v>
      </c>
      <c r="S63" s="16">
        <f t="shared" si="17"/>
        <v>100</v>
      </c>
      <c r="T63" s="5">
        <f t="shared" si="13"/>
        <v>0</v>
      </c>
      <c r="U63" s="16">
        <f t="shared" si="18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0</v>
      </c>
      <c r="H64" s="44">
        <v>1</v>
      </c>
      <c r="I64" s="44">
        <v>0</v>
      </c>
      <c r="J64" s="44">
        <v>1</v>
      </c>
      <c r="K64" s="44">
        <v>0</v>
      </c>
      <c r="L64" s="44">
        <v>0</v>
      </c>
      <c r="M64" s="44">
        <v>0</v>
      </c>
      <c r="N64" s="16">
        <f t="shared" si="9"/>
        <v>0</v>
      </c>
      <c r="O64" s="5">
        <v>0</v>
      </c>
      <c r="P64" s="5">
        <f t="shared" si="10"/>
        <v>0</v>
      </c>
      <c r="Q64" s="16">
        <f t="shared" si="16"/>
        <v>0</v>
      </c>
      <c r="R64" s="5">
        <v>0</v>
      </c>
      <c r="S64" s="16">
        <f t="shared" si="17"/>
        <v>0</v>
      </c>
      <c r="T64" s="5">
        <f t="shared" si="13"/>
        <v>0</v>
      </c>
      <c r="U64" s="16">
        <f t="shared" si="18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4</v>
      </c>
      <c r="I65" s="44">
        <v>2</v>
      </c>
      <c r="J65" s="44">
        <v>2</v>
      </c>
      <c r="K65" s="44">
        <v>0</v>
      </c>
      <c r="L65" s="44">
        <v>0</v>
      </c>
      <c r="M65" s="44">
        <v>0</v>
      </c>
      <c r="N65" s="16">
        <f t="shared" si="9"/>
        <v>0</v>
      </c>
      <c r="O65" s="5">
        <v>0</v>
      </c>
      <c r="P65" s="5">
        <f t="shared" si="10"/>
        <v>0</v>
      </c>
      <c r="Q65" s="16">
        <f t="shared" si="16"/>
        <v>0</v>
      </c>
      <c r="R65" s="5">
        <v>0</v>
      </c>
      <c r="S65" s="16">
        <f t="shared" si="17"/>
        <v>0</v>
      </c>
      <c r="T65" s="5">
        <f t="shared" si="13"/>
        <v>0</v>
      </c>
      <c r="U65" s="16">
        <f t="shared" si="18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31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5696.37</v>
      </c>
      <c r="H66" s="44">
        <v>21</v>
      </c>
      <c r="I66" s="44">
        <v>7</v>
      </c>
      <c r="J66" s="44">
        <v>11</v>
      </c>
      <c r="K66" s="44">
        <v>14</v>
      </c>
      <c r="L66" s="44">
        <v>15</v>
      </c>
      <c r="M66" s="44">
        <v>0</v>
      </c>
      <c r="N66" s="16">
        <f t="shared" si="9"/>
        <v>66.666666666666657</v>
      </c>
      <c r="O66" s="5">
        <v>5696.37</v>
      </c>
      <c r="P66" s="5">
        <f t="shared" si="10"/>
        <v>5696.37</v>
      </c>
      <c r="Q66" s="16">
        <f t="shared" si="16"/>
        <v>100</v>
      </c>
      <c r="R66" s="5">
        <v>5696.37</v>
      </c>
      <c r="S66" s="16">
        <f t="shared" si="17"/>
        <v>100</v>
      </c>
      <c r="T66" s="5">
        <f t="shared" si="13"/>
        <v>0</v>
      </c>
      <c r="U66" s="16">
        <f t="shared" si="18"/>
        <v>0</v>
      </c>
    </row>
    <row r="67" spans="1:21" ht="27.95" customHeight="1" x14ac:dyDescent="0.25">
      <c r="A67" s="1">
        <f t="shared" si="7"/>
        <v>62</v>
      </c>
      <c r="B67" s="131" t="s">
        <v>24</v>
      </c>
      <c r="C67" s="131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743.21</v>
      </c>
      <c r="H67" s="44">
        <v>5</v>
      </c>
      <c r="I67" s="44">
        <v>2</v>
      </c>
      <c r="J67" s="44">
        <v>2</v>
      </c>
      <c r="K67" s="44">
        <v>2</v>
      </c>
      <c r="L67" s="44">
        <v>2</v>
      </c>
      <c r="M67" s="44">
        <v>0</v>
      </c>
      <c r="N67" s="16">
        <f t="shared" si="9"/>
        <v>40</v>
      </c>
      <c r="O67" s="16">
        <v>743.21</v>
      </c>
      <c r="P67" s="5">
        <f t="shared" si="10"/>
        <v>743.21</v>
      </c>
      <c r="Q67" s="16">
        <f t="shared" si="16"/>
        <v>100</v>
      </c>
      <c r="R67" s="16">
        <v>743.21</v>
      </c>
      <c r="S67" s="16">
        <f>IF(M67=0,0,P67/M67)*100</f>
        <v>0</v>
      </c>
      <c r="T67" s="5">
        <f t="shared" si="13"/>
        <v>0</v>
      </c>
      <c r="U67" s="16">
        <f t="shared" si="18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4</v>
      </c>
      <c r="I68" s="44">
        <v>1</v>
      </c>
      <c r="J68" s="44">
        <v>1</v>
      </c>
      <c r="K68" s="44">
        <v>1</v>
      </c>
      <c r="L68" s="44">
        <v>1</v>
      </c>
      <c r="M68" s="44">
        <v>0</v>
      </c>
      <c r="N68" s="16">
        <f t="shared" si="9"/>
        <v>25</v>
      </c>
      <c r="O68" s="5">
        <v>91.35</v>
      </c>
      <c r="P68" s="5">
        <f t="shared" si="10"/>
        <v>91.35</v>
      </c>
      <c r="Q68" s="16">
        <f t="shared" si="16"/>
        <v>100</v>
      </c>
      <c r="R68" s="5">
        <v>91.35</v>
      </c>
      <c r="S68" s="16">
        <f t="shared" ref="S68:S79" si="19">IF(P68=0,0,R68/P68)*100</f>
        <v>100</v>
      </c>
      <c r="T68" s="5">
        <f t="shared" si="13"/>
        <v>0</v>
      </c>
      <c r="U68" s="16">
        <f t="shared" si="18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2281.9299999999998</v>
      </c>
      <c r="H69" s="44">
        <v>17</v>
      </c>
      <c r="I69" s="44">
        <v>4</v>
      </c>
      <c r="J69" s="44">
        <v>12</v>
      </c>
      <c r="K69" s="44">
        <v>5</v>
      </c>
      <c r="L69" s="44">
        <v>6</v>
      </c>
      <c r="M69" s="44">
        <v>0</v>
      </c>
      <c r="N69" s="16">
        <f t="shared" si="9"/>
        <v>29.411764705882355</v>
      </c>
      <c r="O69" s="5">
        <v>2281.9299999999998</v>
      </c>
      <c r="P69" s="5">
        <f t="shared" si="10"/>
        <v>2281.9299999999998</v>
      </c>
      <c r="Q69" s="16">
        <f t="shared" si="16"/>
        <v>100</v>
      </c>
      <c r="R69" s="5">
        <v>2281.9299999999998</v>
      </c>
      <c r="S69" s="16">
        <f t="shared" si="19"/>
        <v>100</v>
      </c>
      <c r="T69" s="5">
        <f t="shared" si="13"/>
        <v>0</v>
      </c>
      <c r="U69" s="16">
        <f t="shared" si="18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6085.49</v>
      </c>
      <c r="H70" s="44">
        <v>24</v>
      </c>
      <c r="I70" s="44">
        <v>4</v>
      </c>
      <c r="J70" s="44">
        <v>16</v>
      </c>
      <c r="K70" s="44">
        <v>6</v>
      </c>
      <c r="L70" s="44">
        <v>7</v>
      </c>
      <c r="M70" s="44">
        <v>0</v>
      </c>
      <c r="N70" s="16">
        <f t="shared" si="9"/>
        <v>25</v>
      </c>
      <c r="O70" s="5">
        <v>6085.49</v>
      </c>
      <c r="P70" s="5">
        <f t="shared" si="10"/>
        <v>6085.49</v>
      </c>
      <c r="Q70" s="16">
        <f t="shared" si="16"/>
        <v>100</v>
      </c>
      <c r="R70" s="5">
        <v>6085.49</v>
      </c>
      <c r="S70" s="16">
        <f t="shared" si="19"/>
        <v>100</v>
      </c>
      <c r="T70" s="5">
        <f t="shared" si="13"/>
        <v>0</v>
      </c>
      <c r="U70" s="16">
        <f t="shared" si="18"/>
        <v>0</v>
      </c>
    </row>
    <row r="71" spans="1:21" ht="27.95" customHeight="1" x14ac:dyDescent="0.25">
      <c r="A71" s="1">
        <f t="shared" ref="A71:A102" si="20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9"/>
        <v>100</v>
      </c>
      <c r="O71" s="5">
        <v>643.1</v>
      </c>
      <c r="P71" s="5">
        <f t="shared" si="10"/>
        <v>643.1</v>
      </c>
      <c r="Q71" s="16">
        <f t="shared" si="16"/>
        <v>100</v>
      </c>
      <c r="R71" s="5">
        <v>643.1</v>
      </c>
      <c r="S71" s="16">
        <f t="shared" si="19"/>
        <v>100</v>
      </c>
      <c r="T71" s="5">
        <f t="shared" si="13"/>
        <v>0</v>
      </c>
      <c r="U71" s="16">
        <f t="shared" si="18"/>
        <v>0</v>
      </c>
    </row>
    <row r="72" spans="1:21" ht="27.95" customHeight="1" x14ac:dyDescent="0.25">
      <c r="A72" s="1">
        <f t="shared" si="20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14</v>
      </c>
      <c r="I72" s="44">
        <v>1</v>
      </c>
      <c r="J72" s="44">
        <v>13</v>
      </c>
      <c r="K72" s="44">
        <v>0</v>
      </c>
      <c r="L72" s="44">
        <v>0</v>
      </c>
      <c r="M72" s="44">
        <v>0</v>
      </c>
      <c r="N72" s="16">
        <f t="shared" si="9"/>
        <v>0</v>
      </c>
      <c r="O72" s="5">
        <v>0</v>
      </c>
      <c r="P72" s="5">
        <f t="shared" si="10"/>
        <v>0</v>
      </c>
      <c r="Q72" s="16">
        <f t="shared" si="16"/>
        <v>0</v>
      </c>
      <c r="R72" s="5">
        <v>0</v>
      </c>
      <c r="S72" s="16">
        <f t="shared" si="19"/>
        <v>0</v>
      </c>
      <c r="T72" s="5">
        <f t="shared" si="13"/>
        <v>0</v>
      </c>
      <c r="U72" s="16">
        <f t="shared" si="18"/>
        <v>0</v>
      </c>
    </row>
    <row r="73" spans="1:21" ht="27.95" customHeight="1" x14ac:dyDescent="0.25">
      <c r="A73" s="1">
        <f t="shared" si="20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1945.39</v>
      </c>
      <c r="H73" s="44">
        <v>9</v>
      </c>
      <c r="I73" s="44">
        <v>2</v>
      </c>
      <c r="J73" s="44">
        <v>7</v>
      </c>
      <c r="K73" s="44">
        <v>4</v>
      </c>
      <c r="L73" s="44">
        <v>5</v>
      </c>
      <c r="M73" s="44">
        <v>0</v>
      </c>
      <c r="N73" s="16">
        <f t="shared" si="9"/>
        <v>44.444444444444443</v>
      </c>
      <c r="O73" s="5">
        <v>1945.39</v>
      </c>
      <c r="P73" s="5">
        <f t="shared" si="10"/>
        <v>1945.39</v>
      </c>
      <c r="Q73" s="16">
        <f t="shared" si="16"/>
        <v>100</v>
      </c>
      <c r="R73" s="5">
        <v>1945.39</v>
      </c>
      <c r="S73" s="16">
        <f t="shared" si="19"/>
        <v>100</v>
      </c>
      <c r="T73" s="5">
        <f t="shared" si="13"/>
        <v>0</v>
      </c>
      <c r="U73" s="16">
        <f t="shared" si="18"/>
        <v>0</v>
      </c>
    </row>
    <row r="74" spans="1:21" ht="27.95" customHeight="1" x14ac:dyDescent="0.25">
      <c r="A74" s="1">
        <f t="shared" si="20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0</v>
      </c>
      <c r="H74" s="44">
        <v>5</v>
      </c>
      <c r="I74" s="44">
        <v>0</v>
      </c>
      <c r="J74" s="44">
        <v>5</v>
      </c>
      <c r="K74" s="44">
        <v>0</v>
      </c>
      <c r="L74" s="44">
        <v>0</v>
      </c>
      <c r="M74" s="44">
        <v>0</v>
      </c>
      <c r="N74" s="16">
        <f t="shared" si="9"/>
        <v>0</v>
      </c>
      <c r="O74" s="5">
        <v>0</v>
      </c>
      <c r="P74" s="5">
        <f t="shared" si="10"/>
        <v>0</v>
      </c>
      <c r="Q74" s="16">
        <f t="shared" si="16"/>
        <v>0</v>
      </c>
      <c r="R74" s="5">
        <v>0</v>
      </c>
      <c r="S74" s="16">
        <f t="shared" si="19"/>
        <v>0</v>
      </c>
      <c r="T74" s="5">
        <f t="shared" si="13"/>
        <v>0</v>
      </c>
      <c r="U74" s="16">
        <f t="shared" si="18"/>
        <v>0</v>
      </c>
    </row>
    <row r="75" spans="1:21" ht="27.95" customHeight="1" x14ac:dyDescent="0.25">
      <c r="A75" s="1">
        <f t="shared" si="20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4497.92</v>
      </c>
      <c r="H75" s="44">
        <v>16</v>
      </c>
      <c r="I75" s="44">
        <v>4</v>
      </c>
      <c r="J75" s="44">
        <v>11</v>
      </c>
      <c r="K75" s="44">
        <v>6</v>
      </c>
      <c r="L75" s="44">
        <v>8</v>
      </c>
      <c r="M75" s="44">
        <v>0</v>
      </c>
      <c r="N75" s="16">
        <f t="shared" si="9"/>
        <v>37.5</v>
      </c>
      <c r="O75" s="5">
        <v>4497.92</v>
      </c>
      <c r="P75" s="5">
        <f t="shared" si="10"/>
        <v>4497.92</v>
      </c>
      <c r="Q75" s="16">
        <f t="shared" si="16"/>
        <v>100</v>
      </c>
      <c r="R75" s="5">
        <v>4497.92</v>
      </c>
      <c r="S75" s="16">
        <f t="shared" si="19"/>
        <v>100</v>
      </c>
      <c r="T75" s="5">
        <f t="shared" si="13"/>
        <v>0</v>
      </c>
      <c r="U75" s="16">
        <f t="shared" si="18"/>
        <v>0</v>
      </c>
    </row>
    <row r="76" spans="1:21" ht="27.95" customHeight="1" x14ac:dyDescent="0.25">
      <c r="A76" s="1">
        <f t="shared" si="20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4541.01</v>
      </c>
      <c r="H76" s="44">
        <v>22</v>
      </c>
      <c r="I76" s="44">
        <v>0</v>
      </c>
      <c r="J76" s="44">
        <v>18</v>
      </c>
      <c r="K76" s="44">
        <v>10</v>
      </c>
      <c r="L76" s="44">
        <v>11</v>
      </c>
      <c r="M76" s="44">
        <v>0</v>
      </c>
      <c r="N76" s="16">
        <f t="shared" si="9"/>
        <v>45.454545454545453</v>
      </c>
      <c r="O76" s="5">
        <v>4541.01</v>
      </c>
      <c r="P76" s="5">
        <f t="shared" si="10"/>
        <v>4541.01</v>
      </c>
      <c r="Q76" s="16">
        <f t="shared" si="16"/>
        <v>100</v>
      </c>
      <c r="R76" s="5">
        <v>4541.01</v>
      </c>
      <c r="S76" s="16">
        <f t="shared" si="19"/>
        <v>100</v>
      </c>
      <c r="T76" s="5">
        <f t="shared" si="13"/>
        <v>0</v>
      </c>
      <c r="U76" s="16">
        <f t="shared" si="18"/>
        <v>0</v>
      </c>
    </row>
    <row r="77" spans="1:21" ht="27.95" customHeight="1" x14ac:dyDescent="0.25">
      <c r="A77" s="1">
        <f t="shared" si="20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5554.55</v>
      </c>
      <c r="H77" s="44">
        <v>28</v>
      </c>
      <c r="I77" s="44">
        <v>8</v>
      </c>
      <c r="J77" s="44">
        <v>19</v>
      </c>
      <c r="K77" s="44">
        <v>12</v>
      </c>
      <c r="L77" s="44">
        <v>12</v>
      </c>
      <c r="M77" s="44">
        <v>0</v>
      </c>
      <c r="N77" s="16">
        <f t="shared" si="9"/>
        <v>42.857142857142854</v>
      </c>
      <c r="O77" s="5">
        <v>5554.55</v>
      </c>
      <c r="P77" s="5">
        <f t="shared" si="10"/>
        <v>5554.55</v>
      </c>
      <c r="Q77" s="16">
        <f t="shared" si="16"/>
        <v>100</v>
      </c>
      <c r="R77" s="5">
        <v>5554.55</v>
      </c>
      <c r="S77" s="16">
        <f t="shared" si="19"/>
        <v>100</v>
      </c>
      <c r="T77" s="5">
        <f t="shared" si="13"/>
        <v>0</v>
      </c>
      <c r="U77" s="16">
        <f t="shared" si="18"/>
        <v>0</v>
      </c>
    </row>
    <row r="78" spans="1:21" ht="27.95" customHeight="1" x14ac:dyDescent="0.25">
      <c r="A78" s="1">
        <f t="shared" si="20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1842.49</v>
      </c>
      <c r="H78" s="44">
        <v>5</v>
      </c>
      <c r="I78" s="44">
        <v>1</v>
      </c>
      <c r="J78" s="44">
        <v>2</v>
      </c>
      <c r="K78" s="44">
        <v>3</v>
      </c>
      <c r="L78" s="44">
        <v>4</v>
      </c>
      <c r="M78" s="44">
        <v>0</v>
      </c>
      <c r="N78" s="16">
        <f t="shared" si="9"/>
        <v>60</v>
      </c>
      <c r="O78" s="5">
        <v>1842.49</v>
      </c>
      <c r="P78" s="5">
        <f t="shared" si="10"/>
        <v>1842.49</v>
      </c>
      <c r="Q78" s="16">
        <f t="shared" si="16"/>
        <v>100</v>
      </c>
      <c r="R78" s="5">
        <v>1842.49</v>
      </c>
      <c r="S78" s="16">
        <f t="shared" si="19"/>
        <v>100</v>
      </c>
      <c r="T78" s="5">
        <f t="shared" si="13"/>
        <v>0</v>
      </c>
      <c r="U78" s="16">
        <f t="shared" si="18"/>
        <v>0</v>
      </c>
    </row>
    <row r="79" spans="1:21" ht="27.95" customHeight="1" x14ac:dyDescent="0.25">
      <c r="A79" s="1">
        <f t="shared" si="20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989.26</v>
      </c>
      <c r="H79" s="44">
        <v>7</v>
      </c>
      <c r="I79" s="44">
        <v>1</v>
      </c>
      <c r="J79" s="44">
        <v>6</v>
      </c>
      <c r="K79" s="44">
        <v>2</v>
      </c>
      <c r="L79" s="44">
        <v>3</v>
      </c>
      <c r="M79" s="44">
        <v>0</v>
      </c>
      <c r="N79" s="16">
        <f t="shared" si="9"/>
        <v>28.571428571428569</v>
      </c>
      <c r="O79" s="5">
        <v>989.26</v>
      </c>
      <c r="P79" s="5">
        <f t="shared" si="10"/>
        <v>989.26</v>
      </c>
      <c r="Q79" s="16">
        <f t="shared" si="16"/>
        <v>100</v>
      </c>
      <c r="R79" s="5">
        <v>989.26</v>
      </c>
      <c r="S79" s="16">
        <f t="shared" si="19"/>
        <v>100</v>
      </c>
      <c r="T79" s="5">
        <f t="shared" si="13"/>
        <v>0</v>
      </c>
      <c r="U79" s="16">
        <f t="shared" si="18"/>
        <v>0</v>
      </c>
    </row>
    <row r="80" spans="1:21" ht="30" x14ac:dyDescent="0.25">
      <c r="A80" s="1">
        <f t="shared" si="20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2</v>
      </c>
      <c r="I80" s="44">
        <v>1</v>
      </c>
      <c r="J80" s="44">
        <v>0</v>
      </c>
      <c r="K80" s="44">
        <v>0</v>
      </c>
      <c r="L80" s="44">
        <v>0</v>
      </c>
      <c r="M80" s="44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</row>
    <row r="81" spans="1:21" ht="27.95" customHeight="1" x14ac:dyDescent="0.25">
      <c r="A81" s="1">
        <f t="shared" si="20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2016.66</v>
      </c>
      <c r="H81" s="44">
        <v>16</v>
      </c>
      <c r="I81" s="44">
        <v>4</v>
      </c>
      <c r="J81" s="44">
        <v>12</v>
      </c>
      <c r="K81" s="44">
        <v>8</v>
      </c>
      <c r="L81" s="44">
        <v>9</v>
      </c>
      <c r="M81" s="44">
        <v>0</v>
      </c>
      <c r="N81" s="16">
        <f t="shared" ref="N81:U102" si="21">IF(H81=0,0,K81/H81)*100</f>
        <v>50</v>
      </c>
      <c r="O81" s="5">
        <v>2016.66</v>
      </c>
      <c r="P81" s="5">
        <f>O81</f>
        <v>2016.66</v>
      </c>
      <c r="Q81" s="16">
        <f>IF(O81=0,0,P81/O81)*100</f>
        <v>100</v>
      </c>
      <c r="R81" s="5">
        <v>2016.66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20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9530.93</v>
      </c>
      <c r="H82" s="44">
        <v>16</v>
      </c>
      <c r="I82" s="44">
        <v>3</v>
      </c>
      <c r="J82" s="44">
        <v>10</v>
      </c>
      <c r="K82" s="44">
        <v>10</v>
      </c>
      <c r="L82" s="44">
        <v>13</v>
      </c>
      <c r="M82" s="44">
        <v>0</v>
      </c>
      <c r="N82" s="16">
        <f t="shared" si="21"/>
        <v>62.5</v>
      </c>
      <c r="O82" s="5">
        <v>9530.93</v>
      </c>
      <c r="P82" s="5">
        <f>O82</f>
        <v>9530.93</v>
      </c>
      <c r="Q82" s="16">
        <f>IF(O82=0,0,P82/O82)*100</f>
        <v>100</v>
      </c>
      <c r="R82" s="5">
        <v>9530.93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20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3495.49</v>
      </c>
      <c r="H83" s="44">
        <v>22</v>
      </c>
      <c r="I83" s="44">
        <v>3</v>
      </c>
      <c r="J83" s="44">
        <v>18</v>
      </c>
      <c r="K83" s="44">
        <v>8</v>
      </c>
      <c r="L83" s="44">
        <v>11</v>
      </c>
      <c r="M83" s="44">
        <v>0</v>
      </c>
      <c r="N83" s="16">
        <f t="shared" si="21"/>
        <v>36.363636363636367</v>
      </c>
      <c r="O83" s="5">
        <v>3495.49</v>
      </c>
      <c r="P83" s="5">
        <f>O83</f>
        <v>3495.49</v>
      </c>
      <c r="Q83" s="16">
        <f>IF(O83=0,0,P83/O83)*100</f>
        <v>100</v>
      </c>
      <c r="R83" s="5">
        <v>3495.49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20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7</v>
      </c>
      <c r="I84" s="44">
        <v>3</v>
      </c>
      <c r="J84" s="44">
        <v>4</v>
      </c>
      <c r="K84" s="44">
        <v>0</v>
      </c>
      <c r="L84" s="44">
        <v>0</v>
      </c>
      <c r="M84" s="44">
        <v>0</v>
      </c>
      <c r="N84" s="16">
        <f t="shared" si="21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20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2765.87</v>
      </c>
      <c r="H85" s="44">
        <v>19</v>
      </c>
      <c r="I85" s="44">
        <v>5</v>
      </c>
      <c r="J85" s="44">
        <v>13</v>
      </c>
      <c r="K85" s="44">
        <v>6</v>
      </c>
      <c r="L85" s="44">
        <v>6</v>
      </c>
      <c r="M85" s="44">
        <v>0</v>
      </c>
      <c r="N85" s="16">
        <f t="shared" si="21"/>
        <v>31.578947368421051</v>
      </c>
      <c r="O85" s="5">
        <v>2765.87</v>
      </c>
      <c r="P85" s="5">
        <f>O85</f>
        <v>2765.87</v>
      </c>
      <c r="Q85" s="16">
        <f>IF(O85=0,0,P85/O85)*100</f>
        <v>100</v>
      </c>
      <c r="R85" s="5">
        <v>2765.87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20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3</v>
      </c>
      <c r="I86" s="44">
        <v>1</v>
      </c>
      <c r="J86" s="44">
        <v>2</v>
      </c>
      <c r="K86" s="44">
        <v>0</v>
      </c>
      <c r="L86" s="44">
        <v>0</v>
      </c>
      <c r="M86" s="44">
        <v>0</v>
      </c>
      <c r="N86" s="16">
        <f t="shared" si="21"/>
        <v>0</v>
      </c>
      <c r="O86" s="16">
        <f t="shared" si="21"/>
        <v>0</v>
      </c>
      <c r="P86" s="16">
        <f t="shared" si="21"/>
        <v>0</v>
      </c>
      <c r="Q86" s="16">
        <f t="shared" si="21"/>
        <v>0</v>
      </c>
      <c r="R86" s="16">
        <f t="shared" si="21"/>
        <v>0</v>
      </c>
      <c r="S86" s="16">
        <f t="shared" si="21"/>
        <v>0</v>
      </c>
      <c r="T86" s="16">
        <f t="shared" si="21"/>
        <v>0</v>
      </c>
      <c r="U86" s="16">
        <f t="shared" si="21"/>
        <v>0</v>
      </c>
    </row>
    <row r="87" spans="1:21" ht="27.95" customHeight="1" x14ac:dyDescent="0.25">
      <c r="A87" s="1">
        <f t="shared" si="20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2" si="22">O87</f>
        <v>4928.6400000000003</v>
      </c>
      <c r="H87" s="44">
        <v>15</v>
      </c>
      <c r="I87" s="44">
        <v>4</v>
      </c>
      <c r="J87" s="44">
        <v>10</v>
      </c>
      <c r="K87" s="44">
        <v>6</v>
      </c>
      <c r="L87" s="44">
        <v>8</v>
      </c>
      <c r="M87" s="44">
        <v>0</v>
      </c>
      <c r="N87" s="16">
        <f t="shared" si="21"/>
        <v>40</v>
      </c>
      <c r="O87" s="5">
        <v>4928.6400000000003</v>
      </c>
      <c r="P87" s="5">
        <f t="shared" ref="P87:P102" si="23">O87</f>
        <v>4928.6400000000003</v>
      </c>
      <c r="Q87" s="16">
        <f t="shared" ref="Q87:Q102" si="24">IF(O87=0,0,P87/O87)*100</f>
        <v>100</v>
      </c>
      <c r="R87" s="5">
        <v>4928.6400000000003</v>
      </c>
      <c r="S87" s="16">
        <f t="shared" ref="S87:S102" si="25">IF(P87=0,0,R87/P87)*100</f>
        <v>100</v>
      </c>
      <c r="T87" s="5">
        <f t="shared" ref="T87:T102" si="26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20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22"/>
        <v>909.95</v>
      </c>
      <c r="H88" s="44">
        <v>10</v>
      </c>
      <c r="I88" s="44">
        <v>1</v>
      </c>
      <c r="J88" s="44">
        <v>8</v>
      </c>
      <c r="K88" s="44">
        <v>2</v>
      </c>
      <c r="L88" s="44">
        <v>3</v>
      </c>
      <c r="M88" s="44">
        <v>0</v>
      </c>
      <c r="N88" s="16">
        <f t="shared" si="21"/>
        <v>20</v>
      </c>
      <c r="O88" s="5">
        <v>909.95</v>
      </c>
      <c r="P88" s="5">
        <f t="shared" si="23"/>
        <v>909.95</v>
      </c>
      <c r="Q88" s="16">
        <f t="shared" si="24"/>
        <v>100</v>
      </c>
      <c r="R88" s="5">
        <v>909.95</v>
      </c>
      <c r="S88" s="16">
        <f t="shared" si="25"/>
        <v>100</v>
      </c>
      <c r="T88" s="5">
        <f t="shared" si="26"/>
        <v>0</v>
      </c>
      <c r="U88" s="16">
        <f>IF(P88=0,0,T88/P88)*100</f>
        <v>0</v>
      </c>
    </row>
    <row r="89" spans="1:21" ht="27.95" customHeight="1" x14ac:dyDescent="0.25">
      <c r="A89" s="1">
        <f t="shared" si="20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22"/>
        <v>1252.0999999999999</v>
      </c>
      <c r="H89" s="44">
        <v>7</v>
      </c>
      <c r="I89" s="44">
        <v>2</v>
      </c>
      <c r="J89" s="44">
        <v>2</v>
      </c>
      <c r="K89" s="44">
        <v>5</v>
      </c>
      <c r="L89" s="44">
        <v>6</v>
      </c>
      <c r="M89" s="44">
        <v>0</v>
      </c>
      <c r="N89" s="16">
        <f t="shared" si="21"/>
        <v>71.428571428571431</v>
      </c>
      <c r="O89" s="5">
        <v>1252.0999999999999</v>
      </c>
      <c r="P89" s="5">
        <f t="shared" si="23"/>
        <v>1252.0999999999999</v>
      </c>
      <c r="Q89" s="16">
        <f t="shared" si="24"/>
        <v>100</v>
      </c>
      <c r="R89" s="5">
        <v>1252.0999999999999</v>
      </c>
      <c r="S89" s="16">
        <f t="shared" si="25"/>
        <v>100</v>
      </c>
      <c r="T89" s="5">
        <f t="shared" si="26"/>
        <v>0</v>
      </c>
      <c r="U89" s="16">
        <f>IF(P89=0,0,T89/P89)*100</f>
        <v>0</v>
      </c>
    </row>
    <row r="90" spans="1:21" ht="27.95" customHeight="1" x14ac:dyDescent="0.25">
      <c r="A90" s="1">
        <f t="shared" si="20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22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21"/>
        <v>0</v>
      </c>
      <c r="O90" s="5">
        <v>0</v>
      </c>
      <c r="P90" s="5">
        <f t="shared" si="23"/>
        <v>0</v>
      </c>
      <c r="Q90" s="16">
        <f t="shared" si="24"/>
        <v>0</v>
      </c>
      <c r="R90" s="5">
        <v>0</v>
      </c>
      <c r="S90" s="16">
        <f t="shared" si="25"/>
        <v>0</v>
      </c>
      <c r="T90" s="5">
        <f t="shared" si="26"/>
        <v>0</v>
      </c>
      <c r="U90" s="16">
        <f>IF(P90=0,0,T90/P90)*100</f>
        <v>0</v>
      </c>
    </row>
    <row r="91" spans="1:21" ht="49.5" customHeight="1" x14ac:dyDescent="0.25">
      <c r="A91" s="1">
        <f t="shared" si="20"/>
        <v>86</v>
      </c>
      <c r="B91" s="25" t="s">
        <v>23</v>
      </c>
      <c r="C91" s="131" t="s">
        <v>271</v>
      </c>
      <c r="D91" s="25" t="s">
        <v>270</v>
      </c>
      <c r="E91" s="84" t="s">
        <v>41</v>
      </c>
      <c r="F91" s="97" t="s">
        <v>369</v>
      </c>
      <c r="G91" s="93">
        <f t="shared" si="22"/>
        <v>301.45999999999998</v>
      </c>
      <c r="H91" s="44">
        <v>9</v>
      </c>
      <c r="I91" s="44">
        <v>1</v>
      </c>
      <c r="J91" s="44">
        <v>7</v>
      </c>
      <c r="K91" s="44">
        <v>1</v>
      </c>
      <c r="L91" s="44">
        <v>1</v>
      </c>
      <c r="M91" s="44">
        <v>0</v>
      </c>
      <c r="N91" s="16">
        <f t="shared" si="21"/>
        <v>11.111111111111111</v>
      </c>
      <c r="O91" s="5">
        <v>301.45999999999998</v>
      </c>
      <c r="P91" s="5">
        <f t="shared" si="23"/>
        <v>301.45999999999998</v>
      </c>
      <c r="Q91" s="16">
        <f t="shared" si="24"/>
        <v>100</v>
      </c>
      <c r="R91" s="5">
        <v>301.45999999999998</v>
      </c>
      <c r="S91" s="16">
        <f t="shared" si="25"/>
        <v>100</v>
      </c>
      <c r="T91" s="5">
        <f t="shared" si="26"/>
        <v>0</v>
      </c>
      <c r="U91" s="5">
        <v>0</v>
      </c>
    </row>
    <row r="92" spans="1:21" ht="27.95" customHeight="1" x14ac:dyDescent="0.25">
      <c r="A92" s="1">
        <f t="shared" si="20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22"/>
        <v>1708.95</v>
      </c>
      <c r="H92" s="44">
        <v>11</v>
      </c>
      <c r="I92" s="44">
        <v>0</v>
      </c>
      <c r="J92" s="44">
        <v>7</v>
      </c>
      <c r="K92" s="44">
        <v>4</v>
      </c>
      <c r="L92" s="44">
        <v>7</v>
      </c>
      <c r="M92" s="44">
        <v>0</v>
      </c>
      <c r="N92" s="16">
        <f t="shared" si="21"/>
        <v>36.363636363636367</v>
      </c>
      <c r="O92" s="5">
        <v>1708.95</v>
      </c>
      <c r="P92" s="5">
        <f t="shared" si="23"/>
        <v>1708.95</v>
      </c>
      <c r="Q92" s="16">
        <f t="shared" si="24"/>
        <v>100</v>
      </c>
      <c r="R92" s="5">
        <v>1708.95</v>
      </c>
      <c r="S92" s="16">
        <f t="shared" si="25"/>
        <v>100</v>
      </c>
      <c r="T92" s="5">
        <f t="shared" si="26"/>
        <v>0</v>
      </c>
      <c r="U92" s="16">
        <f>IF(P92=0,0,T92/P92)*100</f>
        <v>0</v>
      </c>
    </row>
    <row r="93" spans="1:21" ht="27.95" customHeight="1" x14ac:dyDescent="0.25">
      <c r="A93" s="1">
        <f t="shared" si="20"/>
        <v>88</v>
      </c>
      <c r="B93" s="1" t="s">
        <v>22</v>
      </c>
      <c r="C93" s="1"/>
      <c r="D93" s="25" t="s">
        <v>272</v>
      </c>
      <c r="E93" s="86" t="s">
        <v>263</v>
      </c>
      <c r="F93" s="97" t="s">
        <v>350</v>
      </c>
      <c r="G93" s="93">
        <f t="shared" si="22"/>
        <v>1567.51</v>
      </c>
      <c r="H93" s="44">
        <v>6</v>
      </c>
      <c r="I93" s="44">
        <v>1</v>
      </c>
      <c r="J93" s="44">
        <v>5</v>
      </c>
      <c r="K93" s="44">
        <v>2</v>
      </c>
      <c r="L93" s="44">
        <v>2</v>
      </c>
      <c r="M93" s="44">
        <v>0</v>
      </c>
      <c r="N93" s="16">
        <f t="shared" si="21"/>
        <v>33.333333333333329</v>
      </c>
      <c r="O93" s="5">
        <v>1567.51</v>
      </c>
      <c r="P93" s="5">
        <f t="shared" si="23"/>
        <v>1567.51</v>
      </c>
      <c r="Q93" s="16">
        <f t="shared" si="24"/>
        <v>100</v>
      </c>
      <c r="R93" s="5">
        <v>1567.51</v>
      </c>
      <c r="S93" s="16">
        <f t="shared" si="25"/>
        <v>100</v>
      </c>
      <c r="T93" s="5">
        <f t="shared" si="26"/>
        <v>0</v>
      </c>
      <c r="U93" s="16">
        <f t="shared" ref="U93:U102" si="27">IF(P93=0,0,T93/P93)*100</f>
        <v>0</v>
      </c>
    </row>
    <row r="94" spans="1:21" ht="27.95" customHeight="1" x14ac:dyDescent="0.25">
      <c r="A94" s="1">
        <f t="shared" si="20"/>
        <v>89</v>
      </c>
      <c r="B94" s="1" t="s">
        <v>22</v>
      </c>
      <c r="C94" s="1"/>
      <c r="D94" s="25" t="s">
        <v>236</v>
      </c>
      <c r="E94" s="84" t="s">
        <v>53</v>
      </c>
      <c r="F94" s="96" t="s">
        <v>368</v>
      </c>
      <c r="G94" s="93">
        <f t="shared" si="22"/>
        <v>4558.43</v>
      </c>
      <c r="H94" s="44">
        <v>8</v>
      </c>
      <c r="I94" s="44">
        <v>1</v>
      </c>
      <c r="J94" s="44">
        <v>7</v>
      </c>
      <c r="K94" s="44">
        <v>5</v>
      </c>
      <c r="L94" s="44">
        <v>7</v>
      </c>
      <c r="M94" s="44">
        <v>0</v>
      </c>
      <c r="N94" s="16">
        <f t="shared" si="21"/>
        <v>62.5</v>
      </c>
      <c r="O94" s="5">
        <v>4558.43</v>
      </c>
      <c r="P94" s="5">
        <f t="shared" si="23"/>
        <v>4558.43</v>
      </c>
      <c r="Q94" s="16">
        <f t="shared" si="24"/>
        <v>100</v>
      </c>
      <c r="R94" s="5">
        <v>4558.43</v>
      </c>
      <c r="S94" s="16">
        <f t="shared" si="25"/>
        <v>100</v>
      </c>
      <c r="T94" s="5">
        <f t="shared" si="26"/>
        <v>0</v>
      </c>
      <c r="U94" s="16">
        <f t="shared" si="27"/>
        <v>0</v>
      </c>
    </row>
    <row r="95" spans="1:21" ht="27.95" customHeight="1" x14ac:dyDescent="0.25">
      <c r="A95" s="1">
        <f t="shared" si="20"/>
        <v>90</v>
      </c>
      <c r="B95" s="1" t="s">
        <v>22</v>
      </c>
      <c r="C95" s="1"/>
      <c r="D95" s="25" t="s">
        <v>240</v>
      </c>
      <c r="E95" s="84" t="s">
        <v>241</v>
      </c>
      <c r="F95" s="96" t="s">
        <v>351</v>
      </c>
      <c r="G95" s="93">
        <f t="shared" si="22"/>
        <v>334.95</v>
      </c>
      <c r="H95" s="44">
        <v>6</v>
      </c>
      <c r="I95" s="44">
        <v>2</v>
      </c>
      <c r="J95" s="44">
        <v>1</v>
      </c>
      <c r="K95" s="44">
        <v>3</v>
      </c>
      <c r="L95" s="44">
        <v>3</v>
      </c>
      <c r="M95" s="44">
        <v>0</v>
      </c>
      <c r="N95" s="16">
        <f t="shared" si="21"/>
        <v>50</v>
      </c>
      <c r="O95" s="5">
        <v>334.95</v>
      </c>
      <c r="P95" s="5">
        <f t="shared" si="23"/>
        <v>334.95</v>
      </c>
      <c r="Q95" s="16">
        <f t="shared" si="24"/>
        <v>100</v>
      </c>
      <c r="R95" s="5">
        <v>334.95</v>
      </c>
      <c r="S95" s="16">
        <f t="shared" si="25"/>
        <v>100</v>
      </c>
      <c r="T95" s="5">
        <f t="shared" si="26"/>
        <v>0</v>
      </c>
      <c r="U95" s="16">
        <f t="shared" si="27"/>
        <v>0</v>
      </c>
    </row>
    <row r="96" spans="1:21" ht="27.95" customHeight="1" x14ac:dyDescent="0.25">
      <c r="A96" s="1">
        <f t="shared" si="20"/>
        <v>91</v>
      </c>
      <c r="B96" s="1" t="s">
        <v>22</v>
      </c>
      <c r="C96" s="1"/>
      <c r="D96" s="25" t="s">
        <v>243</v>
      </c>
      <c r="E96" s="33" t="s">
        <v>128</v>
      </c>
      <c r="F96" s="96" t="s">
        <v>352</v>
      </c>
      <c r="G96" s="93">
        <f t="shared" si="22"/>
        <v>1117.52</v>
      </c>
      <c r="H96" s="44">
        <v>12</v>
      </c>
      <c r="I96" s="44">
        <v>3</v>
      </c>
      <c r="J96" s="44">
        <v>3</v>
      </c>
      <c r="K96" s="44">
        <v>5</v>
      </c>
      <c r="L96" s="44">
        <v>5</v>
      </c>
      <c r="M96" s="44">
        <v>0</v>
      </c>
      <c r="N96" s="16">
        <f t="shared" si="21"/>
        <v>41.666666666666671</v>
      </c>
      <c r="O96" s="5">
        <v>1117.52</v>
      </c>
      <c r="P96" s="5">
        <f t="shared" si="23"/>
        <v>1117.52</v>
      </c>
      <c r="Q96" s="16">
        <f>IF(O96=0,0,P96/O96)*100</f>
        <v>100</v>
      </c>
      <c r="R96" s="5">
        <v>1117.52</v>
      </c>
      <c r="S96" s="16">
        <f t="shared" si="25"/>
        <v>100</v>
      </c>
      <c r="T96" s="5">
        <f t="shared" si="26"/>
        <v>0</v>
      </c>
      <c r="U96" s="16">
        <f t="shared" si="27"/>
        <v>0</v>
      </c>
    </row>
    <row r="97" spans="1:32" ht="27.95" customHeight="1" x14ac:dyDescent="0.25">
      <c r="A97" s="1">
        <f t="shared" si="20"/>
        <v>92</v>
      </c>
      <c r="B97" s="1" t="s">
        <v>22</v>
      </c>
      <c r="C97" s="1"/>
      <c r="D97" s="25" t="s">
        <v>245</v>
      </c>
      <c r="E97" s="84" t="s">
        <v>53</v>
      </c>
      <c r="F97" s="98" t="s">
        <v>353</v>
      </c>
      <c r="G97" s="93">
        <f t="shared" si="22"/>
        <v>1234.75</v>
      </c>
      <c r="H97" s="44">
        <v>12</v>
      </c>
      <c r="I97" s="44">
        <v>2</v>
      </c>
      <c r="J97" s="44">
        <v>9</v>
      </c>
      <c r="K97" s="44">
        <v>4</v>
      </c>
      <c r="L97" s="44">
        <v>5</v>
      </c>
      <c r="M97" s="44">
        <v>0</v>
      </c>
      <c r="N97" s="16">
        <f t="shared" si="21"/>
        <v>33.333333333333329</v>
      </c>
      <c r="O97" s="5">
        <v>1234.75</v>
      </c>
      <c r="P97" s="5">
        <f t="shared" si="23"/>
        <v>1234.75</v>
      </c>
      <c r="Q97" s="16">
        <f t="shared" si="24"/>
        <v>100</v>
      </c>
      <c r="R97" s="5">
        <v>1234.75</v>
      </c>
      <c r="S97" s="16">
        <f t="shared" si="25"/>
        <v>100</v>
      </c>
      <c r="T97" s="5">
        <f t="shared" si="26"/>
        <v>0</v>
      </c>
      <c r="U97" s="16">
        <f t="shared" si="27"/>
        <v>0</v>
      </c>
    </row>
    <row r="98" spans="1:32" ht="27.95" customHeight="1" x14ac:dyDescent="0.25">
      <c r="A98" s="1">
        <f t="shared" si="20"/>
        <v>93</v>
      </c>
      <c r="B98" s="1" t="s">
        <v>22</v>
      </c>
      <c r="C98" s="1"/>
      <c r="D98" s="25" t="s">
        <v>247</v>
      </c>
      <c r="E98" s="84" t="s">
        <v>53</v>
      </c>
      <c r="F98" s="103" t="s">
        <v>354</v>
      </c>
      <c r="G98" s="93">
        <f t="shared" si="22"/>
        <v>0</v>
      </c>
      <c r="H98" s="44">
        <v>10</v>
      </c>
      <c r="I98" s="44">
        <v>2</v>
      </c>
      <c r="J98" s="44">
        <v>7</v>
      </c>
      <c r="K98" s="44">
        <v>0</v>
      </c>
      <c r="L98" s="44">
        <v>0</v>
      </c>
      <c r="M98" s="44">
        <v>0</v>
      </c>
      <c r="N98" s="16">
        <f t="shared" si="21"/>
        <v>0</v>
      </c>
      <c r="O98" s="5">
        <v>0</v>
      </c>
      <c r="P98" s="5">
        <f t="shared" si="23"/>
        <v>0</v>
      </c>
      <c r="Q98" s="16">
        <f t="shared" si="24"/>
        <v>0</v>
      </c>
      <c r="R98" s="5">
        <v>0</v>
      </c>
      <c r="S98" s="16">
        <f t="shared" si="25"/>
        <v>0</v>
      </c>
      <c r="T98" s="5">
        <f t="shared" si="26"/>
        <v>0</v>
      </c>
      <c r="U98" s="16">
        <f t="shared" si="27"/>
        <v>0</v>
      </c>
    </row>
    <row r="99" spans="1:32" ht="27.95" customHeight="1" x14ac:dyDescent="0.25">
      <c r="A99" s="1">
        <f t="shared" si="20"/>
        <v>94</v>
      </c>
      <c r="B99" s="1" t="s">
        <v>22</v>
      </c>
      <c r="C99" s="1"/>
      <c r="D99" s="25" t="s">
        <v>249</v>
      </c>
      <c r="E99" s="84" t="s">
        <v>250</v>
      </c>
      <c r="F99" s="96" t="s">
        <v>366</v>
      </c>
      <c r="G99" s="93">
        <f t="shared" si="22"/>
        <v>0</v>
      </c>
      <c r="H99" s="44">
        <v>22</v>
      </c>
      <c r="I99" s="44">
        <v>0</v>
      </c>
      <c r="J99" s="44">
        <v>21</v>
      </c>
      <c r="K99" s="44">
        <v>0</v>
      </c>
      <c r="L99" s="44">
        <v>0</v>
      </c>
      <c r="M99" s="44">
        <v>0</v>
      </c>
      <c r="N99" s="16">
        <f t="shared" si="21"/>
        <v>0</v>
      </c>
      <c r="O99" s="5">
        <v>0</v>
      </c>
      <c r="P99" s="5">
        <f t="shared" si="23"/>
        <v>0</v>
      </c>
      <c r="Q99" s="16">
        <f t="shared" si="24"/>
        <v>0</v>
      </c>
      <c r="R99" s="5">
        <v>0</v>
      </c>
      <c r="S99" s="16">
        <f t="shared" si="25"/>
        <v>0</v>
      </c>
      <c r="T99" s="5">
        <f t="shared" si="26"/>
        <v>0</v>
      </c>
      <c r="U99" s="16">
        <f t="shared" si="27"/>
        <v>0</v>
      </c>
    </row>
    <row r="100" spans="1:32" ht="27.95" customHeight="1" x14ac:dyDescent="0.25">
      <c r="A100" s="1">
        <f t="shared" si="20"/>
        <v>95</v>
      </c>
      <c r="B100" s="25" t="s">
        <v>23</v>
      </c>
      <c r="C100" s="131" t="s">
        <v>34</v>
      </c>
      <c r="D100" s="25" t="s">
        <v>252</v>
      </c>
      <c r="E100" s="84" t="s">
        <v>53</v>
      </c>
      <c r="F100" s="89" t="s">
        <v>367</v>
      </c>
      <c r="G100" s="93">
        <f t="shared" si="22"/>
        <v>0</v>
      </c>
      <c r="H100" s="44">
        <v>12</v>
      </c>
      <c r="I100" s="44">
        <v>1</v>
      </c>
      <c r="J100" s="44">
        <v>11</v>
      </c>
      <c r="K100" s="44">
        <v>0</v>
      </c>
      <c r="L100" s="44">
        <v>0</v>
      </c>
      <c r="M100" s="44">
        <v>0</v>
      </c>
      <c r="N100" s="16">
        <f t="shared" si="21"/>
        <v>0</v>
      </c>
      <c r="O100" s="5">
        <v>0</v>
      </c>
      <c r="P100" s="5">
        <f t="shared" si="23"/>
        <v>0</v>
      </c>
      <c r="Q100" s="16">
        <f t="shared" si="24"/>
        <v>0</v>
      </c>
      <c r="R100" s="5">
        <v>0</v>
      </c>
      <c r="S100" s="16">
        <f t="shared" si="25"/>
        <v>0</v>
      </c>
      <c r="T100" s="5">
        <f t="shared" si="26"/>
        <v>0</v>
      </c>
      <c r="U100" s="16">
        <f t="shared" si="27"/>
        <v>0</v>
      </c>
    </row>
    <row r="101" spans="1:32" ht="40.5" customHeight="1" x14ac:dyDescent="0.25">
      <c r="A101" s="1">
        <f t="shared" si="20"/>
        <v>96</v>
      </c>
      <c r="B101" s="25" t="s">
        <v>23</v>
      </c>
      <c r="C101" s="131" t="s">
        <v>28</v>
      </c>
      <c r="D101" s="25" t="s">
        <v>254</v>
      </c>
      <c r="E101" s="84" t="s">
        <v>41</v>
      </c>
      <c r="F101" s="98" t="s">
        <v>377</v>
      </c>
      <c r="G101" s="93">
        <f t="shared" si="22"/>
        <v>2279.38</v>
      </c>
      <c r="H101" s="44">
        <v>16</v>
      </c>
      <c r="I101" s="44">
        <v>3</v>
      </c>
      <c r="J101" s="44">
        <v>11</v>
      </c>
      <c r="K101" s="44">
        <v>5</v>
      </c>
      <c r="L101" s="44">
        <v>6</v>
      </c>
      <c r="M101" s="44">
        <v>0</v>
      </c>
      <c r="N101" s="16">
        <f t="shared" si="21"/>
        <v>31.25</v>
      </c>
      <c r="O101" s="5">
        <v>2279.38</v>
      </c>
      <c r="P101" s="5">
        <f t="shared" si="23"/>
        <v>2279.38</v>
      </c>
      <c r="Q101" s="16">
        <f t="shared" si="24"/>
        <v>100</v>
      </c>
      <c r="R101" s="5">
        <v>2279.38</v>
      </c>
      <c r="S101" s="16">
        <f t="shared" si="25"/>
        <v>100</v>
      </c>
      <c r="T101" s="5">
        <f t="shared" si="26"/>
        <v>0</v>
      </c>
      <c r="U101" s="16">
        <f t="shared" si="27"/>
        <v>0</v>
      </c>
    </row>
    <row r="102" spans="1:32" ht="38.25" customHeight="1" x14ac:dyDescent="0.25">
      <c r="A102" s="1">
        <f t="shared" si="20"/>
        <v>97</v>
      </c>
      <c r="B102" s="25" t="s">
        <v>23</v>
      </c>
      <c r="C102" s="131" t="s">
        <v>28</v>
      </c>
      <c r="D102" s="25" t="s">
        <v>256</v>
      </c>
      <c r="E102" s="84" t="s">
        <v>41</v>
      </c>
      <c r="F102" s="103" t="s">
        <v>355</v>
      </c>
      <c r="G102" s="93">
        <f t="shared" si="22"/>
        <v>1534.24</v>
      </c>
      <c r="H102" s="44">
        <v>10</v>
      </c>
      <c r="I102" s="44">
        <v>3</v>
      </c>
      <c r="J102" s="44">
        <v>5</v>
      </c>
      <c r="K102" s="44">
        <v>4</v>
      </c>
      <c r="L102" s="44">
        <v>6</v>
      </c>
      <c r="M102" s="44">
        <v>0</v>
      </c>
      <c r="N102" s="16">
        <f t="shared" si="21"/>
        <v>40</v>
      </c>
      <c r="O102" s="5">
        <v>1534.24</v>
      </c>
      <c r="P102" s="5">
        <f t="shared" si="23"/>
        <v>1534.24</v>
      </c>
      <c r="Q102" s="16">
        <f t="shared" si="24"/>
        <v>100</v>
      </c>
      <c r="R102" s="5">
        <v>1534.24</v>
      </c>
      <c r="S102" s="16">
        <f t="shared" si="25"/>
        <v>100</v>
      </c>
      <c r="T102" s="5">
        <f t="shared" si="26"/>
        <v>0</v>
      </c>
      <c r="U102" s="16">
        <f t="shared" si="27"/>
        <v>0</v>
      </c>
    </row>
    <row r="103" spans="1:32" x14ac:dyDescent="0.25">
      <c r="A103" s="22" t="s">
        <v>19</v>
      </c>
      <c r="B103" s="23"/>
      <c r="C103" s="23"/>
      <c r="D103" s="23"/>
      <c r="E103" s="23"/>
      <c r="F103" s="103"/>
      <c r="G103" s="94">
        <f t="shared" ref="G103:M103" si="28">SUM(G6:G102)</f>
        <v>230725.84999999992</v>
      </c>
      <c r="H103" s="18">
        <f t="shared" si="28"/>
        <v>1297</v>
      </c>
      <c r="I103" s="18">
        <f t="shared" si="28"/>
        <v>260</v>
      </c>
      <c r="J103" s="18">
        <f t="shared" si="28"/>
        <v>881</v>
      </c>
      <c r="K103" s="18">
        <f t="shared" si="28"/>
        <v>431</v>
      </c>
      <c r="L103" s="18">
        <f t="shared" si="28"/>
        <v>507</v>
      </c>
      <c r="M103" s="18">
        <f t="shared" si="28"/>
        <v>0</v>
      </c>
      <c r="N103" s="16">
        <f t="shared" ref="N103" si="29">IF(H103=0,0,K103/H103)*100</f>
        <v>33.230531996915957</v>
      </c>
      <c r="O103" s="19">
        <f>SUM(O6:O102)</f>
        <v>230725.84999999992</v>
      </c>
      <c r="P103" s="19">
        <f>SUM(P6:P102)</f>
        <v>230725.84999999992</v>
      </c>
      <c r="Q103" s="16">
        <f t="shared" ref="Q103" si="30">IF(O103=0,0,P103/O103)*100</f>
        <v>100</v>
      </c>
      <c r="R103" s="19">
        <f>SUM(R6:R102)</f>
        <v>228988.01999999996</v>
      </c>
      <c r="S103" s="16">
        <f t="shared" ref="S103" si="31">IF(P103=0,0,R103/P103)*100</f>
        <v>99.246798744050594</v>
      </c>
      <c r="T103" s="19">
        <f>SUM(T6:T102)</f>
        <v>1737.83</v>
      </c>
      <c r="U103" s="16">
        <f t="shared" ref="U103" si="32">IF(P103=0,0,T103/P103)*100</f>
        <v>0.7532012559494311</v>
      </c>
      <c r="V103" s="10"/>
      <c r="W103" s="10"/>
      <c r="X103" s="10"/>
      <c r="Y103" s="9"/>
      <c r="Z103" s="11"/>
      <c r="AA103" s="11"/>
      <c r="AB103" s="9"/>
      <c r="AC103" s="11"/>
      <c r="AD103" s="9"/>
      <c r="AE103" s="11"/>
      <c r="AF103" s="9"/>
    </row>
  </sheetData>
  <sheetProtection algorithmName="SHA-512" hashValue="+NOdj3htll31GNDzufre8vfMTrBsObZkne8DuJ7dqg35VumyLPc4IZstgnFPTWXVwHQaKa1ZX5Lyhy1voVuDXg==" saltValue="KRf5u678O1P7PnIBCVucTw==" spinCount="100000" sheet="1" objects="1" scenarios="1"/>
  <customSheetViews>
    <customSheetView guid="{2F2CED36-E625-4693-8C75-0460C802BA46}" scale="78" topLeftCell="A4">
      <selection activeCell="I6" sqref="I6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8" topLeftCell="A4">
      <selection activeCell="I6" sqref="I6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8" topLeftCell="A4">
      <selection activeCell="I6" sqref="I6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3"/>
  <sheetViews>
    <sheetView topLeftCell="A3" zoomScale="78" zoomScaleNormal="78" zoomScaleSheetLayoutView="130" workbookViewId="0">
      <selection activeCell="I6" sqref="I6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391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136" t="s">
        <v>6</v>
      </c>
      <c r="Q4" s="135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36" t="s">
        <v>6</v>
      </c>
      <c r="S4" s="135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36" t="s">
        <v>6</v>
      </c>
      <c r="U4" s="135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35">
        <v>1</v>
      </c>
      <c r="B5" s="135">
        <v>2</v>
      </c>
      <c r="C5" s="135">
        <v>3</v>
      </c>
      <c r="D5" s="135">
        <v>4</v>
      </c>
      <c r="E5" s="91">
        <v>5</v>
      </c>
      <c r="F5" s="95">
        <v>6</v>
      </c>
      <c r="G5" s="92">
        <v>7</v>
      </c>
      <c r="H5" s="135">
        <v>8</v>
      </c>
      <c r="I5" s="135">
        <v>9</v>
      </c>
      <c r="J5" s="135">
        <v>10</v>
      </c>
      <c r="K5" s="135">
        <v>11</v>
      </c>
      <c r="L5" s="135">
        <v>12</v>
      </c>
      <c r="M5" s="135">
        <v>13</v>
      </c>
      <c r="N5" s="135">
        <v>14</v>
      </c>
      <c r="O5" s="135">
        <v>15</v>
      </c>
      <c r="P5" s="135">
        <v>16</v>
      </c>
      <c r="Q5" s="135">
        <v>17</v>
      </c>
      <c r="R5" s="135">
        <v>18</v>
      </c>
      <c r="S5" s="135">
        <v>19</v>
      </c>
      <c r="T5" s="135">
        <v>20</v>
      </c>
      <c r="U5" s="135">
        <v>21</v>
      </c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14926.98</v>
      </c>
      <c r="H6" s="44">
        <v>35</v>
      </c>
      <c r="I6" s="44">
        <v>7</v>
      </c>
      <c r="J6" s="44">
        <v>27</v>
      </c>
      <c r="K6" s="44">
        <v>29</v>
      </c>
      <c r="L6" s="44">
        <v>36</v>
      </c>
      <c r="M6" s="44">
        <v>0</v>
      </c>
      <c r="N6" s="16">
        <f t="shared" ref="N6:N28" si="1">IF(H6=0,0,K6/H6)*100</f>
        <v>82.857142857142861</v>
      </c>
      <c r="O6" s="5">
        <v>14926.98</v>
      </c>
      <c r="P6" s="5">
        <f t="shared" ref="P6:P28" si="2">O6</f>
        <v>14926.98</v>
      </c>
      <c r="Q6" s="16">
        <f t="shared" ref="Q6:Q28" si="3">IF(O6=0,0,P6/O6)*100</f>
        <v>100</v>
      </c>
      <c r="R6" s="5">
        <v>14926.98</v>
      </c>
      <c r="S6" s="16">
        <f t="shared" ref="S6:S28" si="4">IF(P6=0,0,R6/P6)*100</f>
        <v>100</v>
      </c>
      <c r="T6" s="5">
        <f t="shared" ref="T6:T28" si="5">SUM(P6, -R6)</f>
        <v>0</v>
      </c>
      <c r="U6" s="16">
        <f t="shared" ref="U6:U28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6284.77</v>
      </c>
      <c r="H7" s="44">
        <v>16</v>
      </c>
      <c r="I7" s="44">
        <v>5</v>
      </c>
      <c r="J7" s="44">
        <v>10</v>
      </c>
      <c r="K7" s="44">
        <v>14</v>
      </c>
      <c r="L7" s="44">
        <v>14</v>
      </c>
      <c r="M7" s="44">
        <v>0</v>
      </c>
      <c r="N7" s="16">
        <f t="shared" si="1"/>
        <v>87.5</v>
      </c>
      <c r="O7" s="5">
        <v>6284.77</v>
      </c>
      <c r="P7" s="5">
        <f t="shared" si="2"/>
        <v>6284.77</v>
      </c>
      <c r="Q7" s="16">
        <f t="shared" si="3"/>
        <v>100</v>
      </c>
      <c r="R7" s="5">
        <v>1193.0899999999999</v>
      </c>
      <c r="S7" s="16">
        <f t="shared" si="4"/>
        <v>18.983829161608138</v>
      </c>
      <c r="T7" s="5">
        <f t="shared" si="5"/>
        <v>5091.68</v>
      </c>
      <c r="U7" s="16">
        <f t="shared" si="6"/>
        <v>81.016170838391858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12835.41</v>
      </c>
      <c r="H8" s="44">
        <v>34</v>
      </c>
      <c r="I8" s="44">
        <v>6</v>
      </c>
      <c r="J8" s="44">
        <v>25</v>
      </c>
      <c r="K8" s="44">
        <v>13</v>
      </c>
      <c r="L8" s="44">
        <v>13</v>
      </c>
      <c r="M8" s="44">
        <v>0</v>
      </c>
      <c r="N8" s="16">
        <f t="shared" si="1"/>
        <v>38.235294117647058</v>
      </c>
      <c r="O8" s="5">
        <v>12835.41</v>
      </c>
      <c r="P8" s="5">
        <f t="shared" si="2"/>
        <v>12835.41</v>
      </c>
      <c r="Q8" s="16">
        <f t="shared" si="3"/>
        <v>100</v>
      </c>
      <c r="R8" s="5">
        <v>12835.41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2461.89</v>
      </c>
      <c r="H9" s="44">
        <v>9</v>
      </c>
      <c r="I9" s="44">
        <v>0</v>
      </c>
      <c r="J9" s="44">
        <v>7</v>
      </c>
      <c r="K9" s="44">
        <v>4</v>
      </c>
      <c r="L9" s="44">
        <v>6</v>
      </c>
      <c r="M9" s="44">
        <v>0</v>
      </c>
      <c r="N9" s="16">
        <f t="shared" si="1"/>
        <v>44.444444444444443</v>
      </c>
      <c r="O9" s="5">
        <v>2461.89</v>
      </c>
      <c r="P9" s="5">
        <f t="shared" si="2"/>
        <v>2461.89</v>
      </c>
      <c r="Q9" s="16">
        <f t="shared" si="3"/>
        <v>100</v>
      </c>
      <c r="R9" s="5">
        <v>2461.89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0</v>
      </c>
      <c r="H10" s="44">
        <v>6</v>
      </c>
      <c r="I10" s="44">
        <v>2</v>
      </c>
      <c r="J10" s="44">
        <v>4</v>
      </c>
      <c r="K10" s="44">
        <v>0</v>
      </c>
      <c r="L10" s="44">
        <v>0</v>
      </c>
      <c r="M10" s="44">
        <v>0</v>
      </c>
      <c r="N10" s="16">
        <f t="shared" si="1"/>
        <v>0</v>
      </c>
      <c r="O10" s="5">
        <v>0</v>
      </c>
      <c r="P10" s="5">
        <f t="shared" si="2"/>
        <v>0</v>
      </c>
      <c r="Q10" s="16">
        <f t="shared" si="3"/>
        <v>0</v>
      </c>
      <c r="R10" s="5">
        <v>0</v>
      </c>
      <c r="S10" s="16">
        <f t="shared" si="4"/>
        <v>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210.97</v>
      </c>
      <c r="H12" s="44">
        <v>7</v>
      </c>
      <c r="I12" s="44">
        <v>0</v>
      </c>
      <c r="J12" s="44">
        <v>5</v>
      </c>
      <c r="K12" s="44">
        <v>1</v>
      </c>
      <c r="L12" s="44">
        <v>1</v>
      </c>
      <c r="M12" s="44">
        <v>0</v>
      </c>
      <c r="N12" s="16">
        <f t="shared" si="1"/>
        <v>14.285714285714285</v>
      </c>
      <c r="O12" s="5">
        <v>210.97</v>
      </c>
      <c r="P12" s="5">
        <f t="shared" si="2"/>
        <v>210.97</v>
      </c>
      <c r="Q12" s="16">
        <f t="shared" si="3"/>
        <v>100</v>
      </c>
      <c r="R12" s="5">
        <v>210.97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5425.34</v>
      </c>
      <c r="H13" s="44">
        <v>40</v>
      </c>
      <c r="I13" s="44">
        <v>12</v>
      </c>
      <c r="J13" s="44">
        <v>25</v>
      </c>
      <c r="K13" s="44">
        <v>9</v>
      </c>
      <c r="L13" s="44">
        <v>10</v>
      </c>
      <c r="M13" s="44">
        <v>0</v>
      </c>
      <c r="N13" s="16">
        <f t="shared" si="1"/>
        <v>22.5</v>
      </c>
      <c r="O13" s="5">
        <v>5425.34</v>
      </c>
      <c r="P13" s="5">
        <f t="shared" si="2"/>
        <v>5425.34</v>
      </c>
      <c r="Q13" s="16">
        <f t="shared" si="3"/>
        <v>100</v>
      </c>
      <c r="R13" s="5">
        <v>5425.34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4336.8</v>
      </c>
      <c r="H14" s="44">
        <v>24</v>
      </c>
      <c r="I14" s="44">
        <v>6</v>
      </c>
      <c r="J14" s="44">
        <v>18</v>
      </c>
      <c r="K14" s="44">
        <v>8</v>
      </c>
      <c r="L14" s="44">
        <v>10</v>
      </c>
      <c r="M14" s="44">
        <v>0</v>
      </c>
      <c r="N14" s="16">
        <f t="shared" si="1"/>
        <v>33.333333333333329</v>
      </c>
      <c r="O14" s="5">
        <v>4336.8</v>
      </c>
      <c r="P14" s="5">
        <f t="shared" si="2"/>
        <v>4336.8</v>
      </c>
      <c r="Q14" s="16">
        <f t="shared" si="3"/>
        <v>100</v>
      </c>
      <c r="R14" s="5">
        <v>4336.8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3000.08</v>
      </c>
      <c r="H15" s="44">
        <v>9</v>
      </c>
      <c r="I15" s="44">
        <v>2</v>
      </c>
      <c r="J15" s="44">
        <v>6</v>
      </c>
      <c r="K15" s="44">
        <v>5</v>
      </c>
      <c r="L15" s="44">
        <v>6</v>
      </c>
      <c r="M15" s="44">
        <v>0</v>
      </c>
      <c r="N15" s="16">
        <f t="shared" si="1"/>
        <v>55.555555555555557</v>
      </c>
      <c r="O15" s="5">
        <v>3000.08</v>
      </c>
      <c r="P15" s="5">
        <f t="shared" si="2"/>
        <v>3000.08</v>
      </c>
      <c r="Q15" s="16">
        <f t="shared" si="3"/>
        <v>100</v>
      </c>
      <c r="R15" s="5">
        <v>3000.08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935.42</v>
      </c>
      <c r="H16" s="44">
        <v>12</v>
      </c>
      <c r="I16" s="44">
        <v>0</v>
      </c>
      <c r="J16" s="44">
        <v>8</v>
      </c>
      <c r="K16" s="44">
        <v>5</v>
      </c>
      <c r="L16" s="44">
        <v>5</v>
      </c>
      <c r="M16" s="44">
        <v>0</v>
      </c>
      <c r="N16" s="16">
        <f t="shared" si="1"/>
        <v>41.666666666666671</v>
      </c>
      <c r="O16" s="5">
        <v>935.42</v>
      </c>
      <c r="P16" s="5">
        <f t="shared" si="2"/>
        <v>935.42</v>
      </c>
      <c r="Q16" s="16">
        <f t="shared" si="3"/>
        <v>100</v>
      </c>
      <c r="R16" s="5">
        <v>935.42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1763.05</v>
      </c>
      <c r="H17" s="44">
        <v>7</v>
      </c>
      <c r="I17" s="44">
        <v>2</v>
      </c>
      <c r="J17" s="44">
        <v>5</v>
      </c>
      <c r="K17" s="44">
        <v>4</v>
      </c>
      <c r="L17" s="44">
        <v>5</v>
      </c>
      <c r="M17" s="44">
        <v>0</v>
      </c>
      <c r="N17" s="16">
        <f t="shared" si="1"/>
        <v>57.142857142857139</v>
      </c>
      <c r="O17" s="5">
        <v>1763.05</v>
      </c>
      <c r="P17" s="5">
        <f t="shared" si="2"/>
        <v>1763.05</v>
      </c>
      <c r="Q17" s="16">
        <f t="shared" si="3"/>
        <v>100</v>
      </c>
      <c r="R17" s="5">
        <v>1763.05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35</v>
      </c>
      <c r="I18" s="44">
        <v>5</v>
      </c>
      <c r="J18" s="44">
        <v>29</v>
      </c>
      <c r="K18" s="44">
        <v>9</v>
      </c>
      <c r="L18" s="44">
        <v>13</v>
      </c>
      <c r="M18" s="44">
        <v>0</v>
      </c>
      <c r="N18" s="16">
        <f t="shared" si="1"/>
        <v>25.714285714285712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5188.78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35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2</v>
      </c>
      <c r="I19" s="44">
        <v>1</v>
      </c>
      <c r="J19" s="44">
        <v>1</v>
      </c>
      <c r="K19" s="44">
        <v>1</v>
      </c>
      <c r="L19" s="44">
        <v>1</v>
      </c>
      <c r="M19" s="44">
        <v>0</v>
      </c>
      <c r="N19" s="16">
        <f t="shared" si="1"/>
        <v>50</v>
      </c>
      <c r="O19" s="5">
        <v>1556</v>
      </c>
      <c r="P19" s="5">
        <f t="shared" si="2"/>
        <v>1556</v>
      </c>
      <c r="Q19" s="16">
        <f t="shared" si="3"/>
        <v>100</v>
      </c>
      <c r="R19" s="5">
        <v>1556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35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643.1</v>
      </c>
      <c r="H20" s="44">
        <v>11</v>
      </c>
      <c r="I20" s="44">
        <v>2</v>
      </c>
      <c r="J20" s="44">
        <v>9</v>
      </c>
      <c r="K20" s="44">
        <v>3</v>
      </c>
      <c r="L20" s="44">
        <v>3</v>
      </c>
      <c r="M20" s="44">
        <v>0</v>
      </c>
      <c r="N20" s="16">
        <f t="shared" si="1"/>
        <v>27.27272727272727</v>
      </c>
      <c r="O20" s="5">
        <v>643.1</v>
      </c>
      <c r="P20" s="5">
        <f t="shared" si="2"/>
        <v>643.1</v>
      </c>
      <c r="Q20" s="16">
        <f t="shared" si="3"/>
        <v>100</v>
      </c>
      <c r="R20" s="5">
        <v>643.1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5333.28</v>
      </c>
      <c r="H21" s="44">
        <v>16</v>
      </c>
      <c r="I21" s="44">
        <v>4</v>
      </c>
      <c r="J21" s="44">
        <v>12</v>
      </c>
      <c r="K21" s="44">
        <v>9</v>
      </c>
      <c r="L21" s="44">
        <v>12</v>
      </c>
      <c r="M21" s="44">
        <v>0</v>
      </c>
      <c r="N21" s="16">
        <f t="shared" si="1"/>
        <v>56.25</v>
      </c>
      <c r="O21" s="5">
        <v>5333.28</v>
      </c>
      <c r="P21" s="5">
        <f t="shared" si="2"/>
        <v>5333.28</v>
      </c>
      <c r="Q21" s="16">
        <f t="shared" si="3"/>
        <v>100</v>
      </c>
      <c r="R21" s="5">
        <v>5333.28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19</v>
      </c>
      <c r="I23" s="44">
        <v>4</v>
      </c>
      <c r="J23" s="44">
        <v>15</v>
      </c>
      <c r="K23" s="44">
        <v>4</v>
      </c>
      <c r="L23" s="44">
        <v>5</v>
      </c>
      <c r="M23" s="44">
        <v>0</v>
      </c>
      <c r="N23" s="16">
        <f t="shared" si="1"/>
        <v>21.052631578947366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0</v>
      </c>
      <c r="S23" s="16">
        <f t="shared" si="4"/>
        <v>0</v>
      </c>
      <c r="T23" s="5">
        <f t="shared" si="5"/>
        <v>1737.83</v>
      </c>
      <c r="U23" s="16">
        <f t="shared" si="6"/>
        <v>100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5934.4</v>
      </c>
      <c r="H24" s="44">
        <v>15</v>
      </c>
      <c r="I24" s="44">
        <v>3</v>
      </c>
      <c r="J24" s="44">
        <v>12</v>
      </c>
      <c r="K24" s="44">
        <v>13</v>
      </c>
      <c r="L24" s="44">
        <v>14</v>
      </c>
      <c r="M24" s="44">
        <v>0</v>
      </c>
      <c r="N24" s="16">
        <f t="shared" si="1"/>
        <v>86.666666666666671</v>
      </c>
      <c r="O24" s="5">
        <v>5934.4</v>
      </c>
      <c r="P24" s="5">
        <f t="shared" si="2"/>
        <v>5934.4</v>
      </c>
      <c r="Q24" s="16">
        <f t="shared" si="3"/>
        <v>100</v>
      </c>
      <c r="R24" s="5">
        <v>2084.29</v>
      </c>
      <c r="S24" s="16">
        <f t="shared" si="4"/>
        <v>35.122169048260986</v>
      </c>
      <c r="T24" s="5">
        <f t="shared" si="5"/>
        <v>3850.1099999999997</v>
      </c>
      <c r="U24" s="16">
        <f t="shared" si="6"/>
        <v>64.877830951739014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2978.01</v>
      </c>
      <c r="H25" s="44">
        <v>9</v>
      </c>
      <c r="I25" s="44">
        <v>1</v>
      </c>
      <c r="J25" s="44">
        <v>7</v>
      </c>
      <c r="K25" s="44">
        <v>6</v>
      </c>
      <c r="L25" s="44">
        <v>7</v>
      </c>
      <c r="M25" s="44">
        <v>0</v>
      </c>
      <c r="N25" s="16">
        <f t="shared" si="1"/>
        <v>66.666666666666657</v>
      </c>
      <c r="O25" s="5">
        <v>2978.01</v>
      </c>
      <c r="P25" s="5">
        <f t="shared" si="2"/>
        <v>2978.01</v>
      </c>
      <c r="Q25" s="16">
        <f t="shared" si="3"/>
        <v>100</v>
      </c>
      <c r="R25" s="5">
        <v>2978.01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3390.28</v>
      </c>
      <c r="H26" s="44">
        <v>17</v>
      </c>
      <c r="I26" s="44">
        <v>5</v>
      </c>
      <c r="J26" s="44">
        <v>12</v>
      </c>
      <c r="K26" s="44">
        <v>6</v>
      </c>
      <c r="L26" s="44">
        <v>7</v>
      </c>
      <c r="M26" s="44">
        <v>0</v>
      </c>
      <c r="N26" s="16">
        <f t="shared" si="1"/>
        <v>35.294117647058826</v>
      </c>
      <c r="O26" s="5">
        <v>3390.28</v>
      </c>
      <c r="P26" s="5">
        <f t="shared" si="2"/>
        <v>3390.28</v>
      </c>
      <c r="Q26" s="16">
        <f t="shared" si="3"/>
        <v>100</v>
      </c>
      <c r="R26" s="5">
        <v>3390.28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35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9</v>
      </c>
      <c r="I27" s="44">
        <v>0</v>
      </c>
      <c r="J27" s="44">
        <v>9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995.72</v>
      </c>
      <c r="H28" s="44">
        <v>11</v>
      </c>
      <c r="I28" s="44">
        <v>3</v>
      </c>
      <c r="J28" s="44">
        <v>6</v>
      </c>
      <c r="K28" s="44">
        <v>5</v>
      </c>
      <c r="L28" s="44">
        <v>5</v>
      </c>
      <c r="M28" s="44">
        <v>0</v>
      </c>
      <c r="N28" s="16">
        <f t="shared" si="1"/>
        <v>45.454545454545453</v>
      </c>
      <c r="O28" s="5">
        <v>995.72</v>
      </c>
      <c r="P28" s="5">
        <f t="shared" si="2"/>
        <v>995.72</v>
      </c>
      <c r="Q28" s="16">
        <f t="shared" si="3"/>
        <v>100</v>
      </c>
      <c r="R28" s="5">
        <v>995.72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35" t="s">
        <v>383</v>
      </c>
      <c r="D29" s="25" t="s">
        <v>384</v>
      </c>
      <c r="E29" s="84" t="s">
        <v>41</v>
      </c>
      <c r="F29" s="96"/>
      <c r="G29" s="93">
        <v>0</v>
      </c>
      <c r="H29" s="44">
        <v>1</v>
      </c>
      <c r="I29" s="44">
        <v>0</v>
      </c>
      <c r="J29" s="44">
        <v>1</v>
      </c>
      <c r="K29" s="44">
        <v>0</v>
      </c>
      <c r="L29" s="44">
        <v>0</v>
      </c>
      <c r="M29" s="44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</row>
    <row r="30" spans="1:21" ht="27.95" customHeight="1" x14ac:dyDescent="0.2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138" t="s">
        <v>300</v>
      </c>
      <c r="G30" s="93">
        <f t="shared" ref="G30:G79" si="8">O30</f>
        <v>10619.47</v>
      </c>
      <c r="H30" s="44">
        <v>20</v>
      </c>
      <c r="I30" s="44">
        <v>1</v>
      </c>
      <c r="J30" s="44">
        <v>17</v>
      </c>
      <c r="K30" s="44">
        <v>15</v>
      </c>
      <c r="L30" s="44">
        <v>23</v>
      </c>
      <c r="M30" s="44">
        <v>0</v>
      </c>
      <c r="N30" s="16">
        <f t="shared" ref="N30:N79" si="9">IF(H30=0,0,K30/H30)*100</f>
        <v>75</v>
      </c>
      <c r="O30" s="5">
        <v>10619.47</v>
      </c>
      <c r="P30" s="5">
        <f t="shared" ref="P30:P79" si="10">O30</f>
        <v>10619.47</v>
      </c>
      <c r="Q30" s="16">
        <f t="shared" ref="Q30:Q41" si="11">IF(O30=0,0,P30/O30)*100</f>
        <v>100</v>
      </c>
      <c r="R30" s="5">
        <v>10619.47</v>
      </c>
      <c r="S30" s="16">
        <f t="shared" ref="S30:S39" si="12">IF(P30=0,0,R30/P30)*100</f>
        <v>100</v>
      </c>
      <c r="T30" s="5">
        <f t="shared" ref="T30:T79" si="13">SUM(P30, -R30)</f>
        <v>0</v>
      </c>
      <c r="U30" s="16">
        <f t="shared" ref="U30:U39" si="14">IF(P30=0,0,T30/P30)*100</f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5719.11</v>
      </c>
      <c r="H31" s="44">
        <v>23</v>
      </c>
      <c r="I31" s="44">
        <v>6</v>
      </c>
      <c r="J31" s="44">
        <v>15</v>
      </c>
      <c r="K31" s="44">
        <v>10</v>
      </c>
      <c r="L31" s="44">
        <v>13</v>
      </c>
      <c r="M31" s="44">
        <v>0</v>
      </c>
      <c r="N31" s="16">
        <f t="shared" si="9"/>
        <v>43.478260869565219</v>
      </c>
      <c r="O31" s="5">
        <v>5719.11</v>
      </c>
      <c r="P31" s="5">
        <f t="shared" si="10"/>
        <v>5719.11</v>
      </c>
      <c r="Q31" s="16">
        <f t="shared" si="11"/>
        <v>100</v>
      </c>
      <c r="R31" s="5">
        <v>5719.11</v>
      </c>
      <c r="S31" s="16">
        <f t="shared" si="12"/>
        <v>100</v>
      </c>
      <c r="T31" s="5">
        <f t="shared" si="13"/>
        <v>0</v>
      </c>
      <c r="U31" s="16">
        <f t="shared" si="14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4461.25</v>
      </c>
      <c r="H32" s="44">
        <v>15</v>
      </c>
      <c r="I32" s="44">
        <v>6</v>
      </c>
      <c r="J32" s="44">
        <v>7</v>
      </c>
      <c r="K32" s="44">
        <v>8</v>
      </c>
      <c r="L32" s="44">
        <v>9</v>
      </c>
      <c r="M32" s="44">
        <v>0</v>
      </c>
      <c r="N32" s="16">
        <f t="shared" si="9"/>
        <v>53.333333333333336</v>
      </c>
      <c r="O32" s="5">
        <v>4461.25</v>
      </c>
      <c r="P32" s="5">
        <f t="shared" si="10"/>
        <v>4461.25</v>
      </c>
      <c r="Q32" s="16">
        <f t="shared" si="11"/>
        <v>100</v>
      </c>
      <c r="R32" s="5">
        <v>4461.25</v>
      </c>
      <c r="S32" s="16">
        <f t="shared" si="12"/>
        <v>100</v>
      </c>
      <c r="T32" s="5">
        <f t="shared" si="13"/>
        <v>0</v>
      </c>
      <c r="U32" s="16">
        <f t="shared" si="14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15</v>
      </c>
      <c r="I33" s="44">
        <v>6</v>
      </c>
      <c r="J33" s="44">
        <v>7</v>
      </c>
      <c r="K33" s="44">
        <v>1</v>
      </c>
      <c r="L33" s="44">
        <v>1</v>
      </c>
      <c r="M33" s="44">
        <v>0</v>
      </c>
      <c r="N33" s="16">
        <f t="shared" si="9"/>
        <v>6.666666666666667</v>
      </c>
      <c r="O33" s="5">
        <v>415.83</v>
      </c>
      <c r="P33" s="5">
        <f t="shared" si="10"/>
        <v>415.83</v>
      </c>
      <c r="Q33" s="16">
        <f t="shared" si="11"/>
        <v>100</v>
      </c>
      <c r="R33" s="5">
        <v>415.83</v>
      </c>
      <c r="S33" s="16">
        <f t="shared" si="12"/>
        <v>100</v>
      </c>
      <c r="T33" s="5">
        <f t="shared" si="13"/>
        <v>0</v>
      </c>
      <c r="U33" s="16">
        <f t="shared" si="14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7997.2</v>
      </c>
      <c r="H34" s="44">
        <v>33</v>
      </c>
      <c r="I34" s="44">
        <v>14</v>
      </c>
      <c r="J34" s="44">
        <v>17</v>
      </c>
      <c r="K34" s="44">
        <v>15</v>
      </c>
      <c r="L34" s="44">
        <v>17</v>
      </c>
      <c r="M34" s="44">
        <v>0</v>
      </c>
      <c r="N34" s="16">
        <f t="shared" si="9"/>
        <v>45.454545454545453</v>
      </c>
      <c r="O34" s="5">
        <v>7997.2</v>
      </c>
      <c r="P34" s="5">
        <f t="shared" si="10"/>
        <v>7997.2</v>
      </c>
      <c r="Q34" s="16">
        <f t="shared" si="11"/>
        <v>100</v>
      </c>
      <c r="R34" s="5">
        <v>7997.2</v>
      </c>
      <c r="S34" s="16">
        <f t="shared" si="12"/>
        <v>100</v>
      </c>
      <c r="T34" s="5">
        <f t="shared" si="13"/>
        <v>0</v>
      </c>
      <c r="U34" s="16">
        <f t="shared" si="14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35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4742.04</v>
      </c>
      <c r="H35" s="44">
        <v>17</v>
      </c>
      <c r="I35" s="44">
        <v>2</v>
      </c>
      <c r="J35" s="44">
        <v>9</v>
      </c>
      <c r="K35" s="44">
        <v>12</v>
      </c>
      <c r="L35" s="44">
        <v>13</v>
      </c>
      <c r="M35" s="44">
        <v>0</v>
      </c>
      <c r="N35" s="16">
        <f t="shared" si="9"/>
        <v>70.588235294117652</v>
      </c>
      <c r="O35" s="5">
        <v>4742.04</v>
      </c>
      <c r="P35" s="5">
        <f t="shared" si="10"/>
        <v>4742.04</v>
      </c>
      <c r="Q35" s="16">
        <f t="shared" si="11"/>
        <v>100</v>
      </c>
      <c r="R35" s="5">
        <v>4742.04</v>
      </c>
      <c r="S35" s="16">
        <f t="shared" si="12"/>
        <v>100</v>
      </c>
      <c r="T35" s="5">
        <f t="shared" si="13"/>
        <v>0</v>
      </c>
      <c r="U35" s="16">
        <f t="shared" si="14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18</v>
      </c>
      <c r="I36" s="44">
        <v>4</v>
      </c>
      <c r="J36" s="44">
        <v>13</v>
      </c>
      <c r="K36" s="44">
        <v>4</v>
      </c>
      <c r="L36" s="44">
        <v>4</v>
      </c>
      <c r="M36" s="44">
        <v>0</v>
      </c>
      <c r="N36" s="16">
        <f t="shared" si="9"/>
        <v>22.222222222222221</v>
      </c>
      <c r="O36" s="5">
        <v>1600.15</v>
      </c>
      <c r="P36" s="5">
        <f t="shared" si="10"/>
        <v>1600.15</v>
      </c>
      <c r="Q36" s="16">
        <f t="shared" si="11"/>
        <v>100</v>
      </c>
      <c r="R36" s="5">
        <v>1600.15</v>
      </c>
      <c r="S36" s="16">
        <f t="shared" si="12"/>
        <v>100</v>
      </c>
      <c r="T36" s="5">
        <f t="shared" si="13"/>
        <v>0</v>
      </c>
      <c r="U36" s="16">
        <f t="shared" si="14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4111.37</v>
      </c>
      <c r="H37" s="44">
        <v>10</v>
      </c>
      <c r="I37" s="44">
        <v>4</v>
      </c>
      <c r="J37" s="44">
        <v>5</v>
      </c>
      <c r="K37" s="44">
        <v>5</v>
      </c>
      <c r="L37" s="44">
        <v>5</v>
      </c>
      <c r="M37" s="44">
        <v>0</v>
      </c>
      <c r="N37" s="16">
        <f t="shared" si="9"/>
        <v>50</v>
      </c>
      <c r="O37" s="5">
        <v>4111.37</v>
      </c>
      <c r="P37" s="5">
        <f t="shared" si="10"/>
        <v>4111.37</v>
      </c>
      <c r="Q37" s="16">
        <f t="shared" si="11"/>
        <v>100</v>
      </c>
      <c r="R37" s="5">
        <v>4111.37</v>
      </c>
      <c r="S37" s="16">
        <f t="shared" si="12"/>
        <v>100</v>
      </c>
      <c r="T37" s="5">
        <f t="shared" si="13"/>
        <v>0</v>
      </c>
      <c r="U37" s="16">
        <f t="shared" si="14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3283.43</v>
      </c>
      <c r="H38" s="44">
        <v>8</v>
      </c>
      <c r="I38" s="44">
        <v>3</v>
      </c>
      <c r="J38" s="44">
        <v>5</v>
      </c>
      <c r="K38" s="44">
        <v>3</v>
      </c>
      <c r="L38" s="44">
        <v>4</v>
      </c>
      <c r="M38" s="44">
        <v>0</v>
      </c>
      <c r="N38" s="16">
        <f t="shared" si="9"/>
        <v>37.5</v>
      </c>
      <c r="O38" s="5">
        <v>3283.43</v>
      </c>
      <c r="P38" s="5">
        <f t="shared" si="10"/>
        <v>3283.43</v>
      </c>
      <c r="Q38" s="16">
        <f t="shared" si="11"/>
        <v>100</v>
      </c>
      <c r="R38" s="5">
        <v>3283.43</v>
      </c>
      <c r="S38" s="16">
        <f t="shared" si="12"/>
        <v>100</v>
      </c>
      <c r="T38" s="5">
        <f t="shared" si="13"/>
        <v>0</v>
      </c>
      <c r="U38" s="16">
        <f t="shared" si="14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20413.39</v>
      </c>
      <c r="H39" s="44">
        <v>28</v>
      </c>
      <c r="I39" s="44">
        <v>1</v>
      </c>
      <c r="J39" s="44">
        <v>27</v>
      </c>
      <c r="K39" s="44">
        <v>20</v>
      </c>
      <c r="L39" s="44">
        <v>29</v>
      </c>
      <c r="M39" s="44">
        <v>0</v>
      </c>
      <c r="N39" s="16">
        <f t="shared" si="9"/>
        <v>71.428571428571431</v>
      </c>
      <c r="O39" s="5">
        <v>20413.39</v>
      </c>
      <c r="P39" s="5">
        <f t="shared" si="10"/>
        <v>20413.39</v>
      </c>
      <c r="Q39" s="16">
        <f t="shared" si="11"/>
        <v>100</v>
      </c>
      <c r="R39" s="5">
        <v>20413.39</v>
      </c>
      <c r="S39" s="16">
        <f t="shared" si="12"/>
        <v>100</v>
      </c>
      <c r="T39" s="5">
        <f t="shared" si="13"/>
        <v>0</v>
      </c>
      <c r="U39" s="16">
        <f t="shared" si="14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6</v>
      </c>
      <c r="I40" s="44">
        <v>0</v>
      </c>
      <c r="J40" s="44">
        <v>6</v>
      </c>
      <c r="K40" s="44">
        <v>0</v>
      </c>
      <c r="L40" s="44">
        <v>0</v>
      </c>
      <c r="M40" s="44">
        <v>0</v>
      </c>
      <c r="N40" s="16">
        <f t="shared" si="9"/>
        <v>0</v>
      </c>
      <c r="O40" s="16">
        <f>IF(I40=0,0,L40/I40)*100</f>
        <v>0</v>
      </c>
      <c r="P40" s="5">
        <f t="shared" si="10"/>
        <v>0</v>
      </c>
      <c r="Q40" s="16">
        <f t="shared" si="11"/>
        <v>0</v>
      </c>
      <c r="R40" s="16">
        <f t="shared" ref="R40:S41" si="15">IF(L40=0,0,O40/L40)*100</f>
        <v>0</v>
      </c>
      <c r="S40" s="16">
        <f t="shared" si="15"/>
        <v>0</v>
      </c>
      <c r="T40" s="5">
        <f t="shared" si="13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35" t="s">
        <v>23</v>
      </c>
      <c r="C41" s="135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2454.2800000000002</v>
      </c>
      <c r="H41" s="44">
        <v>11</v>
      </c>
      <c r="I41" s="44">
        <v>2</v>
      </c>
      <c r="J41" s="44">
        <v>8</v>
      </c>
      <c r="K41" s="44">
        <v>3</v>
      </c>
      <c r="L41" s="44">
        <v>3</v>
      </c>
      <c r="M41" s="44">
        <v>0</v>
      </c>
      <c r="N41" s="16">
        <f t="shared" si="9"/>
        <v>27.27272727272727</v>
      </c>
      <c r="O41" s="16">
        <v>2454.2800000000002</v>
      </c>
      <c r="P41" s="5">
        <f t="shared" si="10"/>
        <v>2454.2800000000002</v>
      </c>
      <c r="Q41" s="16">
        <f t="shared" si="11"/>
        <v>100</v>
      </c>
      <c r="R41" s="16">
        <v>2454.2800000000002</v>
      </c>
      <c r="S41" s="16">
        <f t="shared" si="15"/>
        <v>0</v>
      </c>
      <c r="T41" s="5">
        <f t="shared" si="13"/>
        <v>0</v>
      </c>
      <c r="U41" s="16">
        <f>IF(O41=0,0,R41/O41)*100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1232.6300000000001</v>
      </c>
      <c r="H42" s="44">
        <v>14</v>
      </c>
      <c r="I42" s="44">
        <v>4</v>
      </c>
      <c r="J42" s="44">
        <v>9</v>
      </c>
      <c r="K42" s="44">
        <v>4</v>
      </c>
      <c r="L42" s="44">
        <v>4</v>
      </c>
      <c r="M42" s="44">
        <v>0</v>
      </c>
      <c r="N42" s="16">
        <f t="shared" si="9"/>
        <v>28.571428571428569</v>
      </c>
      <c r="O42" s="5">
        <v>1232.6300000000001</v>
      </c>
      <c r="P42" s="5">
        <f t="shared" si="10"/>
        <v>1232.6300000000001</v>
      </c>
      <c r="Q42" s="16">
        <f>IF(O42=0,0,P42/O42)*100</f>
        <v>100</v>
      </c>
      <c r="R42" s="5">
        <v>1232.6300000000001</v>
      </c>
      <c r="S42" s="16">
        <f>IF(P42=0,0,R42/P42)*100</f>
        <v>100</v>
      </c>
      <c r="T42" s="5">
        <f t="shared" si="13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7632.64</v>
      </c>
      <c r="H43" s="44">
        <v>25</v>
      </c>
      <c r="I43" s="44">
        <v>8</v>
      </c>
      <c r="J43" s="44">
        <v>13</v>
      </c>
      <c r="K43" s="44">
        <v>9</v>
      </c>
      <c r="L43" s="44">
        <v>11</v>
      </c>
      <c r="M43" s="44">
        <v>0</v>
      </c>
      <c r="N43" s="16">
        <f t="shared" si="9"/>
        <v>36</v>
      </c>
      <c r="O43" s="5">
        <v>7632.64</v>
      </c>
      <c r="P43" s="5">
        <f t="shared" si="10"/>
        <v>7632.64</v>
      </c>
      <c r="Q43" s="16">
        <f>IF(O43=0,0,P43/O43)*100</f>
        <v>100</v>
      </c>
      <c r="R43" s="5">
        <v>7632.64</v>
      </c>
      <c r="S43" s="16">
        <f>IF(P43=0,0,R43/P43)*100</f>
        <v>100</v>
      </c>
      <c r="T43" s="5">
        <f t="shared" si="13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9"/>
        <v>0</v>
      </c>
      <c r="O44" s="16">
        <f>IF(I44=0,0,L44/I44)*100</f>
        <v>0</v>
      </c>
      <c r="P44" s="5">
        <f t="shared" si="10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13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35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1005.65</v>
      </c>
      <c r="H45" s="44">
        <v>13</v>
      </c>
      <c r="I45" s="44">
        <v>0</v>
      </c>
      <c r="J45" s="44">
        <v>12</v>
      </c>
      <c r="K45" s="44">
        <v>3</v>
      </c>
      <c r="L45" s="44">
        <v>4</v>
      </c>
      <c r="M45" s="44">
        <v>0</v>
      </c>
      <c r="N45" s="16">
        <f t="shared" si="9"/>
        <v>23.076923076923077</v>
      </c>
      <c r="O45" s="5">
        <v>1005.65</v>
      </c>
      <c r="P45" s="5">
        <f t="shared" si="10"/>
        <v>1005.65</v>
      </c>
      <c r="Q45" s="16">
        <f>IF(O45=0,0,P45/O45)*100</f>
        <v>100</v>
      </c>
      <c r="R45" s="5">
        <v>1005.65</v>
      </c>
      <c r="S45" s="16">
        <f>IF(P45=0,0,R45/P45)*100</f>
        <v>100</v>
      </c>
      <c r="T45" s="5">
        <f t="shared" si="13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4203.75</v>
      </c>
      <c r="H46" s="44">
        <v>18</v>
      </c>
      <c r="I46" s="44">
        <v>4</v>
      </c>
      <c r="J46" s="44">
        <v>11</v>
      </c>
      <c r="K46" s="44">
        <v>8</v>
      </c>
      <c r="L46" s="44">
        <v>9</v>
      </c>
      <c r="M46" s="44">
        <v>0</v>
      </c>
      <c r="N46" s="16">
        <f t="shared" si="9"/>
        <v>44.444444444444443</v>
      </c>
      <c r="O46" s="5">
        <v>4203.75</v>
      </c>
      <c r="P46" s="5">
        <f t="shared" si="10"/>
        <v>4203.75</v>
      </c>
      <c r="Q46" s="16">
        <f>IF(O46=0,0,P46/O46)*100</f>
        <v>100</v>
      </c>
      <c r="R46" s="5">
        <v>4203.75</v>
      </c>
      <c r="S46" s="16">
        <f>IF(P46=0,0,R46/P46)*100</f>
        <v>100</v>
      </c>
      <c r="T46" s="5">
        <f t="shared" si="13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35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18</v>
      </c>
      <c r="I47" s="44">
        <v>3</v>
      </c>
      <c r="J47" s="44">
        <v>13</v>
      </c>
      <c r="K47" s="44">
        <v>0</v>
      </c>
      <c r="L47" s="44">
        <v>0</v>
      </c>
      <c r="M47" s="44">
        <v>0</v>
      </c>
      <c r="N47" s="16">
        <f t="shared" si="9"/>
        <v>0</v>
      </c>
      <c r="O47" s="5">
        <v>0</v>
      </c>
      <c r="P47" s="5">
        <f t="shared" si="10"/>
        <v>0</v>
      </c>
      <c r="Q47" s="5">
        <v>0</v>
      </c>
      <c r="R47" s="5">
        <v>0</v>
      </c>
      <c r="S47" s="5">
        <v>0</v>
      </c>
      <c r="T47" s="5">
        <f t="shared" si="13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1355.09</v>
      </c>
      <c r="H48" s="44">
        <v>10</v>
      </c>
      <c r="I48" s="44">
        <v>1</v>
      </c>
      <c r="J48" s="44">
        <v>7</v>
      </c>
      <c r="K48" s="44">
        <v>6</v>
      </c>
      <c r="L48" s="44">
        <v>6</v>
      </c>
      <c r="M48" s="44">
        <v>0</v>
      </c>
      <c r="N48" s="16">
        <f t="shared" si="9"/>
        <v>60</v>
      </c>
      <c r="O48" s="5">
        <v>1355.09</v>
      </c>
      <c r="P48" s="5">
        <f t="shared" si="10"/>
        <v>1355.09</v>
      </c>
      <c r="Q48" s="16">
        <f>IF(O48=0,0,P48/O48)*100</f>
        <v>100</v>
      </c>
      <c r="R48" s="5">
        <v>1355.09</v>
      </c>
      <c r="S48" s="16">
        <f>IF(P48=0,0,R48/P48)*100</f>
        <v>100</v>
      </c>
      <c r="T48" s="5">
        <f t="shared" si="13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6936.26</v>
      </c>
      <c r="H49" s="44">
        <v>20</v>
      </c>
      <c r="I49" s="44">
        <v>6</v>
      </c>
      <c r="J49" s="44">
        <v>11</v>
      </c>
      <c r="K49" s="44">
        <v>14</v>
      </c>
      <c r="L49" s="44">
        <v>16</v>
      </c>
      <c r="M49" s="44">
        <v>0</v>
      </c>
      <c r="N49" s="16">
        <f t="shared" si="9"/>
        <v>70</v>
      </c>
      <c r="O49" s="5">
        <v>6936.26</v>
      </c>
      <c r="P49" s="5">
        <f t="shared" si="10"/>
        <v>6936.26</v>
      </c>
      <c r="Q49" s="16">
        <f>IF(O49=0,0,P49/O49)*100</f>
        <v>100</v>
      </c>
      <c r="R49" s="5">
        <v>2217.59</v>
      </c>
      <c r="S49" s="16">
        <f>IF(P49=0,0,R49/P49)*100</f>
        <v>31.970975713136475</v>
      </c>
      <c r="T49" s="5">
        <f t="shared" si="13"/>
        <v>4718.67</v>
      </c>
      <c r="U49" s="16">
        <f>IF(P49=0,0,T49/P49)*100</f>
        <v>68.029024286863532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1776.97</v>
      </c>
      <c r="H50" s="44">
        <v>10</v>
      </c>
      <c r="I50" s="44">
        <v>0</v>
      </c>
      <c r="J50" s="44">
        <v>9</v>
      </c>
      <c r="K50" s="44">
        <v>5</v>
      </c>
      <c r="L50" s="44">
        <v>5</v>
      </c>
      <c r="M50" s="44">
        <v>0</v>
      </c>
      <c r="N50" s="16">
        <f t="shared" si="9"/>
        <v>50</v>
      </c>
      <c r="O50" s="5">
        <v>1776.97</v>
      </c>
      <c r="P50" s="5">
        <f t="shared" si="10"/>
        <v>1776.97</v>
      </c>
      <c r="Q50" s="16">
        <f>IF(O50=0,0,P50/O50)*100</f>
        <v>100</v>
      </c>
      <c r="R50" s="5">
        <v>1776.97</v>
      </c>
      <c r="S50" s="16">
        <f>IF(P50=0,0,R50/P50)*100</f>
        <v>100</v>
      </c>
      <c r="T50" s="5">
        <f t="shared" si="13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35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0</v>
      </c>
      <c r="H51" s="44">
        <v>6</v>
      </c>
      <c r="I51" s="44">
        <v>0</v>
      </c>
      <c r="J51" s="44">
        <v>5</v>
      </c>
      <c r="K51" s="44">
        <v>0</v>
      </c>
      <c r="L51" s="44">
        <v>0</v>
      </c>
      <c r="M51" s="44">
        <v>0</v>
      </c>
      <c r="N51" s="16">
        <f t="shared" si="9"/>
        <v>0</v>
      </c>
      <c r="O51" s="16">
        <f>IF(I51=0,0,L51/I51)*100</f>
        <v>0</v>
      </c>
      <c r="P51" s="5">
        <f t="shared" si="10"/>
        <v>0</v>
      </c>
      <c r="Q51" s="16">
        <f>IF(K51=0,0,N51/K51)*100</f>
        <v>0</v>
      </c>
      <c r="R51" s="16">
        <f>IF(L51=0,0,O51/L51)*100</f>
        <v>0</v>
      </c>
      <c r="S51" s="16">
        <f>IF(M51=0,0,P51/M51)*100</f>
        <v>0</v>
      </c>
      <c r="T51" s="5">
        <f t="shared" si="13"/>
        <v>0</v>
      </c>
      <c r="U51" s="16">
        <f>IF(O51=0,0,R51/O51)*100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2988.36</v>
      </c>
      <c r="H52" s="44">
        <v>20</v>
      </c>
      <c r="I52" s="44">
        <v>0</v>
      </c>
      <c r="J52" s="44">
        <v>12</v>
      </c>
      <c r="K52" s="44">
        <v>9</v>
      </c>
      <c r="L52" s="44">
        <v>9</v>
      </c>
      <c r="M52" s="44">
        <v>0</v>
      </c>
      <c r="N52" s="16">
        <f t="shared" si="9"/>
        <v>45</v>
      </c>
      <c r="O52" s="5">
        <v>2988.36</v>
      </c>
      <c r="P52" s="5">
        <f t="shared" si="10"/>
        <v>2988.36</v>
      </c>
      <c r="Q52" s="16">
        <f t="shared" ref="Q52:Q79" si="16">IF(O52=0,0,P52/O52)*100</f>
        <v>100</v>
      </c>
      <c r="R52" s="5">
        <v>2988.36</v>
      </c>
      <c r="S52" s="16">
        <f t="shared" ref="S52:S66" si="17">IF(P52=0,0,R52/P52)*100</f>
        <v>100</v>
      </c>
      <c r="T52" s="5">
        <f t="shared" si="13"/>
        <v>0</v>
      </c>
      <c r="U52" s="16">
        <f t="shared" ref="U52:U79" si="18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121.8</v>
      </c>
      <c r="H53" s="44">
        <v>6</v>
      </c>
      <c r="I53" s="44">
        <v>1</v>
      </c>
      <c r="J53" s="44">
        <v>4</v>
      </c>
      <c r="K53" s="44">
        <v>1</v>
      </c>
      <c r="L53" s="44">
        <v>1</v>
      </c>
      <c r="M53" s="44">
        <v>0</v>
      </c>
      <c r="N53" s="16">
        <f t="shared" si="9"/>
        <v>16.666666666666664</v>
      </c>
      <c r="O53" s="5">
        <v>121.8</v>
      </c>
      <c r="P53" s="5">
        <f t="shared" si="10"/>
        <v>121.8</v>
      </c>
      <c r="Q53" s="16">
        <f t="shared" si="16"/>
        <v>100</v>
      </c>
      <c r="R53" s="5">
        <v>121.8</v>
      </c>
      <c r="S53" s="16">
        <f t="shared" si="17"/>
        <v>100</v>
      </c>
      <c r="T53" s="5">
        <f t="shared" si="13"/>
        <v>0</v>
      </c>
      <c r="U53" s="16">
        <f t="shared" si="18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3686.88</v>
      </c>
      <c r="H54" s="44">
        <v>15</v>
      </c>
      <c r="I54" s="44">
        <v>4</v>
      </c>
      <c r="J54" s="44">
        <v>7</v>
      </c>
      <c r="K54" s="44">
        <v>5</v>
      </c>
      <c r="L54" s="44">
        <v>6</v>
      </c>
      <c r="M54" s="44">
        <v>0</v>
      </c>
      <c r="N54" s="16">
        <f t="shared" si="9"/>
        <v>33.333333333333329</v>
      </c>
      <c r="O54" s="5">
        <v>3686.88</v>
      </c>
      <c r="P54" s="5">
        <f t="shared" si="10"/>
        <v>3686.88</v>
      </c>
      <c r="Q54" s="16">
        <f t="shared" si="16"/>
        <v>100</v>
      </c>
      <c r="R54" s="5">
        <v>3686.88</v>
      </c>
      <c r="S54" s="16">
        <f t="shared" si="17"/>
        <v>100</v>
      </c>
      <c r="T54" s="5">
        <f t="shared" si="13"/>
        <v>0</v>
      </c>
      <c r="U54" s="16">
        <f t="shared" si="18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22</v>
      </c>
      <c r="I55" s="44">
        <v>2</v>
      </c>
      <c r="J55" s="44">
        <v>20</v>
      </c>
      <c r="K55" s="44">
        <v>7</v>
      </c>
      <c r="L55" s="44">
        <v>9</v>
      </c>
      <c r="M55" s="44">
        <v>0</v>
      </c>
      <c r="N55" s="16">
        <f t="shared" si="9"/>
        <v>31.818181818181817</v>
      </c>
      <c r="O55" s="5">
        <v>4470.8100000000004</v>
      </c>
      <c r="P55" s="5">
        <f t="shared" si="10"/>
        <v>4470.8100000000004</v>
      </c>
      <c r="Q55" s="16">
        <f t="shared" si="16"/>
        <v>100</v>
      </c>
      <c r="R55" s="5">
        <v>4470.8100000000004</v>
      </c>
      <c r="S55" s="16">
        <f t="shared" si="17"/>
        <v>100</v>
      </c>
      <c r="T55" s="5">
        <f t="shared" si="13"/>
        <v>0</v>
      </c>
      <c r="U55" s="16">
        <f t="shared" si="18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35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16</v>
      </c>
      <c r="I56" s="44">
        <v>5</v>
      </c>
      <c r="J56" s="44">
        <v>6</v>
      </c>
      <c r="K56" s="44">
        <v>8</v>
      </c>
      <c r="L56" s="44">
        <v>9</v>
      </c>
      <c r="M56" s="44">
        <v>0</v>
      </c>
      <c r="N56" s="16">
        <f t="shared" si="9"/>
        <v>50</v>
      </c>
      <c r="O56" s="5">
        <v>3148.3</v>
      </c>
      <c r="P56" s="5">
        <f t="shared" si="10"/>
        <v>3148.3</v>
      </c>
      <c r="Q56" s="16">
        <f t="shared" si="16"/>
        <v>100</v>
      </c>
      <c r="R56" s="5">
        <v>3148.3</v>
      </c>
      <c r="S56" s="16">
        <f t="shared" si="17"/>
        <v>100</v>
      </c>
      <c r="T56" s="5">
        <f t="shared" si="13"/>
        <v>0</v>
      </c>
      <c r="U56" s="16">
        <f t="shared" si="18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4477.3599999999997</v>
      </c>
      <c r="H57" s="44">
        <v>24</v>
      </c>
      <c r="I57" s="44">
        <v>1</v>
      </c>
      <c r="J57" s="44">
        <v>12</v>
      </c>
      <c r="K57" s="44">
        <v>9</v>
      </c>
      <c r="L57" s="44">
        <v>11</v>
      </c>
      <c r="M57" s="44">
        <v>0</v>
      </c>
      <c r="N57" s="16">
        <f t="shared" si="9"/>
        <v>37.5</v>
      </c>
      <c r="O57" s="5">
        <v>4477.3599999999997</v>
      </c>
      <c r="P57" s="5">
        <f t="shared" si="10"/>
        <v>4477.3599999999997</v>
      </c>
      <c r="Q57" s="16">
        <f t="shared" si="16"/>
        <v>100</v>
      </c>
      <c r="R57" s="5">
        <v>4477.3599999999997</v>
      </c>
      <c r="S57" s="16">
        <f t="shared" si="17"/>
        <v>100</v>
      </c>
      <c r="T57" s="5">
        <f t="shared" si="13"/>
        <v>0</v>
      </c>
      <c r="U57" s="16">
        <f t="shared" si="18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35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1286.56</v>
      </c>
      <c r="H58" s="44">
        <v>15</v>
      </c>
      <c r="I58" s="44">
        <v>3</v>
      </c>
      <c r="J58" s="44">
        <v>7</v>
      </c>
      <c r="K58" s="44">
        <v>4</v>
      </c>
      <c r="L58" s="44">
        <v>4</v>
      </c>
      <c r="M58" s="44">
        <v>0</v>
      </c>
      <c r="N58" s="16">
        <f t="shared" si="9"/>
        <v>26.666666666666668</v>
      </c>
      <c r="O58" s="5">
        <v>1286.56</v>
      </c>
      <c r="P58" s="5">
        <f t="shared" si="10"/>
        <v>1286.56</v>
      </c>
      <c r="Q58" s="16">
        <f t="shared" si="16"/>
        <v>100</v>
      </c>
      <c r="R58" s="5">
        <v>1286.56</v>
      </c>
      <c r="S58" s="16">
        <f t="shared" si="17"/>
        <v>100</v>
      </c>
      <c r="T58" s="5">
        <f t="shared" si="13"/>
        <v>0</v>
      </c>
      <c r="U58" s="16">
        <f t="shared" si="18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1052.96</v>
      </c>
      <c r="H59" s="44">
        <v>20</v>
      </c>
      <c r="I59" s="44">
        <v>7</v>
      </c>
      <c r="J59" s="44">
        <v>7</v>
      </c>
      <c r="K59" s="44">
        <v>5</v>
      </c>
      <c r="L59" s="44">
        <v>6</v>
      </c>
      <c r="M59" s="44">
        <v>0</v>
      </c>
      <c r="N59" s="16">
        <f t="shared" si="9"/>
        <v>25</v>
      </c>
      <c r="O59" s="5">
        <v>1052.96</v>
      </c>
      <c r="P59" s="5">
        <f t="shared" si="10"/>
        <v>1052.96</v>
      </c>
      <c r="Q59" s="16">
        <f t="shared" si="16"/>
        <v>100</v>
      </c>
      <c r="R59" s="5">
        <v>1052.96</v>
      </c>
      <c r="S59" s="16">
        <f t="shared" si="17"/>
        <v>100</v>
      </c>
      <c r="T59" s="5">
        <f t="shared" si="13"/>
        <v>0</v>
      </c>
      <c r="U59" s="16">
        <f t="shared" si="18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1283.99</v>
      </c>
      <c r="H60" s="44">
        <v>11</v>
      </c>
      <c r="I60" s="44">
        <v>3</v>
      </c>
      <c r="J60" s="44">
        <v>7</v>
      </c>
      <c r="K60" s="44">
        <v>4</v>
      </c>
      <c r="L60" s="44">
        <v>5</v>
      </c>
      <c r="M60" s="44">
        <v>0</v>
      </c>
      <c r="N60" s="16">
        <f t="shared" si="9"/>
        <v>36.363636363636367</v>
      </c>
      <c r="O60" s="5">
        <v>1283.99</v>
      </c>
      <c r="P60" s="5">
        <f t="shared" si="10"/>
        <v>1283.99</v>
      </c>
      <c r="Q60" s="16">
        <f t="shared" si="16"/>
        <v>100</v>
      </c>
      <c r="R60" s="5">
        <v>1283.99</v>
      </c>
      <c r="S60" s="16">
        <f t="shared" si="17"/>
        <v>100</v>
      </c>
      <c r="T60" s="5">
        <f t="shared" si="13"/>
        <v>0</v>
      </c>
      <c r="U60" s="16">
        <f t="shared" si="18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18</v>
      </c>
      <c r="I61" s="44">
        <v>2</v>
      </c>
      <c r="J61" s="44">
        <v>15</v>
      </c>
      <c r="K61" s="44">
        <v>3</v>
      </c>
      <c r="L61" s="44">
        <v>4</v>
      </c>
      <c r="M61" s="44">
        <v>0</v>
      </c>
      <c r="N61" s="16">
        <f t="shared" si="9"/>
        <v>16.666666666666664</v>
      </c>
      <c r="O61" s="5">
        <v>4040.4</v>
      </c>
      <c r="P61" s="5">
        <f t="shared" si="10"/>
        <v>4040.4</v>
      </c>
      <c r="Q61" s="16">
        <f t="shared" si="16"/>
        <v>100</v>
      </c>
      <c r="R61" s="5">
        <v>4040.4</v>
      </c>
      <c r="S61" s="16">
        <f t="shared" si="17"/>
        <v>100</v>
      </c>
      <c r="T61" s="5">
        <f t="shared" si="13"/>
        <v>0</v>
      </c>
      <c r="U61" s="16">
        <f t="shared" si="18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2374.1799999999998</v>
      </c>
      <c r="H62" s="44">
        <v>14</v>
      </c>
      <c r="I62" s="44">
        <v>1</v>
      </c>
      <c r="J62" s="44">
        <v>11</v>
      </c>
      <c r="K62" s="44">
        <v>5</v>
      </c>
      <c r="L62" s="44">
        <v>5</v>
      </c>
      <c r="M62" s="44">
        <v>0</v>
      </c>
      <c r="N62" s="16">
        <f t="shared" si="9"/>
        <v>35.714285714285715</v>
      </c>
      <c r="O62" s="5">
        <v>2374.1799999999998</v>
      </c>
      <c r="P62" s="5">
        <f t="shared" si="10"/>
        <v>2374.1799999999998</v>
      </c>
      <c r="Q62" s="16">
        <f t="shared" si="16"/>
        <v>100</v>
      </c>
      <c r="R62" s="5">
        <v>2374.1799999999998</v>
      </c>
      <c r="S62" s="16">
        <f t="shared" si="17"/>
        <v>100</v>
      </c>
      <c r="T62" s="5">
        <f t="shared" si="13"/>
        <v>0</v>
      </c>
      <c r="U62" s="16">
        <f t="shared" si="18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1375.68</v>
      </c>
      <c r="H63" s="44">
        <v>11</v>
      </c>
      <c r="I63" s="44">
        <v>3</v>
      </c>
      <c r="J63" s="44">
        <v>3</v>
      </c>
      <c r="K63" s="44">
        <v>2</v>
      </c>
      <c r="L63" s="44">
        <v>2</v>
      </c>
      <c r="M63" s="44">
        <v>0</v>
      </c>
      <c r="N63" s="16">
        <f t="shared" si="9"/>
        <v>18.181818181818183</v>
      </c>
      <c r="O63" s="5">
        <v>1375.68</v>
      </c>
      <c r="P63" s="5">
        <f t="shared" si="10"/>
        <v>1375.68</v>
      </c>
      <c r="Q63" s="16">
        <f t="shared" si="16"/>
        <v>100</v>
      </c>
      <c r="R63" s="5">
        <v>1375.68</v>
      </c>
      <c r="S63" s="16">
        <f t="shared" si="17"/>
        <v>100</v>
      </c>
      <c r="T63" s="5">
        <f t="shared" si="13"/>
        <v>0</v>
      </c>
      <c r="U63" s="16">
        <f t="shared" si="18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0</v>
      </c>
      <c r="H64" s="44">
        <v>1</v>
      </c>
      <c r="I64" s="44">
        <v>0</v>
      </c>
      <c r="J64" s="44">
        <v>1</v>
      </c>
      <c r="K64" s="44">
        <v>0</v>
      </c>
      <c r="L64" s="44">
        <v>0</v>
      </c>
      <c r="M64" s="44">
        <v>0</v>
      </c>
      <c r="N64" s="16">
        <f t="shared" si="9"/>
        <v>0</v>
      </c>
      <c r="O64" s="5">
        <v>0</v>
      </c>
      <c r="P64" s="5">
        <f t="shared" si="10"/>
        <v>0</v>
      </c>
      <c r="Q64" s="16">
        <f t="shared" si="16"/>
        <v>0</v>
      </c>
      <c r="R64" s="5">
        <v>0</v>
      </c>
      <c r="S64" s="16">
        <f t="shared" si="17"/>
        <v>0</v>
      </c>
      <c r="T64" s="5">
        <f t="shared" si="13"/>
        <v>0</v>
      </c>
      <c r="U64" s="16">
        <f t="shared" si="18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6</v>
      </c>
      <c r="I65" s="44">
        <v>2</v>
      </c>
      <c r="J65" s="44">
        <v>4</v>
      </c>
      <c r="K65" s="44">
        <v>0</v>
      </c>
      <c r="L65" s="44">
        <v>0</v>
      </c>
      <c r="M65" s="44">
        <v>0</v>
      </c>
      <c r="N65" s="16">
        <f t="shared" si="9"/>
        <v>0</v>
      </c>
      <c r="O65" s="5">
        <v>0</v>
      </c>
      <c r="P65" s="5">
        <f t="shared" si="10"/>
        <v>0</v>
      </c>
      <c r="Q65" s="16">
        <f t="shared" si="16"/>
        <v>0</v>
      </c>
      <c r="R65" s="5">
        <v>0</v>
      </c>
      <c r="S65" s="16">
        <f t="shared" si="17"/>
        <v>0</v>
      </c>
      <c r="T65" s="5">
        <f t="shared" si="13"/>
        <v>0</v>
      </c>
      <c r="U65" s="16">
        <f t="shared" si="18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35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5696.37</v>
      </c>
      <c r="H66" s="44">
        <v>21</v>
      </c>
      <c r="I66" s="44">
        <v>7</v>
      </c>
      <c r="J66" s="44">
        <v>11</v>
      </c>
      <c r="K66" s="44">
        <v>14</v>
      </c>
      <c r="L66" s="44">
        <v>15</v>
      </c>
      <c r="M66" s="44">
        <v>0</v>
      </c>
      <c r="N66" s="16">
        <f t="shared" si="9"/>
        <v>66.666666666666657</v>
      </c>
      <c r="O66" s="5">
        <v>5696.37</v>
      </c>
      <c r="P66" s="5">
        <f t="shared" si="10"/>
        <v>5696.37</v>
      </c>
      <c r="Q66" s="16">
        <f t="shared" si="16"/>
        <v>100</v>
      </c>
      <c r="R66" s="5">
        <v>5696.37</v>
      </c>
      <c r="S66" s="16">
        <f t="shared" si="17"/>
        <v>100</v>
      </c>
      <c r="T66" s="5">
        <f t="shared" si="13"/>
        <v>0</v>
      </c>
      <c r="U66" s="16">
        <f t="shared" si="18"/>
        <v>0</v>
      </c>
    </row>
    <row r="67" spans="1:21" ht="27.95" customHeight="1" x14ac:dyDescent="0.25">
      <c r="A67" s="1">
        <f t="shared" si="7"/>
        <v>62</v>
      </c>
      <c r="B67" s="135" t="s">
        <v>24</v>
      </c>
      <c r="C67" s="135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743.21</v>
      </c>
      <c r="H67" s="44">
        <v>5</v>
      </c>
      <c r="I67" s="44">
        <v>2</v>
      </c>
      <c r="J67" s="44">
        <v>2</v>
      </c>
      <c r="K67" s="44">
        <v>2</v>
      </c>
      <c r="L67" s="44">
        <v>2</v>
      </c>
      <c r="M67" s="44">
        <v>0</v>
      </c>
      <c r="N67" s="16">
        <f t="shared" si="9"/>
        <v>40</v>
      </c>
      <c r="O67" s="16">
        <v>743.21</v>
      </c>
      <c r="P67" s="5">
        <f t="shared" si="10"/>
        <v>743.21</v>
      </c>
      <c r="Q67" s="16">
        <f t="shared" si="16"/>
        <v>100</v>
      </c>
      <c r="R67" s="16">
        <v>743.21</v>
      </c>
      <c r="S67" s="16">
        <f>IF(M67=0,0,P67/M67)*100</f>
        <v>0</v>
      </c>
      <c r="T67" s="5">
        <f t="shared" si="13"/>
        <v>0</v>
      </c>
      <c r="U67" s="16">
        <f t="shared" si="18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4</v>
      </c>
      <c r="I68" s="44">
        <v>1</v>
      </c>
      <c r="J68" s="44">
        <v>1</v>
      </c>
      <c r="K68" s="44">
        <v>1</v>
      </c>
      <c r="L68" s="44">
        <v>1</v>
      </c>
      <c r="M68" s="44">
        <v>0</v>
      </c>
      <c r="N68" s="16">
        <f t="shared" si="9"/>
        <v>25</v>
      </c>
      <c r="O68" s="5">
        <v>91.35</v>
      </c>
      <c r="P68" s="5">
        <f t="shared" si="10"/>
        <v>91.35</v>
      </c>
      <c r="Q68" s="16">
        <f t="shared" si="16"/>
        <v>100</v>
      </c>
      <c r="R68" s="5">
        <v>91.35</v>
      </c>
      <c r="S68" s="16">
        <f t="shared" ref="S68:S79" si="19">IF(P68=0,0,R68/P68)*100</f>
        <v>100</v>
      </c>
      <c r="T68" s="5">
        <f t="shared" si="13"/>
        <v>0</v>
      </c>
      <c r="U68" s="16">
        <f t="shared" si="18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2281.9299999999998</v>
      </c>
      <c r="H69" s="44">
        <v>17</v>
      </c>
      <c r="I69" s="44">
        <v>4</v>
      </c>
      <c r="J69" s="44">
        <v>12</v>
      </c>
      <c r="K69" s="44">
        <v>5</v>
      </c>
      <c r="L69" s="44">
        <v>6</v>
      </c>
      <c r="M69" s="44">
        <v>0</v>
      </c>
      <c r="N69" s="16">
        <f t="shared" si="9"/>
        <v>29.411764705882355</v>
      </c>
      <c r="O69" s="5">
        <v>2281.9299999999998</v>
      </c>
      <c r="P69" s="5">
        <f t="shared" si="10"/>
        <v>2281.9299999999998</v>
      </c>
      <c r="Q69" s="16">
        <f t="shared" si="16"/>
        <v>100</v>
      </c>
      <c r="R69" s="5">
        <v>2281.9299999999998</v>
      </c>
      <c r="S69" s="16">
        <f t="shared" si="19"/>
        <v>100</v>
      </c>
      <c r="T69" s="5">
        <f t="shared" si="13"/>
        <v>0</v>
      </c>
      <c r="U69" s="16">
        <f t="shared" si="18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6085.49</v>
      </c>
      <c r="H70" s="44">
        <v>25</v>
      </c>
      <c r="I70" s="44">
        <v>4</v>
      </c>
      <c r="J70" s="44">
        <v>17</v>
      </c>
      <c r="K70" s="44">
        <v>6</v>
      </c>
      <c r="L70" s="44">
        <v>7</v>
      </c>
      <c r="M70" s="44">
        <v>0</v>
      </c>
      <c r="N70" s="16">
        <f t="shared" si="9"/>
        <v>24</v>
      </c>
      <c r="O70" s="5">
        <v>6085.49</v>
      </c>
      <c r="P70" s="5">
        <f t="shared" si="10"/>
        <v>6085.49</v>
      </c>
      <c r="Q70" s="16">
        <f t="shared" si="16"/>
        <v>100</v>
      </c>
      <c r="R70" s="5">
        <v>6085.49</v>
      </c>
      <c r="S70" s="16">
        <f t="shared" si="19"/>
        <v>100</v>
      </c>
      <c r="T70" s="5">
        <f t="shared" si="13"/>
        <v>0</v>
      </c>
      <c r="U70" s="16">
        <f t="shared" si="18"/>
        <v>0</v>
      </c>
    </row>
    <row r="71" spans="1:21" ht="27.95" customHeight="1" x14ac:dyDescent="0.25">
      <c r="A71" s="1">
        <f t="shared" ref="A71:A102" si="20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9"/>
        <v>100</v>
      </c>
      <c r="O71" s="5">
        <v>643.1</v>
      </c>
      <c r="P71" s="5">
        <f t="shared" si="10"/>
        <v>643.1</v>
      </c>
      <c r="Q71" s="16">
        <f t="shared" si="16"/>
        <v>100</v>
      </c>
      <c r="R71" s="5">
        <v>643.1</v>
      </c>
      <c r="S71" s="16">
        <f t="shared" si="19"/>
        <v>100</v>
      </c>
      <c r="T71" s="5">
        <f t="shared" si="13"/>
        <v>0</v>
      </c>
      <c r="U71" s="16">
        <f t="shared" si="18"/>
        <v>0</v>
      </c>
    </row>
    <row r="72" spans="1:21" ht="27.95" customHeight="1" x14ac:dyDescent="0.25">
      <c r="A72" s="1">
        <f t="shared" si="20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14</v>
      </c>
      <c r="I72" s="44">
        <v>1</v>
      </c>
      <c r="J72" s="44">
        <v>13</v>
      </c>
      <c r="K72" s="44">
        <v>0</v>
      </c>
      <c r="L72" s="44">
        <v>0</v>
      </c>
      <c r="M72" s="44">
        <v>0</v>
      </c>
      <c r="N72" s="16">
        <f t="shared" si="9"/>
        <v>0</v>
      </c>
      <c r="O72" s="5">
        <v>0</v>
      </c>
      <c r="P72" s="5">
        <f t="shared" si="10"/>
        <v>0</v>
      </c>
      <c r="Q72" s="16">
        <f t="shared" si="16"/>
        <v>0</v>
      </c>
      <c r="R72" s="5">
        <v>0</v>
      </c>
      <c r="S72" s="16">
        <f t="shared" si="19"/>
        <v>0</v>
      </c>
      <c r="T72" s="5">
        <f t="shared" si="13"/>
        <v>0</v>
      </c>
      <c r="U72" s="16">
        <f t="shared" si="18"/>
        <v>0</v>
      </c>
    </row>
    <row r="73" spans="1:21" ht="27.95" customHeight="1" x14ac:dyDescent="0.25">
      <c r="A73" s="1">
        <f t="shared" si="20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1945.39</v>
      </c>
      <c r="H73" s="44">
        <v>11</v>
      </c>
      <c r="I73" s="44">
        <v>2</v>
      </c>
      <c r="J73" s="44">
        <v>9</v>
      </c>
      <c r="K73" s="44">
        <v>4</v>
      </c>
      <c r="L73" s="44">
        <v>5</v>
      </c>
      <c r="M73" s="44">
        <v>0</v>
      </c>
      <c r="N73" s="16">
        <f t="shared" si="9"/>
        <v>36.363636363636367</v>
      </c>
      <c r="O73" s="5">
        <v>1945.39</v>
      </c>
      <c r="P73" s="5">
        <f t="shared" si="10"/>
        <v>1945.39</v>
      </c>
      <c r="Q73" s="16">
        <f t="shared" si="16"/>
        <v>100</v>
      </c>
      <c r="R73" s="5">
        <v>1945.39</v>
      </c>
      <c r="S73" s="16">
        <f t="shared" si="19"/>
        <v>100</v>
      </c>
      <c r="T73" s="5">
        <f t="shared" si="13"/>
        <v>0</v>
      </c>
      <c r="U73" s="16">
        <f t="shared" si="18"/>
        <v>0</v>
      </c>
    </row>
    <row r="74" spans="1:21" ht="27.95" customHeight="1" x14ac:dyDescent="0.25">
      <c r="A74" s="1">
        <f t="shared" si="20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1125.44</v>
      </c>
      <c r="H74" s="44">
        <v>5</v>
      </c>
      <c r="I74" s="44">
        <v>0</v>
      </c>
      <c r="J74" s="44">
        <v>5</v>
      </c>
      <c r="K74" s="44">
        <v>3</v>
      </c>
      <c r="L74" s="44">
        <v>3</v>
      </c>
      <c r="M74" s="44">
        <v>0</v>
      </c>
      <c r="N74" s="16">
        <f t="shared" si="9"/>
        <v>60</v>
      </c>
      <c r="O74" s="5">
        <v>1125.44</v>
      </c>
      <c r="P74" s="5">
        <f t="shared" si="10"/>
        <v>1125.44</v>
      </c>
      <c r="Q74" s="16">
        <f t="shared" si="16"/>
        <v>100</v>
      </c>
      <c r="R74" s="5">
        <v>1125.44</v>
      </c>
      <c r="S74" s="16">
        <f t="shared" si="19"/>
        <v>100</v>
      </c>
      <c r="T74" s="5">
        <f t="shared" si="13"/>
        <v>0</v>
      </c>
      <c r="U74" s="16">
        <f t="shared" si="18"/>
        <v>0</v>
      </c>
    </row>
    <row r="75" spans="1:21" ht="27.95" customHeight="1" x14ac:dyDescent="0.25">
      <c r="A75" s="1">
        <f t="shared" si="20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6749.95</v>
      </c>
      <c r="H75" s="44">
        <v>16</v>
      </c>
      <c r="I75" s="44">
        <v>4</v>
      </c>
      <c r="J75" s="44">
        <v>11</v>
      </c>
      <c r="K75" s="44">
        <v>10</v>
      </c>
      <c r="L75" s="44">
        <v>13</v>
      </c>
      <c r="M75" s="44">
        <v>0</v>
      </c>
      <c r="N75" s="16">
        <f t="shared" si="9"/>
        <v>62.5</v>
      </c>
      <c r="O75" s="5">
        <v>6749.95</v>
      </c>
      <c r="P75" s="5">
        <f t="shared" si="10"/>
        <v>6749.95</v>
      </c>
      <c r="Q75" s="16">
        <f t="shared" si="16"/>
        <v>100</v>
      </c>
      <c r="R75" s="5">
        <v>6749.95</v>
      </c>
      <c r="S75" s="16">
        <f t="shared" si="19"/>
        <v>100</v>
      </c>
      <c r="T75" s="5">
        <f t="shared" si="13"/>
        <v>0</v>
      </c>
      <c r="U75" s="16">
        <f t="shared" si="18"/>
        <v>0</v>
      </c>
    </row>
    <row r="76" spans="1:21" ht="27.95" customHeight="1" x14ac:dyDescent="0.25">
      <c r="A76" s="1">
        <f t="shared" si="20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4541.01</v>
      </c>
      <c r="H76" s="44">
        <v>22</v>
      </c>
      <c r="I76" s="44">
        <v>0</v>
      </c>
      <c r="J76" s="44">
        <v>18</v>
      </c>
      <c r="K76" s="44">
        <v>10</v>
      </c>
      <c r="L76" s="44">
        <v>11</v>
      </c>
      <c r="M76" s="44">
        <v>0</v>
      </c>
      <c r="N76" s="16">
        <f t="shared" si="9"/>
        <v>45.454545454545453</v>
      </c>
      <c r="O76" s="5">
        <v>4541.01</v>
      </c>
      <c r="P76" s="5">
        <f t="shared" si="10"/>
        <v>4541.01</v>
      </c>
      <c r="Q76" s="16">
        <f t="shared" si="16"/>
        <v>100</v>
      </c>
      <c r="R76" s="5">
        <v>4541.01</v>
      </c>
      <c r="S76" s="16">
        <f t="shared" si="19"/>
        <v>100</v>
      </c>
      <c r="T76" s="5">
        <f t="shared" si="13"/>
        <v>0</v>
      </c>
      <c r="U76" s="16">
        <f t="shared" si="18"/>
        <v>0</v>
      </c>
    </row>
    <row r="77" spans="1:21" ht="27.95" customHeight="1" x14ac:dyDescent="0.25">
      <c r="A77" s="1">
        <f t="shared" si="20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12052.64</v>
      </c>
      <c r="H77" s="44">
        <v>29</v>
      </c>
      <c r="I77" s="44">
        <v>8</v>
      </c>
      <c r="J77" s="44">
        <v>20</v>
      </c>
      <c r="K77" s="44">
        <v>19</v>
      </c>
      <c r="L77" s="44">
        <v>22</v>
      </c>
      <c r="M77" s="44">
        <v>0</v>
      </c>
      <c r="N77" s="16">
        <f t="shared" si="9"/>
        <v>65.517241379310349</v>
      </c>
      <c r="O77" s="5">
        <v>12052.64</v>
      </c>
      <c r="P77" s="5">
        <f t="shared" si="10"/>
        <v>12052.64</v>
      </c>
      <c r="Q77" s="16">
        <f t="shared" si="16"/>
        <v>100</v>
      </c>
      <c r="R77" s="5">
        <v>12052.64</v>
      </c>
      <c r="S77" s="16">
        <f t="shared" si="19"/>
        <v>100</v>
      </c>
      <c r="T77" s="5">
        <f t="shared" si="13"/>
        <v>0</v>
      </c>
      <c r="U77" s="16">
        <f t="shared" si="18"/>
        <v>0</v>
      </c>
    </row>
    <row r="78" spans="1:21" ht="27.95" customHeight="1" x14ac:dyDescent="0.25">
      <c r="A78" s="1">
        <f t="shared" si="20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1842.49</v>
      </c>
      <c r="H78" s="44">
        <v>5</v>
      </c>
      <c r="I78" s="44">
        <v>1</v>
      </c>
      <c r="J78" s="44">
        <v>2</v>
      </c>
      <c r="K78" s="44">
        <v>3</v>
      </c>
      <c r="L78" s="44">
        <v>4</v>
      </c>
      <c r="M78" s="44">
        <v>0</v>
      </c>
      <c r="N78" s="16">
        <f t="shared" si="9"/>
        <v>60</v>
      </c>
      <c r="O78" s="5">
        <v>1842.49</v>
      </c>
      <c r="P78" s="5">
        <f t="shared" si="10"/>
        <v>1842.49</v>
      </c>
      <c r="Q78" s="16">
        <f t="shared" si="16"/>
        <v>100</v>
      </c>
      <c r="R78" s="5">
        <v>1842.49</v>
      </c>
      <c r="S78" s="16">
        <f t="shared" si="19"/>
        <v>100</v>
      </c>
      <c r="T78" s="5">
        <f t="shared" si="13"/>
        <v>0</v>
      </c>
      <c r="U78" s="16">
        <f t="shared" si="18"/>
        <v>0</v>
      </c>
    </row>
    <row r="79" spans="1:21" ht="27.95" customHeight="1" x14ac:dyDescent="0.25">
      <c r="A79" s="1">
        <f t="shared" si="20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989.26</v>
      </c>
      <c r="H79" s="44">
        <v>7</v>
      </c>
      <c r="I79" s="44">
        <v>1</v>
      </c>
      <c r="J79" s="44">
        <v>6</v>
      </c>
      <c r="K79" s="44">
        <v>2</v>
      </c>
      <c r="L79" s="44">
        <v>3</v>
      </c>
      <c r="M79" s="44">
        <v>0</v>
      </c>
      <c r="N79" s="16">
        <f t="shared" si="9"/>
        <v>28.571428571428569</v>
      </c>
      <c r="O79" s="5">
        <v>989.26</v>
      </c>
      <c r="P79" s="5">
        <f t="shared" si="10"/>
        <v>989.26</v>
      </c>
      <c r="Q79" s="16">
        <f t="shared" si="16"/>
        <v>100</v>
      </c>
      <c r="R79" s="5">
        <v>989.26</v>
      </c>
      <c r="S79" s="16">
        <f t="shared" si="19"/>
        <v>100</v>
      </c>
      <c r="T79" s="5">
        <f t="shared" si="13"/>
        <v>0</v>
      </c>
      <c r="U79" s="16">
        <f t="shared" si="18"/>
        <v>0</v>
      </c>
    </row>
    <row r="80" spans="1:21" ht="30" x14ac:dyDescent="0.25">
      <c r="A80" s="1">
        <f t="shared" si="20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2</v>
      </c>
      <c r="I80" s="44">
        <v>1</v>
      </c>
      <c r="J80" s="44">
        <v>0</v>
      </c>
      <c r="K80" s="44">
        <v>0</v>
      </c>
      <c r="L80" s="44">
        <v>0</v>
      </c>
      <c r="M80" s="44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</row>
    <row r="81" spans="1:21" ht="27.95" customHeight="1" x14ac:dyDescent="0.25">
      <c r="A81" s="1">
        <f t="shared" si="20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2016.66</v>
      </c>
      <c r="H81" s="44">
        <v>16</v>
      </c>
      <c r="I81" s="44">
        <v>4</v>
      </c>
      <c r="J81" s="44">
        <v>12</v>
      </c>
      <c r="K81" s="44">
        <v>8</v>
      </c>
      <c r="L81" s="44">
        <v>9</v>
      </c>
      <c r="M81" s="44">
        <v>0</v>
      </c>
      <c r="N81" s="16">
        <f t="shared" ref="N81:U102" si="21">IF(H81=0,0,K81/H81)*100</f>
        <v>50</v>
      </c>
      <c r="O81" s="5">
        <v>2016.66</v>
      </c>
      <c r="P81" s="5">
        <f>O81</f>
        <v>2016.66</v>
      </c>
      <c r="Q81" s="16">
        <f>IF(O81=0,0,P81/O81)*100</f>
        <v>100</v>
      </c>
      <c r="R81" s="5">
        <v>2016.66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20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9530.93</v>
      </c>
      <c r="H82" s="44">
        <v>16</v>
      </c>
      <c r="I82" s="44">
        <v>3</v>
      </c>
      <c r="J82" s="44">
        <v>10</v>
      </c>
      <c r="K82" s="44">
        <v>10</v>
      </c>
      <c r="L82" s="44">
        <v>13</v>
      </c>
      <c r="M82" s="44">
        <v>0</v>
      </c>
      <c r="N82" s="16">
        <f t="shared" si="21"/>
        <v>62.5</v>
      </c>
      <c r="O82" s="5">
        <v>9530.93</v>
      </c>
      <c r="P82" s="5">
        <f>O82</f>
        <v>9530.93</v>
      </c>
      <c r="Q82" s="16">
        <f>IF(O82=0,0,P82/O82)*100</f>
        <v>100</v>
      </c>
      <c r="R82" s="5">
        <v>9530.93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20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8238.9500000000007</v>
      </c>
      <c r="H83" s="44">
        <v>23</v>
      </c>
      <c r="I83" s="44">
        <v>3</v>
      </c>
      <c r="J83" s="44">
        <v>19</v>
      </c>
      <c r="K83" s="44">
        <v>15</v>
      </c>
      <c r="L83" s="44">
        <v>22</v>
      </c>
      <c r="M83" s="44">
        <v>0</v>
      </c>
      <c r="N83" s="16">
        <f t="shared" si="21"/>
        <v>65.217391304347828</v>
      </c>
      <c r="O83" s="5">
        <v>8238.9500000000007</v>
      </c>
      <c r="P83" s="5">
        <f>O83</f>
        <v>8238.9500000000007</v>
      </c>
      <c r="Q83" s="16">
        <f>IF(O83=0,0,P83/O83)*100</f>
        <v>100</v>
      </c>
      <c r="R83" s="5">
        <v>8238.9500000000007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20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7</v>
      </c>
      <c r="I84" s="44">
        <v>3</v>
      </c>
      <c r="J84" s="44">
        <v>4</v>
      </c>
      <c r="K84" s="44">
        <v>0</v>
      </c>
      <c r="L84" s="44">
        <v>0</v>
      </c>
      <c r="M84" s="44">
        <v>0</v>
      </c>
      <c r="N84" s="16">
        <f t="shared" si="21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20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2765.87</v>
      </c>
      <c r="H85" s="44">
        <v>19</v>
      </c>
      <c r="I85" s="44">
        <v>5</v>
      </c>
      <c r="J85" s="44">
        <v>13</v>
      </c>
      <c r="K85" s="44">
        <v>6</v>
      </c>
      <c r="L85" s="44">
        <v>6</v>
      </c>
      <c r="M85" s="44">
        <v>0</v>
      </c>
      <c r="N85" s="16">
        <f t="shared" si="21"/>
        <v>31.578947368421051</v>
      </c>
      <c r="O85" s="5">
        <v>2765.87</v>
      </c>
      <c r="P85" s="5">
        <f>O85</f>
        <v>2765.87</v>
      </c>
      <c r="Q85" s="16">
        <f>IF(O85=0,0,P85/O85)*100</f>
        <v>100</v>
      </c>
      <c r="R85" s="5">
        <v>2765.87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20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3</v>
      </c>
      <c r="I86" s="44">
        <v>1</v>
      </c>
      <c r="J86" s="44">
        <v>2</v>
      </c>
      <c r="K86" s="44">
        <v>0</v>
      </c>
      <c r="L86" s="44">
        <v>0</v>
      </c>
      <c r="M86" s="44">
        <v>0</v>
      </c>
      <c r="N86" s="16">
        <f t="shared" si="21"/>
        <v>0</v>
      </c>
      <c r="O86" s="16">
        <f t="shared" si="21"/>
        <v>0</v>
      </c>
      <c r="P86" s="16">
        <f t="shared" si="21"/>
        <v>0</v>
      </c>
      <c r="Q86" s="16">
        <f t="shared" si="21"/>
        <v>0</v>
      </c>
      <c r="R86" s="16">
        <f t="shared" si="21"/>
        <v>0</v>
      </c>
      <c r="S86" s="16">
        <f t="shared" si="21"/>
        <v>0</v>
      </c>
      <c r="T86" s="16">
        <f t="shared" si="21"/>
        <v>0</v>
      </c>
      <c r="U86" s="16">
        <f t="shared" si="21"/>
        <v>0</v>
      </c>
    </row>
    <row r="87" spans="1:21" ht="27.95" customHeight="1" x14ac:dyDescent="0.25">
      <c r="A87" s="1">
        <f t="shared" si="20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2" si="22">O87</f>
        <v>4928.6400000000003</v>
      </c>
      <c r="H87" s="44">
        <v>15</v>
      </c>
      <c r="I87" s="44">
        <v>4</v>
      </c>
      <c r="J87" s="44">
        <v>10</v>
      </c>
      <c r="K87" s="44">
        <v>6</v>
      </c>
      <c r="L87" s="44">
        <v>8</v>
      </c>
      <c r="M87" s="44">
        <v>0</v>
      </c>
      <c r="N87" s="16">
        <f t="shared" si="21"/>
        <v>40</v>
      </c>
      <c r="O87" s="5">
        <v>4928.6400000000003</v>
      </c>
      <c r="P87" s="5">
        <f t="shared" ref="P87:P102" si="23">O87</f>
        <v>4928.6400000000003</v>
      </c>
      <c r="Q87" s="16">
        <f t="shared" ref="Q87:Q103" si="24">IF(O87=0,0,P87/O87)*100</f>
        <v>100</v>
      </c>
      <c r="R87" s="5">
        <v>4928.6400000000003</v>
      </c>
      <c r="S87" s="16">
        <f t="shared" ref="S87:S103" si="25">IF(P87=0,0,R87/P87)*100</f>
        <v>100</v>
      </c>
      <c r="T87" s="5">
        <f t="shared" ref="T87:T102" si="26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20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22"/>
        <v>909.95</v>
      </c>
      <c r="H88" s="44">
        <v>10</v>
      </c>
      <c r="I88" s="44">
        <v>1</v>
      </c>
      <c r="J88" s="44">
        <v>8</v>
      </c>
      <c r="K88" s="44">
        <v>2</v>
      </c>
      <c r="L88" s="44">
        <v>3</v>
      </c>
      <c r="M88" s="44">
        <v>0</v>
      </c>
      <c r="N88" s="16">
        <f t="shared" si="21"/>
        <v>20</v>
      </c>
      <c r="O88" s="5">
        <v>909.95</v>
      </c>
      <c r="P88" s="5">
        <f t="shared" si="23"/>
        <v>909.95</v>
      </c>
      <c r="Q88" s="16">
        <f t="shared" si="24"/>
        <v>100</v>
      </c>
      <c r="R88" s="5">
        <v>909.95</v>
      </c>
      <c r="S88" s="16">
        <f t="shared" si="25"/>
        <v>100</v>
      </c>
      <c r="T88" s="5">
        <f t="shared" si="26"/>
        <v>0</v>
      </c>
      <c r="U88" s="16">
        <f>IF(P88=0,0,T88/P88)*100</f>
        <v>0</v>
      </c>
    </row>
    <row r="89" spans="1:21" ht="27.95" customHeight="1" x14ac:dyDescent="0.25">
      <c r="A89" s="1">
        <f t="shared" si="20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22"/>
        <v>1252.0999999999999</v>
      </c>
      <c r="H89" s="44">
        <v>8</v>
      </c>
      <c r="I89" s="44">
        <v>2</v>
      </c>
      <c r="J89" s="44">
        <v>3</v>
      </c>
      <c r="K89" s="44">
        <v>5</v>
      </c>
      <c r="L89" s="44">
        <v>6</v>
      </c>
      <c r="M89" s="44">
        <v>0</v>
      </c>
      <c r="N89" s="16">
        <f t="shared" si="21"/>
        <v>62.5</v>
      </c>
      <c r="O89" s="5">
        <v>1252.0999999999999</v>
      </c>
      <c r="P89" s="5">
        <f t="shared" si="23"/>
        <v>1252.0999999999999</v>
      </c>
      <c r="Q89" s="16">
        <f t="shared" si="24"/>
        <v>100</v>
      </c>
      <c r="R89" s="5">
        <v>1252.0999999999999</v>
      </c>
      <c r="S89" s="16">
        <f t="shared" si="25"/>
        <v>100</v>
      </c>
      <c r="T89" s="5">
        <f t="shared" si="26"/>
        <v>0</v>
      </c>
      <c r="U89" s="16">
        <f>IF(P89=0,0,T89/P89)*100</f>
        <v>0</v>
      </c>
    </row>
    <row r="90" spans="1:21" ht="27.95" customHeight="1" x14ac:dyDescent="0.25">
      <c r="A90" s="1">
        <f t="shared" si="20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22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21"/>
        <v>0</v>
      </c>
      <c r="O90" s="5">
        <v>0</v>
      </c>
      <c r="P90" s="5">
        <f t="shared" si="23"/>
        <v>0</v>
      </c>
      <c r="Q90" s="16">
        <f t="shared" si="24"/>
        <v>0</v>
      </c>
      <c r="R90" s="5">
        <v>0</v>
      </c>
      <c r="S90" s="16">
        <f t="shared" si="25"/>
        <v>0</v>
      </c>
      <c r="T90" s="5">
        <f t="shared" si="26"/>
        <v>0</v>
      </c>
      <c r="U90" s="16">
        <f>IF(P90=0,0,T90/P90)*100</f>
        <v>0</v>
      </c>
    </row>
    <row r="91" spans="1:21" ht="49.5" customHeight="1" x14ac:dyDescent="0.25">
      <c r="A91" s="1">
        <f t="shared" si="20"/>
        <v>86</v>
      </c>
      <c r="B91" s="25" t="s">
        <v>23</v>
      </c>
      <c r="C91" s="135" t="s">
        <v>271</v>
      </c>
      <c r="D91" s="25" t="s">
        <v>270</v>
      </c>
      <c r="E91" s="84" t="s">
        <v>41</v>
      </c>
      <c r="F91" s="97" t="s">
        <v>369</v>
      </c>
      <c r="G91" s="93">
        <f t="shared" si="22"/>
        <v>301.45999999999998</v>
      </c>
      <c r="H91" s="44">
        <v>9</v>
      </c>
      <c r="I91" s="44">
        <v>1</v>
      </c>
      <c r="J91" s="44">
        <v>7</v>
      </c>
      <c r="K91" s="44">
        <v>1</v>
      </c>
      <c r="L91" s="44">
        <v>1</v>
      </c>
      <c r="M91" s="44">
        <v>0</v>
      </c>
      <c r="N91" s="16">
        <f t="shared" si="21"/>
        <v>11.111111111111111</v>
      </c>
      <c r="O91" s="5">
        <v>301.45999999999998</v>
      </c>
      <c r="P91" s="5">
        <f t="shared" si="23"/>
        <v>301.45999999999998</v>
      </c>
      <c r="Q91" s="16">
        <f t="shared" si="24"/>
        <v>100</v>
      </c>
      <c r="R91" s="5">
        <v>301.45999999999998</v>
      </c>
      <c r="S91" s="16">
        <f t="shared" si="25"/>
        <v>100</v>
      </c>
      <c r="T91" s="5">
        <f t="shared" si="26"/>
        <v>0</v>
      </c>
      <c r="U91" s="5">
        <v>0</v>
      </c>
    </row>
    <row r="92" spans="1:21" ht="27.95" customHeight="1" x14ac:dyDescent="0.25">
      <c r="A92" s="1">
        <f t="shared" si="20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22"/>
        <v>1708.95</v>
      </c>
      <c r="H92" s="44">
        <v>11</v>
      </c>
      <c r="I92" s="44">
        <v>0</v>
      </c>
      <c r="J92" s="44">
        <v>7</v>
      </c>
      <c r="K92" s="44">
        <v>4</v>
      </c>
      <c r="L92" s="44">
        <v>7</v>
      </c>
      <c r="M92" s="44">
        <v>0</v>
      </c>
      <c r="N92" s="16">
        <f t="shared" si="21"/>
        <v>36.363636363636367</v>
      </c>
      <c r="O92" s="5">
        <v>1708.95</v>
      </c>
      <c r="P92" s="5">
        <f t="shared" si="23"/>
        <v>1708.95</v>
      </c>
      <c r="Q92" s="16">
        <f t="shared" si="24"/>
        <v>100</v>
      </c>
      <c r="R92" s="5">
        <v>1708.95</v>
      </c>
      <c r="S92" s="16">
        <f t="shared" si="25"/>
        <v>100</v>
      </c>
      <c r="T92" s="5">
        <f t="shared" si="26"/>
        <v>0</v>
      </c>
      <c r="U92" s="16">
        <f>IF(P92=0,0,T92/P92)*100</f>
        <v>0</v>
      </c>
    </row>
    <row r="93" spans="1:21" ht="27.95" customHeight="1" x14ac:dyDescent="0.25">
      <c r="A93" s="1">
        <f t="shared" si="20"/>
        <v>88</v>
      </c>
      <c r="B93" s="1" t="s">
        <v>22</v>
      </c>
      <c r="C93" s="1"/>
      <c r="D93" s="25" t="s">
        <v>272</v>
      </c>
      <c r="E93" s="86" t="s">
        <v>263</v>
      </c>
      <c r="F93" s="97" t="s">
        <v>350</v>
      </c>
      <c r="G93" s="93">
        <f t="shared" si="22"/>
        <v>1567.51</v>
      </c>
      <c r="H93" s="44">
        <v>7</v>
      </c>
      <c r="I93" s="44">
        <v>1</v>
      </c>
      <c r="J93" s="44">
        <v>5</v>
      </c>
      <c r="K93" s="44">
        <v>2</v>
      </c>
      <c r="L93" s="44">
        <v>2</v>
      </c>
      <c r="M93" s="44">
        <v>0</v>
      </c>
      <c r="N93" s="16">
        <f t="shared" si="21"/>
        <v>28.571428571428569</v>
      </c>
      <c r="O93" s="5">
        <v>1567.51</v>
      </c>
      <c r="P93" s="5">
        <f t="shared" si="23"/>
        <v>1567.51</v>
      </c>
      <c r="Q93" s="16">
        <f t="shared" si="24"/>
        <v>100</v>
      </c>
      <c r="R93" s="5">
        <v>1567.51</v>
      </c>
      <c r="S93" s="16">
        <f t="shared" si="25"/>
        <v>100</v>
      </c>
      <c r="T93" s="5">
        <f t="shared" si="26"/>
        <v>0</v>
      </c>
      <c r="U93" s="16">
        <f t="shared" ref="U93:U103" si="27">IF(P93=0,0,T93/P93)*100</f>
        <v>0</v>
      </c>
    </row>
    <row r="94" spans="1:21" ht="27.95" customHeight="1" x14ac:dyDescent="0.25">
      <c r="A94" s="1">
        <f t="shared" si="20"/>
        <v>89</v>
      </c>
      <c r="B94" s="1" t="s">
        <v>22</v>
      </c>
      <c r="C94" s="1"/>
      <c r="D94" s="25" t="s">
        <v>236</v>
      </c>
      <c r="E94" s="84" t="s">
        <v>53</v>
      </c>
      <c r="F94" s="96" t="s">
        <v>368</v>
      </c>
      <c r="G94" s="93">
        <f t="shared" si="22"/>
        <v>4558.43</v>
      </c>
      <c r="H94" s="44">
        <v>8</v>
      </c>
      <c r="I94" s="44">
        <v>1</v>
      </c>
      <c r="J94" s="44">
        <v>7</v>
      </c>
      <c r="K94" s="44">
        <v>5</v>
      </c>
      <c r="L94" s="44">
        <v>7</v>
      </c>
      <c r="M94" s="44">
        <v>0</v>
      </c>
      <c r="N94" s="16">
        <f t="shared" si="21"/>
        <v>62.5</v>
      </c>
      <c r="O94" s="5">
        <v>4558.43</v>
      </c>
      <c r="P94" s="5">
        <f t="shared" si="23"/>
        <v>4558.43</v>
      </c>
      <c r="Q94" s="16">
        <f t="shared" si="24"/>
        <v>100</v>
      </c>
      <c r="R94" s="5">
        <v>4558.43</v>
      </c>
      <c r="S94" s="16">
        <f t="shared" si="25"/>
        <v>100</v>
      </c>
      <c r="T94" s="5">
        <f t="shared" si="26"/>
        <v>0</v>
      </c>
      <c r="U94" s="16">
        <f t="shared" si="27"/>
        <v>0</v>
      </c>
    </row>
    <row r="95" spans="1:21" ht="27.95" customHeight="1" x14ac:dyDescent="0.25">
      <c r="A95" s="1">
        <f t="shared" si="20"/>
        <v>90</v>
      </c>
      <c r="B95" s="1" t="s">
        <v>22</v>
      </c>
      <c r="C95" s="1"/>
      <c r="D95" s="25" t="s">
        <v>240</v>
      </c>
      <c r="E95" s="84" t="s">
        <v>241</v>
      </c>
      <c r="F95" s="96" t="s">
        <v>351</v>
      </c>
      <c r="G95" s="93">
        <f t="shared" si="22"/>
        <v>334.95</v>
      </c>
      <c r="H95" s="44">
        <v>6</v>
      </c>
      <c r="I95" s="44">
        <v>2</v>
      </c>
      <c r="J95" s="44">
        <v>1</v>
      </c>
      <c r="K95" s="44">
        <v>3</v>
      </c>
      <c r="L95" s="44">
        <v>3</v>
      </c>
      <c r="M95" s="44">
        <v>0</v>
      </c>
      <c r="N95" s="16">
        <f t="shared" si="21"/>
        <v>50</v>
      </c>
      <c r="O95" s="5">
        <v>334.95</v>
      </c>
      <c r="P95" s="5">
        <f t="shared" si="23"/>
        <v>334.95</v>
      </c>
      <c r="Q95" s="16">
        <f t="shared" si="24"/>
        <v>100</v>
      </c>
      <c r="R95" s="5">
        <v>334.95</v>
      </c>
      <c r="S95" s="16">
        <f t="shared" si="25"/>
        <v>100</v>
      </c>
      <c r="T95" s="5">
        <f t="shared" si="26"/>
        <v>0</v>
      </c>
      <c r="U95" s="16">
        <f t="shared" si="27"/>
        <v>0</v>
      </c>
    </row>
    <row r="96" spans="1:21" ht="27.95" customHeight="1" x14ac:dyDescent="0.25">
      <c r="A96" s="1">
        <f t="shared" si="20"/>
        <v>91</v>
      </c>
      <c r="B96" s="1" t="s">
        <v>22</v>
      </c>
      <c r="C96" s="1"/>
      <c r="D96" s="25" t="s">
        <v>243</v>
      </c>
      <c r="E96" s="33" t="s">
        <v>128</v>
      </c>
      <c r="F96" s="96" t="s">
        <v>352</v>
      </c>
      <c r="G96" s="93">
        <f t="shared" si="22"/>
        <v>4567.2</v>
      </c>
      <c r="H96" s="44">
        <v>14</v>
      </c>
      <c r="I96" s="44">
        <v>3</v>
      </c>
      <c r="J96" s="44">
        <v>3</v>
      </c>
      <c r="K96" s="44">
        <v>12</v>
      </c>
      <c r="L96" s="44">
        <v>12</v>
      </c>
      <c r="M96" s="44">
        <v>0</v>
      </c>
      <c r="N96" s="16">
        <f t="shared" si="21"/>
        <v>85.714285714285708</v>
      </c>
      <c r="O96" s="5">
        <v>4567.2</v>
      </c>
      <c r="P96" s="5">
        <f t="shared" si="23"/>
        <v>4567.2</v>
      </c>
      <c r="Q96" s="16">
        <f>IF(O96=0,0,P96/O96)*100</f>
        <v>100</v>
      </c>
      <c r="R96" s="5">
        <v>4567.2</v>
      </c>
      <c r="S96" s="16">
        <f t="shared" si="25"/>
        <v>100</v>
      </c>
      <c r="T96" s="5">
        <f t="shared" si="26"/>
        <v>0</v>
      </c>
      <c r="U96" s="16">
        <f t="shared" si="27"/>
        <v>0</v>
      </c>
    </row>
    <row r="97" spans="1:32" ht="27.95" customHeight="1" x14ac:dyDescent="0.25">
      <c r="A97" s="1">
        <f t="shared" si="20"/>
        <v>92</v>
      </c>
      <c r="B97" s="1" t="s">
        <v>22</v>
      </c>
      <c r="C97" s="1"/>
      <c r="D97" s="25" t="s">
        <v>245</v>
      </c>
      <c r="E97" s="84" t="s">
        <v>53</v>
      </c>
      <c r="F97" s="98" t="s">
        <v>353</v>
      </c>
      <c r="G97" s="93">
        <f t="shared" si="22"/>
        <v>1234.75</v>
      </c>
      <c r="H97" s="44">
        <v>12</v>
      </c>
      <c r="I97" s="44">
        <v>2</v>
      </c>
      <c r="J97" s="44">
        <v>9</v>
      </c>
      <c r="K97" s="44">
        <v>4</v>
      </c>
      <c r="L97" s="44">
        <v>5</v>
      </c>
      <c r="M97" s="44">
        <v>0</v>
      </c>
      <c r="N97" s="16">
        <f t="shared" si="21"/>
        <v>33.333333333333329</v>
      </c>
      <c r="O97" s="5">
        <v>1234.75</v>
      </c>
      <c r="P97" s="5">
        <f t="shared" si="23"/>
        <v>1234.75</v>
      </c>
      <c r="Q97" s="16">
        <f t="shared" si="24"/>
        <v>100</v>
      </c>
      <c r="R97" s="5">
        <v>1234.75</v>
      </c>
      <c r="S97" s="16">
        <f t="shared" si="25"/>
        <v>100</v>
      </c>
      <c r="T97" s="5">
        <f t="shared" si="26"/>
        <v>0</v>
      </c>
      <c r="U97" s="16">
        <f t="shared" si="27"/>
        <v>0</v>
      </c>
    </row>
    <row r="98" spans="1:32" ht="27.95" customHeight="1" x14ac:dyDescent="0.25">
      <c r="A98" s="1">
        <f t="shared" si="20"/>
        <v>93</v>
      </c>
      <c r="B98" s="1" t="s">
        <v>22</v>
      </c>
      <c r="C98" s="1"/>
      <c r="D98" s="25" t="s">
        <v>247</v>
      </c>
      <c r="E98" s="84" t="s">
        <v>53</v>
      </c>
      <c r="F98" s="103" t="s">
        <v>354</v>
      </c>
      <c r="G98" s="93">
        <f t="shared" si="22"/>
        <v>0</v>
      </c>
      <c r="H98" s="44">
        <v>10</v>
      </c>
      <c r="I98" s="44">
        <v>2</v>
      </c>
      <c r="J98" s="44">
        <v>7</v>
      </c>
      <c r="K98" s="44">
        <v>0</v>
      </c>
      <c r="L98" s="44">
        <v>0</v>
      </c>
      <c r="M98" s="44">
        <v>0</v>
      </c>
      <c r="N98" s="16">
        <f t="shared" si="21"/>
        <v>0</v>
      </c>
      <c r="O98" s="5">
        <v>0</v>
      </c>
      <c r="P98" s="5">
        <f t="shared" si="23"/>
        <v>0</v>
      </c>
      <c r="Q98" s="16">
        <f t="shared" si="24"/>
        <v>0</v>
      </c>
      <c r="R98" s="5">
        <v>0</v>
      </c>
      <c r="S98" s="16">
        <f t="shared" si="25"/>
        <v>0</v>
      </c>
      <c r="T98" s="5">
        <f t="shared" si="26"/>
        <v>0</v>
      </c>
      <c r="U98" s="16">
        <f t="shared" si="27"/>
        <v>0</v>
      </c>
    </row>
    <row r="99" spans="1:32" ht="27.95" customHeight="1" x14ac:dyDescent="0.25">
      <c r="A99" s="1">
        <f t="shared" si="20"/>
        <v>94</v>
      </c>
      <c r="B99" s="1" t="s">
        <v>22</v>
      </c>
      <c r="C99" s="1"/>
      <c r="D99" s="25" t="s">
        <v>249</v>
      </c>
      <c r="E99" s="84" t="s">
        <v>250</v>
      </c>
      <c r="F99" s="96" t="s">
        <v>366</v>
      </c>
      <c r="G99" s="93">
        <f t="shared" si="22"/>
        <v>0</v>
      </c>
      <c r="H99" s="44">
        <v>22</v>
      </c>
      <c r="I99" s="44">
        <v>0</v>
      </c>
      <c r="J99" s="44">
        <v>21</v>
      </c>
      <c r="K99" s="44">
        <v>0</v>
      </c>
      <c r="L99" s="44">
        <v>0</v>
      </c>
      <c r="M99" s="44">
        <v>0</v>
      </c>
      <c r="N99" s="16">
        <f t="shared" si="21"/>
        <v>0</v>
      </c>
      <c r="O99" s="5">
        <v>0</v>
      </c>
      <c r="P99" s="5">
        <f t="shared" si="23"/>
        <v>0</v>
      </c>
      <c r="Q99" s="16">
        <f t="shared" si="24"/>
        <v>0</v>
      </c>
      <c r="R99" s="5">
        <v>0</v>
      </c>
      <c r="S99" s="16">
        <f t="shared" si="25"/>
        <v>0</v>
      </c>
      <c r="T99" s="5">
        <f t="shared" si="26"/>
        <v>0</v>
      </c>
      <c r="U99" s="16">
        <f t="shared" si="27"/>
        <v>0</v>
      </c>
    </row>
    <row r="100" spans="1:32" ht="27.95" customHeight="1" x14ac:dyDescent="0.25">
      <c r="A100" s="1">
        <f t="shared" si="20"/>
        <v>95</v>
      </c>
      <c r="B100" s="25" t="s">
        <v>23</v>
      </c>
      <c r="C100" s="135" t="s">
        <v>34</v>
      </c>
      <c r="D100" s="25" t="s">
        <v>252</v>
      </c>
      <c r="E100" s="84" t="s">
        <v>53</v>
      </c>
      <c r="F100" s="89" t="s">
        <v>367</v>
      </c>
      <c r="G100" s="93">
        <f t="shared" si="22"/>
        <v>0</v>
      </c>
      <c r="H100" s="44">
        <v>12</v>
      </c>
      <c r="I100" s="44">
        <v>1</v>
      </c>
      <c r="J100" s="44">
        <v>11</v>
      </c>
      <c r="K100" s="44">
        <v>0</v>
      </c>
      <c r="L100" s="44">
        <v>0</v>
      </c>
      <c r="M100" s="44">
        <v>0</v>
      </c>
      <c r="N100" s="16">
        <f t="shared" si="21"/>
        <v>0</v>
      </c>
      <c r="O100" s="5">
        <v>0</v>
      </c>
      <c r="P100" s="5">
        <f t="shared" si="23"/>
        <v>0</v>
      </c>
      <c r="Q100" s="16">
        <f t="shared" si="24"/>
        <v>0</v>
      </c>
      <c r="R100" s="5">
        <v>0</v>
      </c>
      <c r="S100" s="16">
        <f t="shared" si="25"/>
        <v>0</v>
      </c>
      <c r="T100" s="5">
        <f t="shared" si="26"/>
        <v>0</v>
      </c>
      <c r="U100" s="16">
        <f t="shared" si="27"/>
        <v>0</v>
      </c>
    </row>
    <row r="101" spans="1:32" ht="40.5" customHeight="1" x14ac:dyDescent="0.2">
      <c r="A101" s="1">
        <f t="shared" si="20"/>
        <v>96</v>
      </c>
      <c r="B101" s="1" t="s">
        <v>22</v>
      </c>
      <c r="C101" s="135"/>
      <c r="D101" s="25" t="s">
        <v>254</v>
      </c>
      <c r="E101" s="84" t="s">
        <v>41</v>
      </c>
      <c r="F101" s="137" t="s">
        <v>377</v>
      </c>
      <c r="G101" s="93">
        <f t="shared" si="22"/>
        <v>3595.75</v>
      </c>
      <c r="H101" s="44">
        <v>16</v>
      </c>
      <c r="I101" s="44">
        <v>3</v>
      </c>
      <c r="J101" s="44">
        <v>11</v>
      </c>
      <c r="K101" s="44">
        <v>10</v>
      </c>
      <c r="L101" s="44">
        <v>11</v>
      </c>
      <c r="M101" s="44">
        <v>0</v>
      </c>
      <c r="N101" s="16">
        <f t="shared" si="21"/>
        <v>62.5</v>
      </c>
      <c r="O101" s="5">
        <v>3595.75</v>
      </c>
      <c r="P101" s="5">
        <f t="shared" si="23"/>
        <v>3595.75</v>
      </c>
      <c r="Q101" s="16">
        <f t="shared" si="24"/>
        <v>100</v>
      </c>
      <c r="R101" s="5">
        <v>3595.75</v>
      </c>
      <c r="S101" s="16">
        <f t="shared" si="25"/>
        <v>100</v>
      </c>
      <c r="T101" s="5">
        <f t="shared" si="26"/>
        <v>0</v>
      </c>
      <c r="U101" s="16">
        <f t="shared" si="27"/>
        <v>0</v>
      </c>
    </row>
    <row r="102" spans="1:32" ht="38.25" customHeight="1" x14ac:dyDescent="0.25">
      <c r="A102" s="1">
        <f t="shared" si="20"/>
        <v>97</v>
      </c>
      <c r="B102" s="25" t="s">
        <v>23</v>
      </c>
      <c r="C102" s="135" t="s">
        <v>28</v>
      </c>
      <c r="D102" s="25" t="s">
        <v>256</v>
      </c>
      <c r="E102" s="84" t="s">
        <v>41</v>
      </c>
      <c r="F102" s="103" t="s">
        <v>355</v>
      </c>
      <c r="G102" s="93">
        <f t="shared" si="22"/>
        <v>1534.24</v>
      </c>
      <c r="H102" s="44">
        <v>11</v>
      </c>
      <c r="I102" s="44">
        <v>3</v>
      </c>
      <c r="J102" s="44">
        <v>6</v>
      </c>
      <c r="K102" s="44">
        <v>4</v>
      </c>
      <c r="L102" s="44">
        <v>6</v>
      </c>
      <c r="M102" s="44">
        <v>0</v>
      </c>
      <c r="N102" s="16">
        <f t="shared" si="21"/>
        <v>36.363636363636367</v>
      </c>
      <c r="O102" s="5">
        <v>1534.24</v>
      </c>
      <c r="P102" s="5">
        <f t="shared" si="23"/>
        <v>1534.24</v>
      </c>
      <c r="Q102" s="16">
        <f t="shared" si="24"/>
        <v>100</v>
      </c>
      <c r="R102" s="5">
        <v>1534.24</v>
      </c>
      <c r="S102" s="16">
        <f t="shared" si="25"/>
        <v>100</v>
      </c>
      <c r="T102" s="5">
        <f t="shared" si="26"/>
        <v>0</v>
      </c>
      <c r="U102" s="16">
        <f t="shared" si="27"/>
        <v>0</v>
      </c>
    </row>
    <row r="103" spans="1:32" x14ac:dyDescent="0.25">
      <c r="A103" s="22" t="s">
        <v>19</v>
      </c>
      <c r="B103" s="23"/>
      <c r="C103" s="23"/>
      <c r="D103" s="23"/>
      <c r="E103" s="23"/>
      <c r="F103" s="103"/>
      <c r="G103" s="94">
        <f t="shared" ref="G103:M103" si="28">SUM(G6:G102)</f>
        <v>299899.15000000002</v>
      </c>
      <c r="H103" s="18">
        <f t="shared" si="28"/>
        <v>1343</v>
      </c>
      <c r="I103" s="18">
        <f t="shared" si="28"/>
        <v>265</v>
      </c>
      <c r="J103" s="18">
        <f t="shared" si="28"/>
        <v>914</v>
      </c>
      <c r="K103" s="18">
        <f t="shared" si="28"/>
        <v>544</v>
      </c>
      <c r="L103" s="18">
        <f t="shared" si="28"/>
        <v>650</v>
      </c>
      <c r="M103" s="18">
        <f t="shared" si="28"/>
        <v>0</v>
      </c>
      <c r="N103" s="16">
        <f t="shared" ref="N103" si="29">IF(H103=0,0,K103/H103)*100</f>
        <v>40.506329113924053</v>
      </c>
      <c r="O103" s="19">
        <f>SUM(O6:O102)</f>
        <v>299899.15000000002</v>
      </c>
      <c r="P103" s="19">
        <f>SUM(P6:P102)</f>
        <v>299899.15000000002</v>
      </c>
      <c r="Q103" s="16">
        <f t="shared" si="24"/>
        <v>100</v>
      </c>
      <c r="R103" s="19">
        <f>SUM(R6:R102)</f>
        <v>284500.85999999993</v>
      </c>
      <c r="S103" s="16">
        <f t="shared" si="25"/>
        <v>94.865510622487562</v>
      </c>
      <c r="T103" s="19">
        <f>SUM(T6:T102)</f>
        <v>15398.289999999999</v>
      </c>
      <c r="U103" s="16">
        <f t="shared" si="27"/>
        <v>5.1344893775124065</v>
      </c>
      <c r="V103" s="10"/>
      <c r="W103" s="10"/>
      <c r="X103" s="10"/>
      <c r="Y103" s="9"/>
      <c r="Z103" s="11"/>
      <c r="AA103" s="11"/>
      <c r="AB103" s="9"/>
      <c r="AC103" s="11"/>
      <c r="AD103" s="9"/>
      <c r="AE103" s="11"/>
      <c r="AF103" s="9"/>
    </row>
  </sheetData>
  <sheetProtection algorithmName="SHA-512" hashValue="A1bKnbGyNjdMuaUVtI9/L/cBfLhP6FnEZcbjfOL1bsS2r0PTCRJPNNcjBbrpkn8Ou3JpbQ8tDG/w6kFvSgQGXg==" saltValue="MF6Rm6Wsb2UGrZ1E00EdWQ==" spinCount="100000" sheet="1" objects="1" scenarios="1"/>
  <customSheetViews>
    <customSheetView guid="{2F2CED36-E625-4693-8C75-0460C802BA46}" scale="78" topLeftCell="A3">
      <selection activeCell="I6" sqref="I6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8" topLeftCell="A3">
      <selection activeCell="I6" sqref="I6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8" topLeftCell="A3">
      <selection activeCell="I6" sqref="I6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3"/>
  <sheetViews>
    <sheetView zoomScale="78" zoomScaleNormal="78" zoomScaleSheetLayoutView="130" workbookViewId="0">
      <selection sqref="A1:U1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392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141" t="s">
        <v>6</v>
      </c>
      <c r="Q4" s="139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41" t="s">
        <v>6</v>
      </c>
      <c r="S4" s="139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41" t="s">
        <v>6</v>
      </c>
      <c r="U4" s="139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39">
        <v>1</v>
      </c>
      <c r="B5" s="139">
        <v>2</v>
      </c>
      <c r="C5" s="139">
        <v>3</v>
      </c>
      <c r="D5" s="139">
        <v>4</v>
      </c>
      <c r="E5" s="91">
        <v>5</v>
      </c>
      <c r="F5" s="95">
        <v>6</v>
      </c>
      <c r="G5" s="92">
        <v>7</v>
      </c>
      <c r="H5" s="139">
        <v>8</v>
      </c>
      <c r="I5" s="139">
        <v>9</v>
      </c>
      <c r="J5" s="139">
        <v>10</v>
      </c>
      <c r="K5" s="139">
        <v>11</v>
      </c>
      <c r="L5" s="139">
        <v>12</v>
      </c>
      <c r="M5" s="139">
        <v>13</v>
      </c>
      <c r="N5" s="139">
        <v>14</v>
      </c>
      <c r="O5" s="139">
        <v>15</v>
      </c>
      <c r="P5" s="139">
        <v>16</v>
      </c>
      <c r="Q5" s="139">
        <v>17</v>
      </c>
      <c r="R5" s="139">
        <v>18</v>
      </c>
      <c r="S5" s="139">
        <v>19</v>
      </c>
      <c r="T5" s="139">
        <v>20</v>
      </c>
      <c r="U5" s="139">
        <v>21</v>
      </c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14926.98</v>
      </c>
      <c r="H6" s="44">
        <v>35</v>
      </c>
      <c r="I6" s="44">
        <v>7</v>
      </c>
      <c r="J6" s="44">
        <v>27</v>
      </c>
      <c r="K6" s="44">
        <v>29</v>
      </c>
      <c r="L6" s="44">
        <v>36</v>
      </c>
      <c r="M6" s="44">
        <v>0</v>
      </c>
      <c r="N6" s="16">
        <f t="shared" ref="N6:N28" si="1">IF(H6=0,0,K6/H6)*100</f>
        <v>82.857142857142861</v>
      </c>
      <c r="O6" s="5">
        <v>14926.98</v>
      </c>
      <c r="P6" s="5">
        <f t="shared" ref="P6:P28" si="2">O6</f>
        <v>14926.98</v>
      </c>
      <c r="Q6" s="16">
        <f t="shared" ref="Q6:Q28" si="3">IF(O6=0,0,P6/O6)*100</f>
        <v>100</v>
      </c>
      <c r="R6" s="5">
        <v>14926.98</v>
      </c>
      <c r="S6" s="16">
        <f t="shared" ref="S6:S28" si="4">IF(P6=0,0,R6/P6)*100</f>
        <v>100</v>
      </c>
      <c r="T6" s="5">
        <f t="shared" ref="T6:T28" si="5">SUM(P6, -R6)</f>
        <v>0</v>
      </c>
      <c r="U6" s="16">
        <f t="shared" ref="U6:U28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6284.77</v>
      </c>
      <c r="H7" s="44">
        <v>16</v>
      </c>
      <c r="I7" s="44">
        <v>5</v>
      </c>
      <c r="J7" s="44">
        <v>10</v>
      </c>
      <c r="K7" s="44">
        <v>14</v>
      </c>
      <c r="L7" s="44">
        <v>14</v>
      </c>
      <c r="M7" s="44">
        <v>0</v>
      </c>
      <c r="N7" s="16">
        <f t="shared" si="1"/>
        <v>87.5</v>
      </c>
      <c r="O7" s="5">
        <v>6284.77</v>
      </c>
      <c r="P7" s="5">
        <f t="shared" si="2"/>
        <v>6284.77</v>
      </c>
      <c r="Q7" s="16">
        <f t="shared" si="3"/>
        <v>100</v>
      </c>
      <c r="R7" s="5">
        <v>1193.0899999999999</v>
      </c>
      <c r="S7" s="16">
        <f t="shared" si="4"/>
        <v>18.983829161608138</v>
      </c>
      <c r="T7" s="5">
        <f t="shared" si="5"/>
        <v>5091.68</v>
      </c>
      <c r="U7" s="16">
        <f t="shared" si="6"/>
        <v>81.016170838391858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12835.41</v>
      </c>
      <c r="H8" s="44">
        <v>34</v>
      </c>
      <c r="I8" s="44">
        <v>6</v>
      </c>
      <c r="J8" s="44">
        <v>25</v>
      </c>
      <c r="K8" s="44">
        <v>13</v>
      </c>
      <c r="L8" s="44">
        <v>13</v>
      </c>
      <c r="M8" s="44">
        <v>0</v>
      </c>
      <c r="N8" s="16">
        <f t="shared" si="1"/>
        <v>38.235294117647058</v>
      </c>
      <c r="O8" s="5">
        <v>12835.41</v>
      </c>
      <c r="P8" s="5">
        <f t="shared" si="2"/>
        <v>12835.41</v>
      </c>
      <c r="Q8" s="16">
        <f t="shared" si="3"/>
        <v>100</v>
      </c>
      <c r="R8" s="5">
        <v>12835.41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2461.89</v>
      </c>
      <c r="H9" s="44">
        <v>9</v>
      </c>
      <c r="I9" s="44">
        <v>0</v>
      </c>
      <c r="J9" s="44">
        <v>7</v>
      </c>
      <c r="K9" s="44">
        <v>4</v>
      </c>
      <c r="L9" s="44">
        <v>6</v>
      </c>
      <c r="M9" s="44">
        <v>0</v>
      </c>
      <c r="N9" s="16">
        <f t="shared" si="1"/>
        <v>44.444444444444443</v>
      </c>
      <c r="O9" s="5">
        <v>2461.89</v>
      </c>
      <c r="P9" s="5">
        <f t="shared" si="2"/>
        <v>2461.89</v>
      </c>
      <c r="Q9" s="16">
        <f t="shared" si="3"/>
        <v>100</v>
      </c>
      <c r="R9" s="5">
        <v>2461.89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0</v>
      </c>
      <c r="H10" s="44">
        <v>6</v>
      </c>
      <c r="I10" s="44">
        <v>2</v>
      </c>
      <c r="J10" s="44">
        <v>4</v>
      </c>
      <c r="K10" s="44">
        <v>0</v>
      </c>
      <c r="L10" s="44">
        <v>0</v>
      </c>
      <c r="M10" s="44">
        <v>0</v>
      </c>
      <c r="N10" s="16">
        <f t="shared" si="1"/>
        <v>0</v>
      </c>
      <c r="O10" s="5">
        <v>0</v>
      </c>
      <c r="P10" s="5">
        <f t="shared" si="2"/>
        <v>0</v>
      </c>
      <c r="Q10" s="16">
        <f t="shared" si="3"/>
        <v>0</v>
      </c>
      <c r="R10" s="5">
        <v>0</v>
      </c>
      <c r="S10" s="16">
        <f t="shared" si="4"/>
        <v>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210.97</v>
      </c>
      <c r="H12" s="44">
        <v>7</v>
      </c>
      <c r="I12" s="44">
        <v>0</v>
      </c>
      <c r="J12" s="44">
        <v>5</v>
      </c>
      <c r="K12" s="44">
        <v>1</v>
      </c>
      <c r="L12" s="44">
        <v>1</v>
      </c>
      <c r="M12" s="44">
        <v>0</v>
      </c>
      <c r="N12" s="16">
        <f t="shared" si="1"/>
        <v>14.285714285714285</v>
      </c>
      <c r="O12" s="5">
        <v>210.97</v>
      </c>
      <c r="P12" s="5">
        <f t="shared" si="2"/>
        <v>210.97</v>
      </c>
      <c r="Q12" s="16">
        <f t="shared" si="3"/>
        <v>100</v>
      </c>
      <c r="R12" s="5">
        <v>210.97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5425.34</v>
      </c>
      <c r="H13" s="44">
        <v>42</v>
      </c>
      <c r="I13" s="44">
        <v>12</v>
      </c>
      <c r="J13" s="44">
        <v>27</v>
      </c>
      <c r="K13" s="44">
        <v>9</v>
      </c>
      <c r="L13" s="44">
        <v>10</v>
      </c>
      <c r="M13" s="44">
        <v>0</v>
      </c>
      <c r="N13" s="16">
        <f t="shared" si="1"/>
        <v>21.428571428571427</v>
      </c>
      <c r="O13" s="5">
        <v>5425.34</v>
      </c>
      <c r="P13" s="5">
        <f t="shared" si="2"/>
        <v>5425.34</v>
      </c>
      <c r="Q13" s="16">
        <f t="shared" si="3"/>
        <v>100</v>
      </c>
      <c r="R13" s="5">
        <v>5425.34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4336.8</v>
      </c>
      <c r="H14" s="44">
        <v>24</v>
      </c>
      <c r="I14" s="44">
        <v>6</v>
      </c>
      <c r="J14" s="44">
        <v>18</v>
      </c>
      <c r="K14" s="44">
        <v>8</v>
      </c>
      <c r="L14" s="44">
        <v>10</v>
      </c>
      <c r="M14" s="44">
        <v>0</v>
      </c>
      <c r="N14" s="16">
        <f t="shared" si="1"/>
        <v>33.333333333333329</v>
      </c>
      <c r="O14" s="5">
        <v>4336.8</v>
      </c>
      <c r="P14" s="5">
        <f t="shared" si="2"/>
        <v>4336.8</v>
      </c>
      <c r="Q14" s="16">
        <f t="shared" si="3"/>
        <v>100</v>
      </c>
      <c r="R14" s="5">
        <v>4336.8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3000.08</v>
      </c>
      <c r="H15" s="44">
        <v>9</v>
      </c>
      <c r="I15" s="44">
        <v>2</v>
      </c>
      <c r="J15" s="44">
        <v>6</v>
      </c>
      <c r="K15" s="44">
        <v>5</v>
      </c>
      <c r="L15" s="44">
        <v>6</v>
      </c>
      <c r="M15" s="44">
        <v>0</v>
      </c>
      <c r="N15" s="16">
        <f t="shared" si="1"/>
        <v>55.555555555555557</v>
      </c>
      <c r="O15" s="5">
        <v>3000.08</v>
      </c>
      <c r="P15" s="5">
        <f t="shared" si="2"/>
        <v>3000.08</v>
      </c>
      <c r="Q15" s="16">
        <f t="shared" si="3"/>
        <v>100</v>
      </c>
      <c r="R15" s="5">
        <v>3000.08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935.42</v>
      </c>
      <c r="H16" s="44">
        <v>12</v>
      </c>
      <c r="I16" s="44">
        <v>0</v>
      </c>
      <c r="J16" s="44">
        <v>8</v>
      </c>
      <c r="K16" s="44">
        <v>5</v>
      </c>
      <c r="L16" s="44">
        <v>5</v>
      </c>
      <c r="M16" s="44">
        <v>0</v>
      </c>
      <c r="N16" s="16">
        <f t="shared" si="1"/>
        <v>41.666666666666671</v>
      </c>
      <c r="O16" s="5">
        <v>935.42</v>
      </c>
      <c r="P16" s="5">
        <f t="shared" si="2"/>
        <v>935.42</v>
      </c>
      <c r="Q16" s="16">
        <f t="shared" si="3"/>
        <v>100</v>
      </c>
      <c r="R16" s="5">
        <v>935.42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1763.05</v>
      </c>
      <c r="H17" s="44">
        <v>9</v>
      </c>
      <c r="I17" s="44">
        <v>2</v>
      </c>
      <c r="J17" s="44">
        <v>7</v>
      </c>
      <c r="K17" s="44">
        <v>4</v>
      </c>
      <c r="L17" s="44">
        <v>5</v>
      </c>
      <c r="M17" s="44">
        <v>0</v>
      </c>
      <c r="N17" s="16">
        <f t="shared" si="1"/>
        <v>44.444444444444443</v>
      </c>
      <c r="O17" s="5">
        <v>1763.05</v>
      </c>
      <c r="P17" s="5">
        <f t="shared" si="2"/>
        <v>1763.05</v>
      </c>
      <c r="Q17" s="16">
        <f t="shared" si="3"/>
        <v>100</v>
      </c>
      <c r="R17" s="5">
        <v>1763.05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37</v>
      </c>
      <c r="I18" s="44">
        <v>5</v>
      </c>
      <c r="J18" s="44">
        <v>31</v>
      </c>
      <c r="K18" s="44">
        <v>9</v>
      </c>
      <c r="L18" s="44">
        <v>13</v>
      </c>
      <c r="M18" s="44">
        <v>0</v>
      </c>
      <c r="N18" s="16">
        <f t="shared" si="1"/>
        <v>24.324324324324326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5188.78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39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2</v>
      </c>
      <c r="I19" s="44">
        <v>1</v>
      </c>
      <c r="J19" s="44">
        <v>1</v>
      </c>
      <c r="K19" s="44">
        <v>1</v>
      </c>
      <c r="L19" s="44">
        <v>1</v>
      </c>
      <c r="M19" s="44">
        <v>0</v>
      </c>
      <c r="N19" s="16">
        <f t="shared" si="1"/>
        <v>50</v>
      </c>
      <c r="O19" s="5">
        <v>1556</v>
      </c>
      <c r="P19" s="5">
        <f t="shared" si="2"/>
        <v>1556</v>
      </c>
      <c r="Q19" s="16">
        <f t="shared" si="3"/>
        <v>100</v>
      </c>
      <c r="R19" s="5">
        <v>1556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39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643.1</v>
      </c>
      <c r="H20" s="44">
        <v>11</v>
      </c>
      <c r="I20" s="44">
        <v>2</v>
      </c>
      <c r="J20" s="44">
        <v>9</v>
      </c>
      <c r="K20" s="44">
        <v>3</v>
      </c>
      <c r="L20" s="44">
        <v>3</v>
      </c>
      <c r="M20" s="44">
        <v>0</v>
      </c>
      <c r="N20" s="16">
        <f t="shared" si="1"/>
        <v>27.27272727272727</v>
      </c>
      <c r="O20" s="5">
        <v>643.1</v>
      </c>
      <c r="P20" s="5">
        <f t="shared" si="2"/>
        <v>643.1</v>
      </c>
      <c r="Q20" s="16">
        <f t="shared" si="3"/>
        <v>100</v>
      </c>
      <c r="R20" s="5">
        <v>643.1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5333.28</v>
      </c>
      <c r="H21" s="44">
        <v>16</v>
      </c>
      <c r="I21" s="44">
        <v>4</v>
      </c>
      <c r="J21" s="44">
        <v>12</v>
      </c>
      <c r="K21" s="44">
        <v>9</v>
      </c>
      <c r="L21" s="44">
        <v>12</v>
      </c>
      <c r="M21" s="44">
        <v>0</v>
      </c>
      <c r="N21" s="16">
        <f t="shared" si="1"/>
        <v>56.25</v>
      </c>
      <c r="O21" s="5">
        <v>5333.28</v>
      </c>
      <c r="P21" s="5">
        <f t="shared" si="2"/>
        <v>5333.28</v>
      </c>
      <c r="Q21" s="16">
        <f t="shared" si="3"/>
        <v>100</v>
      </c>
      <c r="R21" s="5">
        <v>5333.28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20</v>
      </c>
      <c r="I23" s="44">
        <v>5</v>
      </c>
      <c r="J23" s="44">
        <v>15</v>
      </c>
      <c r="K23" s="44">
        <v>4</v>
      </c>
      <c r="L23" s="44">
        <v>5</v>
      </c>
      <c r="M23" s="44">
        <v>0</v>
      </c>
      <c r="N23" s="16">
        <f t="shared" si="1"/>
        <v>20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0</v>
      </c>
      <c r="S23" s="16">
        <f t="shared" si="4"/>
        <v>0</v>
      </c>
      <c r="T23" s="5">
        <f t="shared" si="5"/>
        <v>1737.83</v>
      </c>
      <c r="U23" s="16">
        <f t="shared" si="6"/>
        <v>100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5934.4</v>
      </c>
      <c r="H24" s="44">
        <v>15</v>
      </c>
      <c r="I24" s="44">
        <v>3</v>
      </c>
      <c r="J24" s="44">
        <v>12</v>
      </c>
      <c r="K24" s="44">
        <v>13</v>
      </c>
      <c r="L24" s="44">
        <v>14</v>
      </c>
      <c r="M24" s="44">
        <v>0</v>
      </c>
      <c r="N24" s="16">
        <f t="shared" si="1"/>
        <v>86.666666666666671</v>
      </c>
      <c r="O24" s="5">
        <v>5934.4</v>
      </c>
      <c r="P24" s="5">
        <f t="shared" si="2"/>
        <v>5934.4</v>
      </c>
      <c r="Q24" s="16">
        <f t="shared" si="3"/>
        <v>100</v>
      </c>
      <c r="R24" s="5">
        <v>2084.29</v>
      </c>
      <c r="S24" s="16">
        <f t="shared" si="4"/>
        <v>35.122169048260986</v>
      </c>
      <c r="T24" s="5">
        <f t="shared" si="5"/>
        <v>3850.1099999999997</v>
      </c>
      <c r="U24" s="16">
        <f t="shared" si="6"/>
        <v>64.877830951739014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2978.01</v>
      </c>
      <c r="H25" s="44">
        <v>9</v>
      </c>
      <c r="I25" s="44">
        <v>1</v>
      </c>
      <c r="J25" s="44">
        <v>7</v>
      </c>
      <c r="K25" s="44">
        <v>6</v>
      </c>
      <c r="L25" s="44">
        <v>7</v>
      </c>
      <c r="M25" s="44">
        <v>0</v>
      </c>
      <c r="N25" s="16">
        <f t="shared" si="1"/>
        <v>66.666666666666657</v>
      </c>
      <c r="O25" s="5">
        <v>2978.01</v>
      </c>
      <c r="P25" s="5">
        <f t="shared" si="2"/>
        <v>2978.01</v>
      </c>
      <c r="Q25" s="16">
        <f t="shared" si="3"/>
        <v>100</v>
      </c>
      <c r="R25" s="5">
        <v>2978.01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3390.28</v>
      </c>
      <c r="H26" s="44">
        <v>18</v>
      </c>
      <c r="I26" s="44">
        <v>6</v>
      </c>
      <c r="J26" s="44">
        <v>12</v>
      </c>
      <c r="K26" s="44">
        <v>6</v>
      </c>
      <c r="L26" s="44">
        <v>7</v>
      </c>
      <c r="M26" s="44">
        <v>0</v>
      </c>
      <c r="N26" s="16">
        <f t="shared" si="1"/>
        <v>33.333333333333329</v>
      </c>
      <c r="O26" s="5">
        <v>3390.28</v>
      </c>
      <c r="P26" s="5">
        <f t="shared" si="2"/>
        <v>3390.28</v>
      </c>
      <c r="Q26" s="16">
        <f t="shared" si="3"/>
        <v>100</v>
      </c>
      <c r="R26" s="5">
        <v>3390.28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39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12</v>
      </c>
      <c r="I27" s="44">
        <v>0</v>
      </c>
      <c r="J27" s="44">
        <v>12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995.72</v>
      </c>
      <c r="H28" s="44">
        <v>11</v>
      </c>
      <c r="I28" s="44">
        <v>3</v>
      </c>
      <c r="J28" s="44">
        <v>6</v>
      </c>
      <c r="K28" s="44">
        <v>5</v>
      </c>
      <c r="L28" s="44">
        <v>5</v>
      </c>
      <c r="M28" s="44">
        <v>0</v>
      </c>
      <c r="N28" s="16">
        <f t="shared" si="1"/>
        <v>45.454545454545453</v>
      </c>
      <c r="O28" s="5">
        <v>995.72</v>
      </c>
      <c r="P28" s="5">
        <f t="shared" si="2"/>
        <v>995.72</v>
      </c>
      <c r="Q28" s="16">
        <f t="shared" si="3"/>
        <v>100</v>
      </c>
      <c r="R28" s="5">
        <v>995.72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39" t="s">
        <v>383</v>
      </c>
      <c r="D29" s="25" t="s">
        <v>384</v>
      </c>
      <c r="E29" s="84" t="s">
        <v>41</v>
      </c>
      <c r="F29" s="96"/>
      <c r="G29" s="93">
        <v>0</v>
      </c>
      <c r="H29" s="44">
        <v>1</v>
      </c>
      <c r="I29" s="44">
        <v>0</v>
      </c>
      <c r="J29" s="44">
        <v>1</v>
      </c>
      <c r="K29" s="44">
        <v>0</v>
      </c>
      <c r="L29" s="44">
        <v>0</v>
      </c>
      <c r="M29" s="44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</row>
    <row r="30" spans="1:21" ht="27.95" customHeight="1" x14ac:dyDescent="0.2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138" t="s">
        <v>300</v>
      </c>
      <c r="G30" s="93">
        <f t="shared" ref="G30:G79" si="8">O30</f>
        <v>10619.47</v>
      </c>
      <c r="H30" s="44">
        <v>22</v>
      </c>
      <c r="I30" s="44">
        <v>1</v>
      </c>
      <c r="J30" s="44">
        <v>18</v>
      </c>
      <c r="K30" s="44">
        <v>15</v>
      </c>
      <c r="L30" s="44">
        <v>23</v>
      </c>
      <c r="M30" s="44">
        <v>0</v>
      </c>
      <c r="N30" s="16">
        <f t="shared" ref="N30:N79" si="9">IF(H30=0,0,K30/H30)*100</f>
        <v>68.181818181818173</v>
      </c>
      <c r="O30" s="5">
        <v>10619.47</v>
      </c>
      <c r="P30" s="5">
        <f t="shared" ref="P30:P79" si="10">O30</f>
        <v>10619.47</v>
      </c>
      <c r="Q30" s="16">
        <f t="shared" ref="Q30:Q41" si="11">IF(O30=0,0,P30/O30)*100</f>
        <v>100</v>
      </c>
      <c r="R30" s="5">
        <v>10619.47</v>
      </c>
      <c r="S30" s="16">
        <f t="shared" ref="S30:S39" si="12">IF(P30=0,0,R30/P30)*100</f>
        <v>100</v>
      </c>
      <c r="T30" s="5">
        <f t="shared" ref="T30:T79" si="13">SUM(P30, -R30)</f>
        <v>0</v>
      </c>
      <c r="U30" s="16">
        <f t="shared" ref="U30:U39" si="14">IF(P30=0,0,T30/P30)*100</f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5719.11</v>
      </c>
      <c r="H31" s="44">
        <v>23</v>
      </c>
      <c r="I31" s="44">
        <v>6</v>
      </c>
      <c r="J31" s="44">
        <v>15</v>
      </c>
      <c r="K31" s="44">
        <v>10</v>
      </c>
      <c r="L31" s="44">
        <v>13</v>
      </c>
      <c r="M31" s="44">
        <v>0</v>
      </c>
      <c r="N31" s="16">
        <f t="shared" si="9"/>
        <v>43.478260869565219</v>
      </c>
      <c r="O31" s="5">
        <v>5719.11</v>
      </c>
      <c r="P31" s="5">
        <f t="shared" si="10"/>
        <v>5719.11</v>
      </c>
      <c r="Q31" s="16">
        <f t="shared" si="11"/>
        <v>100</v>
      </c>
      <c r="R31" s="5">
        <v>5719.11</v>
      </c>
      <c r="S31" s="16">
        <f t="shared" si="12"/>
        <v>100</v>
      </c>
      <c r="T31" s="5">
        <f t="shared" si="13"/>
        <v>0</v>
      </c>
      <c r="U31" s="16">
        <f t="shared" si="14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4461.25</v>
      </c>
      <c r="H32" s="44">
        <v>17</v>
      </c>
      <c r="I32" s="44">
        <v>6</v>
      </c>
      <c r="J32" s="44">
        <v>9</v>
      </c>
      <c r="K32" s="44">
        <v>8</v>
      </c>
      <c r="L32" s="44">
        <v>9</v>
      </c>
      <c r="M32" s="44">
        <v>0</v>
      </c>
      <c r="N32" s="16">
        <f t="shared" si="9"/>
        <v>47.058823529411761</v>
      </c>
      <c r="O32" s="5">
        <v>4461.25</v>
      </c>
      <c r="P32" s="5">
        <f t="shared" si="10"/>
        <v>4461.25</v>
      </c>
      <c r="Q32" s="16">
        <f t="shared" si="11"/>
        <v>100</v>
      </c>
      <c r="R32" s="5">
        <v>4461.25</v>
      </c>
      <c r="S32" s="16">
        <f t="shared" si="12"/>
        <v>100</v>
      </c>
      <c r="T32" s="5">
        <f t="shared" si="13"/>
        <v>0</v>
      </c>
      <c r="U32" s="16">
        <f t="shared" si="14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15</v>
      </c>
      <c r="I33" s="44">
        <v>6</v>
      </c>
      <c r="J33" s="44">
        <v>7</v>
      </c>
      <c r="K33" s="44">
        <v>1</v>
      </c>
      <c r="L33" s="44">
        <v>1</v>
      </c>
      <c r="M33" s="44">
        <v>0</v>
      </c>
      <c r="N33" s="16">
        <f t="shared" si="9"/>
        <v>6.666666666666667</v>
      </c>
      <c r="O33" s="5">
        <v>415.83</v>
      </c>
      <c r="P33" s="5">
        <f t="shared" si="10"/>
        <v>415.83</v>
      </c>
      <c r="Q33" s="16">
        <f t="shared" si="11"/>
        <v>100</v>
      </c>
      <c r="R33" s="5">
        <v>415.83</v>
      </c>
      <c r="S33" s="16">
        <f t="shared" si="12"/>
        <v>100</v>
      </c>
      <c r="T33" s="5">
        <f t="shared" si="13"/>
        <v>0</v>
      </c>
      <c r="U33" s="16">
        <f t="shared" si="14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7997.2</v>
      </c>
      <c r="H34" s="44">
        <v>36</v>
      </c>
      <c r="I34" s="44">
        <v>14</v>
      </c>
      <c r="J34" s="44">
        <v>19</v>
      </c>
      <c r="K34" s="44">
        <v>15</v>
      </c>
      <c r="L34" s="44">
        <v>17</v>
      </c>
      <c r="M34" s="44">
        <v>0</v>
      </c>
      <c r="N34" s="16">
        <f t="shared" si="9"/>
        <v>41.666666666666671</v>
      </c>
      <c r="O34" s="5">
        <v>7997.2</v>
      </c>
      <c r="P34" s="5">
        <f t="shared" si="10"/>
        <v>7997.2</v>
      </c>
      <c r="Q34" s="16">
        <f t="shared" si="11"/>
        <v>100</v>
      </c>
      <c r="R34" s="5">
        <v>7997.2</v>
      </c>
      <c r="S34" s="16">
        <f t="shared" si="12"/>
        <v>100</v>
      </c>
      <c r="T34" s="5">
        <f t="shared" si="13"/>
        <v>0</v>
      </c>
      <c r="U34" s="16">
        <f t="shared" si="14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39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4742.04</v>
      </c>
      <c r="H35" s="44">
        <v>18</v>
      </c>
      <c r="I35" s="44">
        <v>3</v>
      </c>
      <c r="J35" s="44">
        <v>9</v>
      </c>
      <c r="K35" s="44">
        <v>12</v>
      </c>
      <c r="L35" s="44">
        <v>13</v>
      </c>
      <c r="M35" s="44">
        <v>0</v>
      </c>
      <c r="N35" s="16">
        <f t="shared" si="9"/>
        <v>66.666666666666657</v>
      </c>
      <c r="O35" s="5">
        <v>4742.04</v>
      </c>
      <c r="P35" s="5">
        <f t="shared" si="10"/>
        <v>4742.04</v>
      </c>
      <c r="Q35" s="16">
        <f t="shared" si="11"/>
        <v>100</v>
      </c>
      <c r="R35" s="5">
        <v>4742.04</v>
      </c>
      <c r="S35" s="16">
        <f t="shared" si="12"/>
        <v>100</v>
      </c>
      <c r="T35" s="5">
        <f t="shared" si="13"/>
        <v>0</v>
      </c>
      <c r="U35" s="16">
        <f t="shared" si="14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18</v>
      </c>
      <c r="I36" s="44">
        <v>4</v>
      </c>
      <c r="J36" s="44">
        <v>13</v>
      </c>
      <c r="K36" s="44">
        <v>4</v>
      </c>
      <c r="L36" s="44">
        <v>4</v>
      </c>
      <c r="M36" s="44">
        <v>0</v>
      </c>
      <c r="N36" s="16">
        <f t="shared" si="9"/>
        <v>22.222222222222221</v>
      </c>
      <c r="O36" s="5">
        <v>1600.15</v>
      </c>
      <c r="P36" s="5">
        <f t="shared" si="10"/>
        <v>1600.15</v>
      </c>
      <c r="Q36" s="16">
        <f t="shared" si="11"/>
        <v>100</v>
      </c>
      <c r="R36" s="5">
        <v>1600.15</v>
      </c>
      <c r="S36" s="16">
        <f t="shared" si="12"/>
        <v>100</v>
      </c>
      <c r="T36" s="5">
        <f t="shared" si="13"/>
        <v>0</v>
      </c>
      <c r="U36" s="16">
        <f t="shared" si="14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4111.37</v>
      </c>
      <c r="H37" s="44">
        <v>11</v>
      </c>
      <c r="I37" s="44">
        <v>5</v>
      </c>
      <c r="J37" s="44">
        <v>5</v>
      </c>
      <c r="K37" s="44">
        <v>5</v>
      </c>
      <c r="L37" s="44">
        <v>5</v>
      </c>
      <c r="M37" s="44">
        <v>0</v>
      </c>
      <c r="N37" s="16">
        <f t="shared" si="9"/>
        <v>45.454545454545453</v>
      </c>
      <c r="O37" s="5">
        <v>4111.37</v>
      </c>
      <c r="P37" s="5">
        <f t="shared" si="10"/>
        <v>4111.37</v>
      </c>
      <c r="Q37" s="16">
        <f t="shared" si="11"/>
        <v>100</v>
      </c>
      <c r="R37" s="5">
        <v>4111.37</v>
      </c>
      <c r="S37" s="16">
        <f t="shared" si="12"/>
        <v>100</v>
      </c>
      <c r="T37" s="5">
        <f t="shared" si="13"/>
        <v>0</v>
      </c>
      <c r="U37" s="16">
        <f t="shared" si="14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3283.43</v>
      </c>
      <c r="H38" s="44">
        <v>8</v>
      </c>
      <c r="I38" s="44">
        <v>3</v>
      </c>
      <c r="J38" s="44">
        <v>5</v>
      </c>
      <c r="K38" s="44">
        <v>3</v>
      </c>
      <c r="L38" s="44">
        <v>4</v>
      </c>
      <c r="M38" s="44">
        <v>0</v>
      </c>
      <c r="N38" s="16">
        <f t="shared" si="9"/>
        <v>37.5</v>
      </c>
      <c r="O38" s="5">
        <v>3283.43</v>
      </c>
      <c r="P38" s="5">
        <f t="shared" si="10"/>
        <v>3283.43</v>
      </c>
      <c r="Q38" s="16">
        <f t="shared" si="11"/>
        <v>100</v>
      </c>
      <c r="R38" s="5">
        <v>3283.43</v>
      </c>
      <c r="S38" s="16">
        <f t="shared" si="12"/>
        <v>100</v>
      </c>
      <c r="T38" s="5">
        <f t="shared" si="13"/>
        <v>0</v>
      </c>
      <c r="U38" s="16">
        <f t="shared" si="14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20413.39</v>
      </c>
      <c r="H39" s="44">
        <v>30</v>
      </c>
      <c r="I39" s="44">
        <v>1</v>
      </c>
      <c r="J39" s="44">
        <v>29</v>
      </c>
      <c r="K39" s="44">
        <v>20</v>
      </c>
      <c r="L39" s="44">
        <v>29</v>
      </c>
      <c r="M39" s="44">
        <v>0</v>
      </c>
      <c r="N39" s="16">
        <f t="shared" si="9"/>
        <v>66.666666666666657</v>
      </c>
      <c r="O39" s="5">
        <v>20413.39</v>
      </c>
      <c r="P39" s="5">
        <f t="shared" si="10"/>
        <v>20413.39</v>
      </c>
      <c r="Q39" s="16">
        <f t="shared" si="11"/>
        <v>100</v>
      </c>
      <c r="R39" s="5">
        <v>20413.39</v>
      </c>
      <c r="S39" s="16">
        <f t="shared" si="12"/>
        <v>100</v>
      </c>
      <c r="T39" s="5">
        <f t="shared" si="13"/>
        <v>0</v>
      </c>
      <c r="U39" s="16">
        <f t="shared" si="14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6</v>
      </c>
      <c r="I40" s="44">
        <v>0</v>
      </c>
      <c r="J40" s="44">
        <v>6</v>
      </c>
      <c r="K40" s="44">
        <v>0</v>
      </c>
      <c r="L40" s="44">
        <v>0</v>
      </c>
      <c r="M40" s="44">
        <v>0</v>
      </c>
      <c r="N40" s="16">
        <f t="shared" si="9"/>
        <v>0</v>
      </c>
      <c r="O40" s="16">
        <f>IF(I40=0,0,L40/I40)*100</f>
        <v>0</v>
      </c>
      <c r="P40" s="5">
        <f t="shared" si="10"/>
        <v>0</v>
      </c>
      <c r="Q40" s="16">
        <f t="shared" si="11"/>
        <v>0</v>
      </c>
      <c r="R40" s="16">
        <f t="shared" ref="R40:S41" si="15">IF(L40=0,0,O40/L40)*100</f>
        <v>0</v>
      </c>
      <c r="S40" s="16">
        <f t="shared" si="15"/>
        <v>0</v>
      </c>
      <c r="T40" s="5">
        <f t="shared" si="13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39" t="s">
        <v>23</v>
      </c>
      <c r="C41" s="139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2454.2800000000002</v>
      </c>
      <c r="H41" s="44">
        <v>11</v>
      </c>
      <c r="I41" s="44">
        <v>2</v>
      </c>
      <c r="J41" s="44">
        <v>8</v>
      </c>
      <c r="K41" s="44">
        <v>3</v>
      </c>
      <c r="L41" s="44">
        <v>3</v>
      </c>
      <c r="M41" s="44">
        <v>0</v>
      </c>
      <c r="N41" s="16">
        <f t="shared" si="9"/>
        <v>27.27272727272727</v>
      </c>
      <c r="O41" s="16">
        <v>2454.2800000000002</v>
      </c>
      <c r="P41" s="5">
        <f t="shared" si="10"/>
        <v>2454.2800000000002</v>
      </c>
      <c r="Q41" s="16">
        <f t="shared" si="11"/>
        <v>100</v>
      </c>
      <c r="R41" s="16">
        <v>2454.2800000000002</v>
      </c>
      <c r="S41" s="16">
        <f t="shared" si="15"/>
        <v>0</v>
      </c>
      <c r="T41" s="5">
        <f t="shared" si="13"/>
        <v>0</v>
      </c>
      <c r="U41" s="16">
        <f>IF(O41=0,0,R41/O41)*100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1232.6300000000001</v>
      </c>
      <c r="H42" s="44">
        <v>16</v>
      </c>
      <c r="I42" s="44">
        <v>4</v>
      </c>
      <c r="J42" s="44">
        <v>10</v>
      </c>
      <c r="K42" s="44">
        <v>4</v>
      </c>
      <c r="L42" s="44">
        <v>4</v>
      </c>
      <c r="M42" s="44">
        <v>0</v>
      </c>
      <c r="N42" s="16">
        <f t="shared" si="9"/>
        <v>25</v>
      </c>
      <c r="O42" s="5">
        <v>1232.6300000000001</v>
      </c>
      <c r="P42" s="5">
        <f t="shared" si="10"/>
        <v>1232.6300000000001</v>
      </c>
      <c r="Q42" s="16">
        <f>IF(O42=0,0,P42/O42)*100</f>
        <v>100</v>
      </c>
      <c r="R42" s="5">
        <v>1232.6300000000001</v>
      </c>
      <c r="S42" s="16">
        <f>IF(P42=0,0,R42/P42)*100</f>
        <v>100</v>
      </c>
      <c r="T42" s="5">
        <f t="shared" si="13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7632.64</v>
      </c>
      <c r="H43" s="44">
        <v>25</v>
      </c>
      <c r="I43" s="44">
        <v>8</v>
      </c>
      <c r="J43" s="44">
        <v>13</v>
      </c>
      <c r="K43" s="44">
        <v>9</v>
      </c>
      <c r="L43" s="44">
        <v>11</v>
      </c>
      <c r="M43" s="44">
        <v>0</v>
      </c>
      <c r="N43" s="16">
        <f t="shared" si="9"/>
        <v>36</v>
      </c>
      <c r="O43" s="5">
        <v>7632.64</v>
      </c>
      <c r="P43" s="5">
        <f t="shared" si="10"/>
        <v>7632.64</v>
      </c>
      <c r="Q43" s="16">
        <f>IF(O43=0,0,P43/O43)*100</f>
        <v>100</v>
      </c>
      <c r="R43" s="5">
        <v>7632.64</v>
      </c>
      <c r="S43" s="16">
        <f>IF(P43=0,0,R43/P43)*100</f>
        <v>100</v>
      </c>
      <c r="T43" s="5">
        <f t="shared" si="13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9"/>
        <v>0</v>
      </c>
      <c r="O44" s="16">
        <f>IF(I44=0,0,L44/I44)*100</f>
        <v>0</v>
      </c>
      <c r="P44" s="5">
        <f t="shared" si="10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13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39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1005.65</v>
      </c>
      <c r="H45" s="44">
        <v>14</v>
      </c>
      <c r="I45" s="44">
        <v>0</v>
      </c>
      <c r="J45" s="44">
        <v>13</v>
      </c>
      <c r="K45" s="44">
        <v>3</v>
      </c>
      <c r="L45" s="44">
        <v>4</v>
      </c>
      <c r="M45" s="44">
        <v>0</v>
      </c>
      <c r="N45" s="16">
        <f t="shared" si="9"/>
        <v>21.428571428571427</v>
      </c>
      <c r="O45" s="5">
        <v>1005.65</v>
      </c>
      <c r="P45" s="5">
        <f t="shared" si="10"/>
        <v>1005.65</v>
      </c>
      <c r="Q45" s="16">
        <f>IF(O45=0,0,P45/O45)*100</f>
        <v>100</v>
      </c>
      <c r="R45" s="5">
        <v>1005.65</v>
      </c>
      <c r="S45" s="16">
        <f>IF(P45=0,0,R45/P45)*100</f>
        <v>100</v>
      </c>
      <c r="T45" s="5">
        <f t="shared" si="13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4203.75</v>
      </c>
      <c r="H46" s="44">
        <v>19</v>
      </c>
      <c r="I46" s="44">
        <v>4</v>
      </c>
      <c r="J46" s="44">
        <v>12</v>
      </c>
      <c r="K46" s="44">
        <v>8</v>
      </c>
      <c r="L46" s="44">
        <v>9</v>
      </c>
      <c r="M46" s="44">
        <v>0</v>
      </c>
      <c r="N46" s="16">
        <f t="shared" si="9"/>
        <v>42.105263157894733</v>
      </c>
      <c r="O46" s="5">
        <v>4203.75</v>
      </c>
      <c r="P46" s="5">
        <f t="shared" si="10"/>
        <v>4203.75</v>
      </c>
      <c r="Q46" s="16">
        <f>IF(O46=0,0,P46/O46)*100</f>
        <v>100</v>
      </c>
      <c r="R46" s="5">
        <v>4203.75</v>
      </c>
      <c r="S46" s="16">
        <f>IF(P46=0,0,R46/P46)*100</f>
        <v>100</v>
      </c>
      <c r="T46" s="5">
        <f t="shared" si="13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39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18</v>
      </c>
      <c r="I47" s="44">
        <v>3</v>
      </c>
      <c r="J47" s="44">
        <v>13</v>
      </c>
      <c r="K47" s="44">
        <v>0</v>
      </c>
      <c r="L47" s="44">
        <v>0</v>
      </c>
      <c r="M47" s="44">
        <v>0</v>
      </c>
      <c r="N47" s="16">
        <f t="shared" si="9"/>
        <v>0</v>
      </c>
      <c r="O47" s="5">
        <v>0</v>
      </c>
      <c r="P47" s="5">
        <f t="shared" si="10"/>
        <v>0</v>
      </c>
      <c r="Q47" s="5">
        <v>0</v>
      </c>
      <c r="R47" s="5">
        <v>0</v>
      </c>
      <c r="S47" s="5">
        <v>0</v>
      </c>
      <c r="T47" s="5">
        <f t="shared" si="13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1355.09</v>
      </c>
      <c r="H48" s="44">
        <v>10</v>
      </c>
      <c r="I48" s="44">
        <v>1</v>
      </c>
      <c r="J48" s="44">
        <v>7</v>
      </c>
      <c r="K48" s="44">
        <v>6</v>
      </c>
      <c r="L48" s="44">
        <v>6</v>
      </c>
      <c r="M48" s="44">
        <v>0</v>
      </c>
      <c r="N48" s="16">
        <f t="shared" si="9"/>
        <v>60</v>
      </c>
      <c r="O48" s="5">
        <v>1355.09</v>
      </c>
      <c r="P48" s="5">
        <f t="shared" si="10"/>
        <v>1355.09</v>
      </c>
      <c r="Q48" s="16">
        <f>IF(O48=0,0,P48/O48)*100</f>
        <v>100</v>
      </c>
      <c r="R48" s="5">
        <v>1355.09</v>
      </c>
      <c r="S48" s="16">
        <f>IF(P48=0,0,R48/P48)*100</f>
        <v>100</v>
      </c>
      <c r="T48" s="5">
        <f t="shared" si="13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6936.26</v>
      </c>
      <c r="H49" s="44">
        <v>20</v>
      </c>
      <c r="I49" s="44">
        <v>6</v>
      </c>
      <c r="J49" s="44">
        <v>11</v>
      </c>
      <c r="K49" s="44">
        <v>14</v>
      </c>
      <c r="L49" s="44">
        <v>16</v>
      </c>
      <c r="M49" s="44">
        <v>0</v>
      </c>
      <c r="N49" s="16">
        <f t="shared" si="9"/>
        <v>70</v>
      </c>
      <c r="O49" s="5">
        <v>6936.26</v>
      </c>
      <c r="P49" s="5">
        <f t="shared" si="10"/>
        <v>6936.26</v>
      </c>
      <c r="Q49" s="16">
        <f>IF(O49=0,0,P49/O49)*100</f>
        <v>100</v>
      </c>
      <c r="R49" s="5">
        <v>2217.59</v>
      </c>
      <c r="S49" s="16">
        <f>IF(P49=0,0,R49/P49)*100</f>
        <v>31.970975713136475</v>
      </c>
      <c r="T49" s="5">
        <f t="shared" si="13"/>
        <v>4718.67</v>
      </c>
      <c r="U49" s="16">
        <f>IF(P49=0,0,T49/P49)*100</f>
        <v>68.029024286863532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1776.97</v>
      </c>
      <c r="H50" s="44">
        <v>10</v>
      </c>
      <c r="I50" s="44">
        <v>0</v>
      </c>
      <c r="J50" s="44">
        <v>9</v>
      </c>
      <c r="K50" s="44">
        <v>5</v>
      </c>
      <c r="L50" s="44">
        <v>5</v>
      </c>
      <c r="M50" s="44">
        <v>0</v>
      </c>
      <c r="N50" s="16">
        <f t="shared" si="9"/>
        <v>50</v>
      </c>
      <c r="O50" s="5">
        <v>1776.97</v>
      </c>
      <c r="P50" s="5">
        <f t="shared" si="10"/>
        <v>1776.97</v>
      </c>
      <c r="Q50" s="16">
        <f>IF(O50=0,0,P50/O50)*100</f>
        <v>100</v>
      </c>
      <c r="R50" s="5">
        <v>1776.97</v>
      </c>
      <c r="S50" s="16">
        <f>IF(P50=0,0,R50/P50)*100</f>
        <v>100</v>
      </c>
      <c r="T50" s="5">
        <f t="shared" si="13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39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0</v>
      </c>
      <c r="H51" s="44">
        <v>6</v>
      </c>
      <c r="I51" s="44">
        <v>0</v>
      </c>
      <c r="J51" s="44">
        <v>5</v>
      </c>
      <c r="K51" s="44">
        <v>0</v>
      </c>
      <c r="L51" s="44">
        <v>0</v>
      </c>
      <c r="M51" s="44">
        <v>0</v>
      </c>
      <c r="N51" s="16">
        <f t="shared" si="9"/>
        <v>0</v>
      </c>
      <c r="O51" s="16">
        <f>IF(I51=0,0,L51/I51)*100</f>
        <v>0</v>
      </c>
      <c r="P51" s="5">
        <f t="shared" si="10"/>
        <v>0</v>
      </c>
      <c r="Q51" s="16">
        <f>IF(K51=0,0,N51/K51)*100</f>
        <v>0</v>
      </c>
      <c r="R51" s="16">
        <f>IF(L51=0,0,O51/L51)*100</f>
        <v>0</v>
      </c>
      <c r="S51" s="16">
        <f>IF(M51=0,0,P51/M51)*100</f>
        <v>0</v>
      </c>
      <c r="T51" s="5">
        <f t="shared" si="13"/>
        <v>0</v>
      </c>
      <c r="U51" s="16">
        <f>IF(O51=0,0,R51/O51)*100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2988.36</v>
      </c>
      <c r="H52" s="44">
        <v>20</v>
      </c>
      <c r="I52" s="44">
        <v>0</v>
      </c>
      <c r="J52" s="44">
        <v>12</v>
      </c>
      <c r="K52" s="44">
        <v>9</v>
      </c>
      <c r="L52" s="44">
        <v>9</v>
      </c>
      <c r="M52" s="44">
        <v>0</v>
      </c>
      <c r="N52" s="16">
        <f t="shared" si="9"/>
        <v>45</v>
      </c>
      <c r="O52" s="5">
        <v>2988.36</v>
      </c>
      <c r="P52" s="5">
        <f t="shared" si="10"/>
        <v>2988.36</v>
      </c>
      <c r="Q52" s="16">
        <f t="shared" ref="Q52:Q79" si="16">IF(O52=0,0,P52/O52)*100</f>
        <v>100</v>
      </c>
      <c r="R52" s="5">
        <v>2988.36</v>
      </c>
      <c r="S52" s="16">
        <f t="shared" ref="S52:S66" si="17">IF(P52=0,0,R52/P52)*100</f>
        <v>100</v>
      </c>
      <c r="T52" s="5">
        <f t="shared" si="13"/>
        <v>0</v>
      </c>
      <c r="U52" s="16">
        <f t="shared" ref="U52:U79" si="18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121.8</v>
      </c>
      <c r="H53" s="44">
        <v>10</v>
      </c>
      <c r="I53" s="44">
        <v>1</v>
      </c>
      <c r="J53" s="44">
        <v>8</v>
      </c>
      <c r="K53" s="44">
        <v>1</v>
      </c>
      <c r="L53" s="44">
        <v>1</v>
      </c>
      <c r="M53" s="44">
        <v>0</v>
      </c>
      <c r="N53" s="16">
        <f t="shared" si="9"/>
        <v>10</v>
      </c>
      <c r="O53" s="5">
        <v>121.8</v>
      </c>
      <c r="P53" s="5">
        <f t="shared" si="10"/>
        <v>121.8</v>
      </c>
      <c r="Q53" s="16">
        <f t="shared" si="16"/>
        <v>100</v>
      </c>
      <c r="R53" s="5">
        <v>121.8</v>
      </c>
      <c r="S53" s="16">
        <f t="shared" si="17"/>
        <v>100</v>
      </c>
      <c r="T53" s="5">
        <f t="shared" si="13"/>
        <v>0</v>
      </c>
      <c r="U53" s="16">
        <f t="shared" si="18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3686.88</v>
      </c>
      <c r="H54" s="44">
        <v>16</v>
      </c>
      <c r="I54" s="44">
        <v>4</v>
      </c>
      <c r="J54" s="44">
        <v>8</v>
      </c>
      <c r="K54" s="44">
        <v>5</v>
      </c>
      <c r="L54" s="44">
        <v>6</v>
      </c>
      <c r="M54" s="44">
        <v>0</v>
      </c>
      <c r="N54" s="16">
        <f t="shared" si="9"/>
        <v>31.25</v>
      </c>
      <c r="O54" s="5">
        <v>3686.88</v>
      </c>
      <c r="P54" s="5">
        <f t="shared" si="10"/>
        <v>3686.88</v>
      </c>
      <c r="Q54" s="16">
        <f t="shared" si="16"/>
        <v>100</v>
      </c>
      <c r="R54" s="5">
        <v>3686.88</v>
      </c>
      <c r="S54" s="16">
        <f t="shared" si="17"/>
        <v>100</v>
      </c>
      <c r="T54" s="5">
        <f t="shared" si="13"/>
        <v>0</v>
      </c>
      <c r="U54" s="16">
        <f t="shared" si="18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24</v>
      </c>
      <c r="I55" s="44">
        <v>2</v>
      </c>
      <c r="J55" s="44">
        <v>22</v>
      </c>
      <c r="K55" s="44">
        <v>7</v>
      </c>
      <c r="L55" s="44">
        <v>9</v>
      </c>
      <c r="M55" s="44">
        <v>0</v>
      </c>
      <c r="N55" s="16">
        <f t="shared" si="9"/>
        <v>29.166666666666668</v>
      </c>
      <c r="O55" s="5">
        <v>4470.8100000000004</v>
      </c>
      <c r="P55" s="5">
        <f t="shared" si="10"/>
        <v>4470.8100000000004</v>
      </c>
      <c r="Q55" s="16">
        <f t="shared" si="16"/>
        <v>100</v>
      </c>
      <c r="R55" s="5">
        <v>4470.8100000000004</v>
      </c>
      <c r="S55" s="16">
        <f t="shared" si="17"/>
        <v>100</v>
      </c>
      <c r="T55" s="5">
        <f t="shared" si="13"/>
        <v>0</v>
      </c>
      <c r="U55" s="16">
        <f t="shared" si="18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39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21</v>
      </c>
      <c r="I56" s="44">
        <v>6</v>
      </c>
      <c r="J56" s="44">
        <v>6</v>
      </c>
      <c r="K56" s="44">
        <v>8</v>
      </c>
      <c r="L56" s="44">
        <v>9</v>
      </c>
      <c r="M56" s="44">
        <v>0</v>
      </c>
      <c r="N56" s="16">
        <f t="shared" si="9"/>
        <v>38.095238095238095</v>
      </c>
      <c r="O56" s="5">
        <v>3148.3</v>
      </c>
      <c r="P56" s="5">
        <f t="shared" si="10"/>
        <v>3148.3</v>
      </c>
      <c r="Q56" s="16">
        <f t="shared" si="16"/>
        <v>100</v>
      </c>
      <c r="R56" s="5">
        <v>3148.3</v>
      </c>
      <c r="S56" s="16">
        <f t="shared" si="17"/>
        <v>100</v>
      </c>
      <c r="T56" s="5">
        <f t="shared" si="13"/>
        <v>0</v>
      </c>
      <c r="U56" s="16">
        <f t="shared" si="18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4477.3599999999997</v>
      </c>
      <c r="H57" s="44">
        <v>25</v>
      </c>
      <c r="I57" s="44">
        <v>1</v>
      </c>
      <c r="J57" s="44">
        <v>13</v>
      </c>
      <c r="K57" s="44">
        <v>9</v>
      </c>
      <c r="L57" s="44">
        <v>11</v>
      </c>
      <c r="M57" s="44">
        <v>0</v>
      </c>
      <c r="N57" s="16">
        <f t="shared" si="9"/>
        <v>36</v>
      </c>
      <c r="O57" s="5">
        <v>4477.3599999999997</v>
      </c>
      <c r="P57" s="5">
        <f t="shared" si="10"/>
        <v>4477.3599999999997</v>
      </c>
      <c r="Q57" s="16">
        <f t="shared" si="16"/>
        <v>100</v>
      </c>
      <c r="R57" s="5">
        <v>4477.3599999999997</v>
      </c>
      <c r="S57" s="16">
        <f t="shared" si="17"/>
        <v>100</v>
      </c>
      <c r="T57" s="5">
        <f t="shared" si="13"/>
        <v>0</v>
      </c>
      <c r="U57" s="16">
        <f t="shared" si="18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39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1286.56</v>
      </c>
      <c r="H58" s="44">
        <v>15</v>
      </c>
      <c r="I58" s="44">
        <v>3</v>
      </c>
      <c r="J58" s="44">
        <v>7</v>
      </c>
      <c r="K58" s="44">
        <v>4</v>
      </c>
      <c r="L58" s="44">
        <v>4</v>
      </c>
      <c r="M58" s="44">
        <v>0</v>
      </c>
      <c r="N58" s="16">
        <f t="shared" si="9"/>
        <v>26.666666666666668</v>
      </c>
      <c r="O58" s="5">
        <v>1286.56</v>
      </c>
      <c r="P58" s="5">
        <f t="shared" si="10"/>
        <v>1286.56</v>
      </c>
      <c r="Q58" s="16">
        <f t="shared" si="16"/>
        <v>100</v>
      </c>
      <c r="R58" s="5">
        <v>1286.56</v>
      </c>
      <c r="S58" s="16">
        <f t="shared" si="17"/>
        <v>100</v>
      </c>
      <c r="T58" s="5">
        <f t="shared" si="13"/>
        <v>0</v>
      </c>
      <c r="U58" s="16">
        <f t="shared" si="18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1052.96</v>
      </c>
      <c r="H59" s="44">
        <v>21</v>
      </c>
      <c r="I59" s="44">
        <v>8</v>
      </c>
      <c r="J59" s="44">
        <v>7</v>
      </c>
      <c r="K59" s="44">
        <v>5</v>
      </c>
      <c r="L59" s="44">
        <v>6</v>
      </c>
      <c r="M59" s="44">
        <v>0</v>
      </c>
      <c r="N59" s="16">
        <f t="shared" si="9"/>
        <v>23.809523809523807</v>
      </c>
      <c r="O59" s="5">
        <v>1052.96</v>
      </c>
      <c r="P59" s="5">
        <f t="shared" si="10"/>
        <v>1052.96</v>
      </c>
      <c r="Q59" s="16">
        <f t="shared" si="16"/>
        <v>100</v>
      </c>
      <c r="R59" s="5">
        <v>1052.96</v>
      </c>
      <c r="S59" s="16">
        <f t="shared" si="17"/>
        <v>100</v>
      </c>
      <c r="T59" s="5">
        <f t="shared" si="13"/>
        <v>0</v>
      </c>
      <c r="U59" s="16">
        <f t="shared" si="18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1283.99</v>
      </c>
      <c r="H60" s="44">
        <v>13</v>
      </c>
      <c r="I60" s="44">
        <v>4</v>
      </c>
      <c r="J60" s="44">
        <v>8</v>
      </c>
      <c r="K60" s="44">
        <v>4</v>
      </c>
      <c r="L60" s="44">
        <v>5</v>
      </c>
      <c r="M60" s="44">
        <v>0</v>
      </c>
      <c r="N60" s="16">
        <f t="shared" si="9"/>
        <v>30.76923076923077</v>
      </c>
      <c r="O60" s="5">
        <v>1283.99</v>
      </c>
      <c r="P60" s="5">
        <f t="shared" si="10"/>
        <v>1283.99</v>
      </c>
      <c r="Q60" s="16">
        <f t="shared" si="16"/>
        <v>100</v>
      </c>
      <c r="R60" s="5">
        <v>1283.99</v>
      </c>
      <c r="S60" s="16">
        <f t="shared" si="17"/>
        <v>100</v>
      </c>
      <c r="T60" s="5">
        <f t="shared" si="13"/>
        <v>0</v>
      </c>
      <c r="U60" s="16">
        <f t="shared" si="18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19</v>
      </c>
      <c r="I61" s="44">
        <v>2</v>
      </c>
      <c r="J61" s="44">
        <v>15</v>
      </c>
      <c r="K61" s="44">
        <v>3</v>
      </c>
      <c r="L61" s="44">
        <v>4</v>
      </c>
      <c r="M61" s="44">
        <v>0</v>
      </c>
      <c r="N61" s="16">
        <f t="shared" si="9"/>
        <v>15.789473684210526</v>
      </c>
      <c r="O61" s="5">
        <v>4040.4</v>
      </c>
      <c r="P61" s="5">
        <f t="shared" si="10"/>
        <v>4040.4</v>
      </c>
      <c r="Q61" s="16">
        <f t="shared" si="16"/>
        <v>100</v>
      </c>
      <c r="R61" s="5">
        <v>4040.4</v>
      </c>
      <c r="S61" s="16">
        <f t="shared" si="17"/>
        <v>100</v>
      </c>
      <c r="T61" s="5">
        <f t="shared" si="13"/>
        <v>0</v>
      </c>
      <c r="U61" s="16">
        <f t="shared" si="18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2374.1799999999998</v>
      </c>
      <c r="H62" s="44">
        <v>14</v>
      </c>
      <c r="I62" s="44">
        <v>1</v>
      </c>
      <c r="J62" s="44">
        <v>11</v>
      </c>
      <c r="K62" s="44">
        <v>5</v>
      </c>
      <c r="L62" s="44">
        <v>5</v>
      </c>
      <c r="M62" s="44">
        <v>0</v>
      </c>
      <c r="N62" s="16">
        <f t="shared" si="9"/>
        <v>35.714285714285715</v>
      </c>
      <c r="O62" s="5">
        <v>2374.1799999999998</v>
      </c>
      <c r="P62" s="5">
        <f t="shared" si="10"/>
        <v>2374.1799999999998</v>
      </c>
      <c r="Q62" s="16">
        <f t="shared" si="16"/>
        <v>100</v>
      </c>
      <c r="R62" s="5">
        <v>2374.1799999999998</v>
      </c>
      <c r="S62" s="16">
        <f t="shared" si="17"/>
        <v>100</v>
      </c>
      <c r="T62" s="5">
        <f t="shared" si="13"/>
        <v>0</v>
      </c>
      <c r="U62" s="16">
        <f t="shared" si="18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1375.68</v>
      </c>
      <c r="H63" s="44">
        <v>11</v>
      </c>
      <c r="I63" s="44">
        <v>3</v>
      </c>
      <c r="J63" s="44">
        <v>3</v>
      </c>
      <c r="K63" s="44">
        <v>2</v>
      </c>
      <c r="L63" s="44">
        <v>2</v>
      </c>
      <c r="M63" s="44">
        <v>0</v>
      </c>
      <c r="N63" s="16">
        <f t="shared" si="9"/>
        <v>18.181818181818183</v>
      </c>
      <c r="O63" s="5">
        <v>1375.68</v>
      </c>
      <c r="P63" s="5">
        <f t="shared" si="10"/>
        <v>1375.68</v>
      </c>
      <c r="Q63" s="16">
        <f t="shared" si="16"/>
        <v>100</v>
      </c>
      <c r="R63" s="5">
        <v>1375.68</v>
      </c>
      <c r="S63" s="16">
        <f t="shared" si="17"/>
        <v>100</v>
      </c>
      <c r="T63" s="5">
        <f t="shared" si="13"/>
        <v>0</v>
      </c>
      <c r="U63" s="16">
        <f t="shared" si="18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0</v>
      </c>
      <c r="H64" s="44">
        <v>1</v>
      </c>
      <c r="I64" s="44">
        <v>0</v>
      </c>
      <c r="J64" s="44">
        <v>1</v>
      </c>
      <c r="K64" s="44">
        <v>0</v>
      </c>
      <c r="L64" s="44">
        <v>0</v>
      </c>
      <c r="M64" s="44">
        <v>0</v>
      </c>
      <c r="N64" s="16">
        <f t="shared" si="9"/>
        <v>0</v>
      </c>
      <c r="O64" s="5">
        <v>0</v>
      </c>
      <c r="P64" s="5">
        <f t="shared" si="10"/>
        <v>0</v>
      </c>
      <c r="Q64" s="16">
        <f t="shared" si="16"/>
        <v>0</v>
      </c>
      <c r="R64" s="5">
        <v>0</v>
      </c>
      <c r="S64" s="16">
        <f t="shared" si="17"/>
        <v>0</v>
      </c>
      <c r="T64" s="5">
        <f t="shared" si="13"/>
        <v>0</v>
      </c>
      <c r="U64" s="16">
        <f t="shared" si="18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6</v>
      </c>
      <c r="I65" s="44">
        <v>2</v>
      </c>
      <c r="J65" s="44">
        <v>4</v>
      </c>
      <c r="K65" s="44">
        <v>0</v>
      </c>
      <c r="L65" s="44">
        <v>0</v>
      </c>
      <c r="M65" s="44">
        <v>0</v>
      </c>
      <c r="N65" s="16">
        <f t="shared" si="9"/>
        <v>0</v>
      </c>
      <c r="O65" s="5">
        <v>0</v>
      </c>
      <c r="P65" s="5">
        <f t="shared" si="10"/>
        <v>0</v>
      </c>
      <c r="Q65" s="16">
        <f t="shared" si="16"/>
        <v>0</v>
      </c>
      <c r="R65" s="5">
        <v>0</v>
      </c>
      <c r="S65" s="16">
        <f t="shared" si="17"/>
        <v>0</v>
      </c>
      <c r="T65" s="5">
        <f t="shared" si="13"/>
        <v>0</v>
      </c>
      <c r="U65" s="16">
        <f t="shared" si="18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39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5696.37</v>
      </c>
      <c r="H66" s="44">
        <v>23</v>
      </c>
      <c r="I66" s="44">
        <v>7</v>
      </c>
      <c r="J66" s="44">
        <v>13</v>
      </c>
      <c r="K66" s="44">
        <v>14</v>
      </c>
      <c r="L66" s="44">
        <v>15</v>
      </c>
      <c r="M66" s="44">
        <v>0</v>
      </c>
      <c r="N66" s="16">
        <f t="shared" si="9"/>
        <v>60.869565217391312</v>
      </c>
      <c r="O66" s="5">
        <v>5696.37</v>
      </c>
      <c r="P66" s="5">
        <f t="shared" si="10"/>
        <v>5696.37</v>
      </c>
      <c r="Q66" s="16">
        <f t="shared" si="16"/>
        <v>100</v>
      </c>
      <c r="R66" s="5">
        <v>5696.37</v>
      </c>
      <c r="S66" s="16">
        <f t="shared" si="17"/>
        <v>100</v>
      </c>
      <c r="T66" s="5">
        <f t="shared" si="13"/>
        <v>0</v>
      </c>
      <c r="U66" s="16">
        <f t="shared" si="18"/>
        <v>0</v>
      </c>
    </row>
    <row r="67" spans="1:21" ht="27.95" customHeight="1" x14ac:dyDescent="0.25">
      <c r="A67" s="1">
        <f t="shared" si="7"/>
        <v>62</v>
      </c>
      <c r="B67" s="139" t="s">
        <v>24</v>
      </c>
      <c r="C67" s="139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743.21</v>
      </c>
      <c r="H67" s="44">
        <v>5</v>
      </c>
      <c r="I67" s="44">
        <v>2</v>
      </c>
      <c r="J67" s="44">
        <v>2</v>
      </c>
      <c r="K67" s="44">
        <v>2</v>
      </c>
      <c r="L67" s="44">
        <v>2</v>
      </c>
      <c r="M67" s="44">
        <v>0</v>
      </c>
      <c r="N67" s="16">
        <f t="shared" si="9"/>
        <v>40</v>
      </c>
      <c r="O67" s="16">
        <v>743.21</v>
      </c>
      <c r="P67" s="5">
        <f t="shared" si="10"/>
        <v>743.21</v>
      </c>
      <c r="Q67" s="16">
        <f t="shared" si="16"/>
        <v>100</v>
      </c>
      <c r="R67" s="16">
        <v>743.21</v>
      </c>
      <c r="S67" s="16">
        <f>IF(M67=0,0,P67/M67)*100</f>
        <v>0</v>
      </c>
      <c r="T67" s="5">
        <f t="shared" si="13"/>
        <v>0</v>
      </c>
      <c r="U67" s="16">
        <f t="shared" si="18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4</v>
      </c>
      <c r="I68" s="44">
        <v>1</v>
      </c>
      <c r="J68" s="44">
        <v>1</v>
      </c>
      <c r="K68" s="44">
        <v>1</v>
      </c>
      <c r="L68" s="44">
        <v>1</v>
      </c>
      <c r="M68" s="44">
        <v>0</v>
      </c>
      <c r="N68" s="16">
        <f t="shared" si="9"/>
        <v>25</v>
      </c>
      <c r="O68" s="5">
        <v>91.35</v>
      </c>
      <c r="P68" s="5">
        <f t="shared" si="10"/>
        <v>91.35</v>
      </c>
      <c r="Q68" s="16">
        <f t="shared" si="16"/>
        <v>100</v>
      </c>
      <c r="R68" s="5">
        <v>91.35</v>
      </c>
      <c r="S68" s="16">
        <f t="shared" ref="S68:S79" si="19">IF(P68=0,0,R68/P68)*100</f>
        <v>100</v>
      </c>
      <c r="T68" s="5">
        <f t="shared" si="13"/>
        <v>0</v>
      </c>
      <c r="U68" s="16">
        <f t="shared" si="18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2281.9299999999998</v>
      </c>
      <c r="H69" s="44">
        <v>17</v>
      </c>
      <c r="I69" s="44">
        <v>4</v>
      </c>
      <c r="J69" s="44">
        <v>12</v>
      </c>
      <c r="K69" s="44">
        <v>5</v>
      </c>
      <c r="L69" s="44">
        <v>6</v>
      </c>
      <c r="M69" s="44">
        <v>0</v>
      </c>
      <c r="N69" s="16">
        <f t="shared" si="9"/>
        <v>29.411764705882355</v>
      </c>
      <c r="O69" s="5">
        <v>2281.9299999999998</v>
      </c>
      <c r="P69" s="5">
        <f t="shared" si="10"/>
        <v>2281.9299999999998</v>
      </c>
      <c r="Q69" s="16">
        <f t="shared" si="16"/>
        <v>100</v>
      </c>
      <c r="R69" s="5">
        <v>2281.9299999999998</v>
      </c>
      <c r="S69" s="16">
        <f t="shared" si="19"/>
        <v>100</v>
      </c>
      <c r="T69" s="5">
        <f t="shared" si="13"/>
        <v>0</v>
      </c>
      <c r="U69" s="16">
        <f t="shared" si="18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6085.49</v>
      </c>
      <c r="H70" s="44">
        <v>25</v>
      </c>
      <c r="I70" s="44">
        <v>4</v>
      </c>
      <c r="J70" s="44">
        <v>17</v>
      </c>
      <c r="K70" s="44">
        <v>6</v>
      </c>
      <c r="L70" s="44">
        <v>7</v>
      </c>
      <c r="M70" s="44">
        <v>0</v>
      </c>
      <c r="N70" s="16">
        <f t="shared" si="9"/>
        <v>24</v>
      </c>
      <c r="O70" s="5">
        <v>6085.49</v>
      </c>
      <c r="P70" s="5">
        <f t="shared" si="10"/>
        <v>6085.49</v>
      </c>
      <c r="Q70" s="16">
        <f t="shared" si="16"/>
        <v>100</v>
      </c>
      <c r="R70" s="5">
        <v>6085.49</v>
      </c>
      <c r="S70" s="16">
        <f t="shared" si="19"/>
        <v>100</v>
      </c>
      <c r="T70" s="5">
        <f t="shared" si="13"/>
        <v>0</v>
      </c>
      <c r="U70" s="16">
        <f t="shared" si="18"/>
        <v>0</v>
      </c>
    </row>
    <row r="71" spans="1:21" ht="27.95" customHeight="1" x14ac:dyDescent="0.25">
      <c r="A71" s="1">
        <f t="shared" ref="A71:A102" si="20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9"/>
        <v>100</v>
      </c>
      <c r="O71" s="5">
        <v>643.1</v>
      </c>
      <c r="P71" s="5">
        <f t="shared" si="10"/>
        <v>643.1</v>
      </c>
      <c r="Q71" s="16">
        <f t="shared" si="16"/>
        <v>100</v>
      </c>
      <c r="R71" s="5">
        <v>643.1</v>
      </c>
      <c r="S71" s="16">
        <f t="shared" si="19"/>
        <v>100</v>
      </c>
      <c r="T71" s="5">
        <f t="shared" si="13"/>
        <v>0</v>
      </c>
      <c r="U71" s="16">
        <f t="shared" si="18"/>
        <v>0</v>
      </c>
    </row>
    <row r="72" spans="1:21" ht="27.95" customHeight="1" x14ac:dyDescent="0.25">
      <c r="A72" s="1">
        <f t="shared" si="20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14</v>
      </c>
      <c r="I72" s="44">
        <v>1</v>
      </c>
      <c r="J72" s="44">
        <v>13</v>
      </c>
      <c r="K72" s="44">
        <v>0</v>
      </c>
      <c r="L72" s="44">
        <v>0</v>
      </c>
      <c r="M72" s="44">
        <v>0</v>
      </c>
      <c r="N72" s="16">
        <f t="shared" si="9"/>
        <v>0</v>
      </c>
      <c r="O72" s="5">
        <v>0</v>
      </c>
      <c r="P72" s="5">
        <f t="shared" si="10"/>
        <v>0</v>
      </c>
      <c r="Q72" s="16">
        <f t="shared" si="16"/>
        <v>0</v>
      </c>
      <c r="R72" s="5">
        <v>0</v>
      </c>
      <c r="S72" s="16">
        <f t="shared" si="19"/>
        <v>0</v>
      </c>
      <c r="T72" s="5">
        <f t="shared" si="13"/>
        <v>0</v>
      </c>
      <c r="U72" s="16">
        <f t="shared" si="18"/>
        <v>0</v>
      </c>
    </row>
    <row r="73" spans="1:21" ht="27.95" customHeight="1" x14ac:dyDescent="0.25">
      <c r="A73" s="1">
        <f t="shared" si="20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1945.39</v>
      </c>
      <c r="H73" s="44">
        <v>12</v>
      </c>
      <c r="I73" s="44">
        <v>2</v>
      </c>
      <c r="J73" s="44">
        <v>10</v>
      </c>
      <c r="K73" s="44">
        <v>4</v>
      </c>
      <c r="L73" s="44">
        <v>5</v>
      </c>
      <c r="M73" s="44">
        <v>0</v>
      </c>
      <c r="N73" s="16">
        <f t="shared" si="9"/>
        <v>33.333333333333329</v>
      </c>
      <c r="O73" s="5">
        <v>1945.39</v>
      </c>
      <c r="P73" s="5">
        <f t="shared" si="10"/>
        <v>1945.39</v>
      </c>
      <c r="Q73" s="16">
        <f t="shared" si="16"/>
        <v>100</v>
      </c>
      <c r="R73" s="5">
        <v>1945.39</v>
      </c>
      <c r="S73" s="16">
        <f t="shared" si="19"/>
        <v>100</v>
      </c>
      <c r="T73" s="5">
        <f t="shared" si="13"/>
        <v>0</v>
      </c>
      <c r="U73" s="16">
        <f t="shared" si="18"/>
        <v>0</v>
      </c>
    </row>
    <row r="74" spans="1:21" ht="27.95" customHeight="1" x14ac:dyDescent="0.25">
      <c r="A74" s="1">
        <f t="shared" si="20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1125.44</v>
      </c>
      <c r="H74" s="44">
        <v>5</v>
      </c>
      <c r="I74" s="44">
        <v>0</v>
      </c>
      <c r="J74" s="44">
        <v>5</v>
      </c>
      <c r="K74" s="44">
        <v>3</v>
      </c>
      <c r="L74" s="44">
        <v>3</v>
      </c>
      <c r="M74" s="44">
        <v>0</v>
      </c>
      <c r="N74" s="16">
        <f t="shared" si="9"/>
        <v>60</v>
      </c>
      <c r="O74" s="5">
        <v>1125.44</v>
      </c>
      <c r="P74" s="5">
        <f t="shared" si="10"/>
        <v>1125.44</v>
      </c>
      <c r="Q74" s="16">
        <f t="shared" si="16"/>
        <v>100</v>
      </c>
      <c r="R74" s="5">
        <v>1125.44</v>
      </c>
      <c r="S74" s="16">
        <f t="shared" si="19"/>
        <v>100</v>
      </c>
      <c r="T74" s="5">
        <f t="shared" si="13"/>
        <v>0</v>
      </c>
      <c r="U74" s="16">
        <f t="shared" si="18"/>
        <v>0</v>
      </c>
    </row>
    <row r="75" spans="1:21" ht="27.95" customHeight="1" x14ac:dyDescent="0.25">
      <c r="A75" s="1">
        <f t="shared" si="20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6749.95</v>
      </c>
      <c r="H75" s="44">
        <v>16</v>
      </c>
      <c r="I75" s="44">
        <v>4</v>
      </c>
      <c r="J75" s="44">
        <v>11</v>
      </c>
      <c r="K75" s="44">
        <v>10</v>
      </c>
      <c r="L75" s="44">
        <v>13</v>
      </c>
      <c r="M75" s="44">
        <v>0</v>
      </c>
      <c r="N75" s="16">
        <f t="shared" si="9"/>
        <v>62.5</v>
      </c>
      <c r="O75" s="5">
        <v>6749.95</v>
      </c>
      <c r="P75" s="5">
        <f t="shared" si="10"/>
        <v>6749.95</v>
      </c>
      <c r="Q75" s="16">
        <f t="shared" si="16"/>
        <v>100</v>
      </c>
      <c r="R75" s="5">
        <v>6749.95</v>
      </c>
      <c r="S75" s="16">
        <f t="shared" si="19"/>
        <v>100</v>
      </c>
      <c r="T75" s="5">
        <f t="shared" si="13"/>
        <v>0</v>
      </c>
      <c r="U75" s="16">
        <f t="shared" si="18"/>
        <v>0</v>
      </c>
    </row>
    <row r="76" spans="1:21" ht="27.95" customHeight="1" x14ac:dyDescent="0.25">
      <c r="A76" s="1">
        <f t="shared" si="20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4541.01</v>
      </c>
      <c r="H76" s="44">
        <v>22</v>
      </c>
      <c r="I76" s="44">
        <v>0</v>
      </c>
      <c r="J76" s="44">
        <v>18</v>
      </c>
      <c r="K76" s="44">
        <v>10</v>
      </c>
      <c r="L76" s="44">
        <v>11</v>
      </c>
      <c r="M76" s="44">
        <v>0</v>
      </c>
      <c r="N76" s="16">
        <f t="shared" si="9"/>
        <v>45.454545454545453</v>
      </c>
      <c r="O76" s="5">
        <v>4541.01</v>
      </c>
      <c r="P76" s="5">
        <f t="shared" si="10"/>
        <v>4541.01</v>
      </c>
      <c r="Q76" s="16">
        <f t="shared" si="16"/>
        <v>100</v>
      </c>
      <c r="R76" s="5">
        <v>4541.01</v>
      </c>
      <c r="S76" s="16">
        <f t="shared" si="19"/>
        <v>100</v>
      </c>
      <c r="T76" s="5">
        <f t="shared" si="13"/>
        <v>0</v>
      </c>
      <c r="U76" s="16">
        <f t="shared" si="18"/>
        <v>0</v>
      </c>
    </row>
    <row r="77" spans="1:21" ht="27.95" customHeight="1" x14ac:dyDescent="0.25">
      <c r="A77" s="1">
        <f t="shared" si="20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12052.64</v>
      </c>
      <c r="H77" s="44">
        <v>30</v>
      </c>
      <c r="I77" s="44">
        <v>8</v>
      </c>
      <c r="J77" s="44">
        <v>21</v>
      </c>
      <c r="K77" s="44">
        <v>19</v>
      </c>
      <c r="L77" s="44">
        <v>22</v>
      </c>
      <c r="M77" s="44">
        <v>0</v>
      </c>
      <c r="N77" s="16">
        <f t="shared" si="9"/>
        <v>63.333333333333329</v>
      </c>
      <c r="O77" s="5">
        <v>12052.64</v>
      </c>
      <c r="P77" s="5">
        <f t="shared" si="10"/>
        <v>12052.64</v>
      </c>
      <c r="Q77" s="16">
        <f t="shared" si="16"/>
        <v>100</v>
      </c>
      <c r="R77" s="5">
        <v>12052.64</v>
      </c>
      <c r="S77" s="16">
        <f t="shared" si="19"/>
        <v>100</v>
      </c>
      <c r="T77" s="5">
        <f t="shared" si="13"/>
        <v>0</v>
      </c>
      <c r="U77" s="16">
        <f t="shared" si="18"/>
        <v>0</v>
      </c>
    </row>
    <row r="78" spans="1:21" ht="27.95" customHeight="1" x14ac:dyDescent="0.25">
      <c r="A78" s="1">
        <f t="shared" si="20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1842.49</v>
      </c>
      <c r="H78" s="44">
        <v>5</v>
      </c>
      <c r="I78" s="44">
        <v>1</v>
      </c>
      <c r="J78" s="44">
        <v>2</v>
      </c>
      <c r="K78" s="44">
        <v>3</v>
      </c>
      <c r="L78" s="44">
        <v>4</v>
      </c>
      <c r="M78" s="44">
        <v>0</v>
      </c>
      <c r="N78" s="16">
        <f t="shared" si="9"/>
        <v>60</v>
      </c>
      <c r="O78" s="5">
        <v>1842.49</v>
      </c>
      <c r="P78" s="5">
        <f t="shared" si="10"/>
        <v>1842.49</v>
      </c>
      <c r="Q78" s="16">
        <f t="shared" si="16"/>
        <v>100</v>
      </c>
      <c r="R78" s="5">
        <v>1842.49</v>
      </c>
      <c r="S78" s="16">
        <f t="shared" si="19"/>
        <v>100</v>
      </c>
      <c r="T78" s="5">
        <f t="shared" si="13"/>
        <v>0</v>
      </c>
      <c r="U78" s="16">
        <f t="shared" si="18"/>
        <v>0</v>
      </c>
    </row>
    <row r="79" spans="1:21" ht="27.95" customHeight="1" x14ac:dyDescent="0.25">
      <c r="A79" s="1">
        <f t="shared" si="20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989.26</v>
      </c>
      <c r="H79" s="44">
        <v>7</v>
      </c>
      <c r="I79" s="44">
        <v>1</v>
      </c>
      <c r="J79" s="44">
        <v>6</v>
      </c>
      <c r="K79" s="44">
        <v>2</v>
      </c>
      <c r="L79" s="44">
        <v>3</v>
      </c>
      <c r="M79" s="44">
        <v>0</v>
      </c>
      <c r="N79" s="16">
        <f t="shared" si="9"/>
        <v>28.571428571428569</v>
      </c>
      <c r="O79" s="5">
        <v>989.26</v>
      </c>
      <c r="P79" s="5">
        <f t="shared" si="10"/>
        <v>989.26</v>
      </c>
      <c r="Q79" s="16">
        <f t="shared" si="16"/>
        <v>100</v>
      </c>
      <c r="R79" s="5">
        <v>989.26</v>
      </c>
      <c r="S79" s="16">
        <f t="shared" si="19"/>
        <v>100</v>
      </c>
      <c r="T79" s="5">
        <f t="shared" si="13"/>
        <v>0</v>
      </c>
      <c r="U79" s="16">
        <f t="shared" si="18"/>
        <v>0</v>
      </c>
    </row>
    <row r="80" spans="1:21" ht="30" x14ac:dyDescent="0.25">
      <c r="A80" s="1">
        <f t="shared" si="20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3</v>
      </c>
      <c r="I80" s="44">
        <v>1</v>
      </c>
      <c r="J80" s="44">
        <v>0</v>
      </c>
      <c r="K80" s="44">
        <v>0</v>
      </c>
      <c r="L80" s="44">
        <v>0</v>
      </c>
      <c r="M80" s="44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</row>
    <row r="81" spans="1:21" ht="27.95" customHeight="1" x14ac:dyDescent="0.25">
      <c r="A81" s="1">
        <f t="shared" si="20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2016.66</v>
      </c>
      <c r="H81" s="44">
        <v>16</v>
      </c>
      <c r="I81" s="44">
        <v>4</v>
      </c>
      <c r="J81" s="44">
        <v>12</v>
      </c>
      <c r="K81" s="44">
        <v>8</v>
      </c>
      <c r="L81" s="44">
        <v>9</v>
      </c>
      <c r="M81" s="44">
        <v>0</v>
      </c>
      <c r="N81" s="16">
        <f t="shared" ref="N81:U102" si="21">IF(H81=0,0,K81/H81)*100</f>
        <v>50</v>
      </c>
      <c r="O81" s="5">
        <v>2016.66</v>
      </c>
      <c r="P81" s="5">
        <f>O81</f>
        <v>2016.66</v>
      </c>
      <c r="Q81" s="16">
        <f>IF(O81=0,0,P81/O81)*100</f>
        <v>100</v>
      </c>
      <c r="R81" s="5">
        <v>2016.66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20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9530.93</v>
      </c>
      <c r="H82" s="44">
        <v>16</v>
      </c>
      <c r="I82" s="44">
        <v>3</v>
      </c>
      <c r="J82" s="44">
        <v>10</v>
      </c>
      <c r="K82" s="44">
        <v>10</v>
      </c>
      <c r="L82" s="44">
        <v>13</v>
      </c>
      <c r="M82" s="44">
        <v>0</v>
      </c>
      <c r="N82" s="16">
        <f t="shared" si="21"/>
        <v>62.5</v>
      </c>
      <c r="O82" s="5">
        <v>9530.93</v>
      </c>
      <c r="P82" s="5">
        <f>O82</f>
        <v>9530.93</v>
      </c>
      <c r="Q82" s="16">
        <f>IF(O82=0,0,P82/O82)*100</f>
        <v>100</v>
      </c>
      <c r="R82" s="5">
        <v>9530.93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20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8238.9500000000007</v>
      </c>
      <c r="H83" s="44">
        <v>25</v>
      </c>
      <c r="I83" s="44">
        <v>3</v>
      </c>
      <c r="J83" s="44">
        <v>21</v>
      </c>
      <c r="K83" s="44">
        <v>15</v>
      </c>
      <c r="L83" s="44">
        <v>22</v>
      </c>
      <c r="M83" s="44">
        <v>0</v>
      </c>
      <c r="N83" s="16">
        <f t="shared" si="21"/>
        <v>60</v>
      </c>
      <c r="O83" s="5">
        <v>8238.9500000000007</v>
      </c>
      <c r="P83" s="5">
        <f>O83</f>
        <v>8238.9500000000007</v>
      </c>
      <c r="Q83" s="16">
        <f>IF(O83=0,0,P83/O83)*100</f>
        <v>100</v>
      </c>
      <c r="R83" s="5">
        <v>8238.9500000000007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20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7</v>
      </c>
      <c r="I84" s="44">
        <v>3</v>
      </c>
      <c r="J84" s="44">
        <v>4</v>
      </c>
      <c r="K84" s="44">
        <v>0</v>
      </c>
      <c r="L84" s="44">
        <v>0</v>
      </c>
      <c r="M84" s="44">
        <v>0</v>
      </c>
      <c r="N84" s="16">
        <f t="shared" si="21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20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2765.87</v>
      </c>
      <c r="H85" s="44">
        <v>21</v>
      </c>
      <c r="I85" s="44">
        <v>5</v>
      </c>
      <c r="J85" s="44">
        <v>15</v>
      </c>
      <c r="K85" s="44">
        <v>6</v>
      </c>
      <c r="L85" s="44">
        <v>6</v>
      </c>
      <c r="M85" s="44">
        <v>0</v>
      </c>
      <c r="N85" s="16">
        <f t="shared" si="21"/>
        <v>28.571428571428569</v>
      </c>
      <c r="O85" s="5">
        <v>2765.87</v>
      </c>
      <c r="P85" s="5">
        <f>O85</f>
        <v>2765.87</v>
      </c>
      <c r="Q85" s="16">
        <f>IF(O85=0,0,P85/O85)*100</f>
        <v>100</v>
      </c>
      <c r="R85" s="5">
        <v>2765.87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20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4</v>
      </c>
      <c r="I86" s="44">
        <v>2</v>
      </c>
      <c r="J86" s="44">
        <v>2</v>
      </c>
      <c r="K86" s="44">
        <v>0</v>
      </c>
      <c r="L86" s="44">
        <v>0</v>
      </c>
      <c r="M86" s="44">
        <v>0</v>
      </c>
      <c r="N86" s="16">
        <f t="shared" si="21"/>
        <v>0</v>
      </c>
      <c r="O86" s="16">
        <f t="shared" si="21"/>
        <v>0</v>
      </c>
      <c r="P86" s="16">
        <f t="shared" si="21"/>
        <v>0</v>
      </c>
      <c r="Q86" s="16">
        <f t="shared" si="21"/>
        <v>0</v>
      </c>
      <c r="R86" s="16">
        <f t="shared" si="21"/>
        <v>0</v>
      </c>
      <c r="S86" s="16">
        <f t="shared" si="21"/>
        <v>0</v>
      </c>
      <c r="T86" s="16">
        <f t="shared" si="21"/>
        <v>0</v>
      </c>
      <c r="U86" s="16">
        <f t="shared" si="21"/>
        <v>0</v>
      </c>
    </row>
    <row r="87" spans="1:21" ht="27.95" customHeight="1" x14ac:dyDescent="0.25">
      <c r="A87" s="1">
        <f t="shared" si="20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2" si="22">O87</f>
        <v>4928.6400000000003</v>
      </c>
      <c r="H87" s="44">
        <v>19</v>
      </c>
      <c r="I87" s="44">
        <v>4</v>
      </c>
      <c r="J87" s="44">
        <v>12</v>
      </c>
      <c r="K87" s="44">
        <v>6</v>
      </c>
      <c r="L87" s="44">
        <v>8</v>
      </c>
      <c r="M87" s="44">
        <v>0</v>
      </c>
      <c r="N87" s="16">
        <f t="shared" si="21"/>
        <v>31.578947368421051</v>
      </c>
      <c r="O87" s="5">
        <v>4928.6400000000003</v>
      </c>
      <c r="P87" s="5">
        <f t="shared" ref="P87:P102" si="23">O87</f>
        <v>4928.6400000000003</v>
      </c>
      <c r="Q87" s="16">
        <f t="shared" ref="Q87:Q103" si="24">IF(O87=0,0,P87/O87)*100</f>
        <v>100</v>
      </c>
      <c r="R87" s="5">
        <v>4928.6400000000003</v>
      </c>
      <c r="S87" s="16">
        <f t="shared" ref="S87:S103" si="25">IF(P87=0,0,R87/P87)*100</f>
        <v>100</v>
      </c>
      <c r="T87" s="5">
        <f t="shared" ref="T87:T102" si="26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20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22"/>
        <v>909.95</v>
      </c>
      <c r="H88" s="44">
        <v>11</v>
      </c>
      <c r="I88" s="44">
        <v>1</v>
      </c>
      <c r="J88" s="44">
        <v>9</v>
      </c>
      <c r="K88" s="44">
        <v>2</v>
      </c>
      <c r="L88" s="44">
        <v>3</v>
      </c>
      <c r="M88" s="44">
        <v>0</v>
      </c>
      <c r="N88" s="16">
        <f t="shared" si="21"/>
        <v>18.181818181818183</v>
      </c>
      <c r="O88" s="5">
        <v>909.95</v>
      </c>
      <c r="P88" s="5">
        <f t="shared" si="23"/>
        <v>909.95</v>
      </c>
      <c r="Q88" s="16">
        <f t="shared" si="24"/>
        <v>100</v>
      </c>
      <c r="R88" s="5">
        <v>909.95</v>
      </c>
      <c r="S88" s="16">
        <f t="shared" si="25"/>
        <v>100</v>
      </c>
      <c r="T88" s="5">
        <f t="shared" si="26"/>
        <v>0</v>
      </c>
      <c r="U88" s="16">
        <f>IF(P88=0,0,T88/P88)*100</f>
        <v>0</v>
      </c>
    </row>
    <row r="89" spans="1:21" ht="27.95" customHeight="1" x14ac:dyDescent="0.25">
      <c r="A89" s="1">
        <f t="shared" si="20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22"/>
        <v>1252.0999999999999</v>
      </c>
      <c r="H89" s="44">
        <v>8</v>
      </c>
      <c r="I89" s="44">
        <v>2</v>
      </c>
      <c r="J89" s="44">
        <v>3</v>
      </c>
      <c r="K89" s="44">
        <v>5</v>
      </c>
      <c r="L89" s="44">
        <v>6</v>
      </c>
      <c r="M89" s="44">
        <v>0</v>
      </c>
      <c r="N89" s="16">
        <f t="shared" si="21"/>
        <v>62.5</v>
      </c>
      <c r="O89" s="5">
        <v>1252.0999999999999</v>
      </c>
      <c r="P89" s="5">
        <f t="shared" si="23"/>
        <v>1252.0999999999999</v>
      </c>
      <c r="Q89" s="16">
        <f t="shared" si="24"/>
        <v>100</v>
      </c>
      <c r="R89" s="5">
        <v>1252.0999999999999</v>
      </c>
      <c r="S89" s="16">
        <f t="shared" si="25"/>
        <v>100</v>
      </c>
      <c r="T89" s="5">
        <f t="shared" si="26"/>
        <v>0</v>
      </c>
      <c r="U89" s="16">
        <f>IF(P89=0,0,T89/P89)*100</f>
        <v>0</v>
      </c>
    </row>
    <row r="90" spans="1:21" ht="27.95" customHeight="1" x14ac:dyDescent="0.25">
      <c r="A90" s="1">
        <f t="shared" si="20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22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21"/>
        <v>0</v>
      </c>
      <c r="O90" s="5">
        <v>0</v>
      </c>
      <c r="P90" s="5">
        <f t="shared" si="23"/>
        <v>0</v>
      </c>
      <c r="Q90" s="16">
        <f t="shared" si="24"/>
        <v>0</v>
      </c>
      <c r="R90" s="5">
        <v>0</v>
      </c>
      <c r="S90" s="16">
        <f t="shared" si="25"/>
        <v>0</v>
      </c>
      <c r="T90" s="5">
        <f t="shared" si="26"/>
        <v>0</v>
      </c>
      <c r="U90" s="16">
        <f>IF(P90=0,0,T90/P90)*100</f>
        <v>0</v>
      </c>
    </row>
    <row r="91" spans="1:21" ht="49.5" customHeight="1" x14ac:dyDescent="0.25">
      <c r="A91" s="1">
        <f t="shared" si="20"/>
        <v>86</v>
      </c>
      <c r="B91" s="25" t="s">
        <v>23</v>
      </c>
      <c r="C91" s="139" t="s">
        <v>271</v>
      </c>
      <c r="D91" s="25" t="s">
        <v>270</v>
      </c>
      <c r="E91" s="84" t="s">
        <v>41</v>
      </c>
      <c r="F91" s="97" t="s">
        <v>369</v>
      </c>
      <c r="G91" s="93">
        <f t="shared" si="22"/>
        <v>301.45999999999998</v>
      </c>
      <c r="H91" s="44">
        <v>9</v>
      </c>
      <c r="I91" s="44">
        <v>1</v>
      </c>
      <c r="J91" s="44">
        <v>7</v>
      </c>
      <c r="K91" s="44">
        <v>1</v>
      </c>
      <c r="L91" s="44">
        <v>1</v>
      </c>
      <c r="M91" s="44">
        <v>0</v>
      </c>
      <c r="N91" s="16">
        <f t="shared" si="21"/>
        <v>11.111111111111111</v>
      </c>
      <c r="O91" s="5">
        <v>301.45999999999998</v>
      </c>
      <c r="P91" s="5">
        <f t="shared" si="23"/>
        <v>301.45999999999998</v>
      </c>
      <c r="Q91" s="16">
        <f t="shared" si="24"/>
        <v>100</v>
      </c>
      <c r="R91" s="5">
        <v>301.45999999999998</v>
      </c>
      <c r="S91" s="16">
        <f t="shared" si="25"/>
        <v>100</v>
      </c>
      <c r="T91" s="5">
        <f t="shared" si="26"/>
        <v>0</v>
      </c>
      <c r="U91" s="5">
        <v>0</v>
      </c>
    </row>
    <row r="92" spans="1:21" ht="27.95" customHeight="1" x14ac:dyDescent="0.25">
      <c r="A92" s="1">
        <f t="shared" si="20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22"/>
        <v>1708.95</v>
      </c>
      <c r="H92" s="44">
        <v>13</v>
      </c>
      <c r="I92" s="44">
        <v>0</v>
      </c>
      <c r="J92" s="44">
        <v>7</v>
      </c>
      <c r="K92" s="44">
        <v>4</v>
      </c>
      <c r="L92" s="44">
        <v>7</v>
      </c>
      <c r="M92" s="44">
        <v>0</v>
      </c>
      <c r="N92" s="16">
        <f t="shared" si="21"/>
        <v>30.76923076923077</v>
      </c>
      <c r="O92" s="5">
        <v>1708.95</v>
      </c>
      <c r="P92" s="5">
        <f t="shared" si="23"/>
        <v>1708.95</v>
      </c>
      <c r="Q92" s="16">
        <f t="shared" si="24"/>
        <v>100</v>
      </c>
      <c r="R92" s="5">
        <v>1708.95</v>
      </c>
      <c r="S92" s="16">
        <f t="shared" si="25"/>
        <v>100</v>
      </c>
      <c r="T92" s="5">
        <f t="shared" si="26"/>
        <v>0</v>
      </c>
      <c r="U92" s="16">
        <f>IF(P92=0,0,T92/P92)*100</f>
        <v>0</v>
      </c>
    </row>
    <row r="93" spans="1:21" ht="27.95" customHeight="1" x14ac:dyDescent="0.25">
      <c r="A93" s="1">
        <f t="shared" si="20"/>
        <v>88</v>
      </c>
      <c r="B93" s="1" t="s">
        <v>22</v>
      </c>
      <c r="C93" s="1"/>
      <c r="D93" s="25" t="s">
        <v>272</v>
      </c>
      <c r="E93" s="86" t="s">
        <v>263</v>
      </c>
      <c r="F93" s="97" t="s">
        <v>350</v>
      </c>
      <c r="G93" s="93">
        <f t="shared" si="22"/>
        <v>1567.51</v>
      </c>
      <c r="H93" s="44">
        <v>9</v>
      </c>
      <c r="I93" s="44">
        <v>1</v>
      </c>
      <c r="J93" s="44">
        <v>6</v>
      </c>
      <c r="K93" s="44">
        <v>2</v>
      </c>
      <c r="L93" s="44">
        <v>2</v>
      </c>
      <c r="M93" s="44">
        <v>0</v>
      </c>
      <c r="N93" s="16">
        <f t="shared" si="21"/>
        <v>22.222222222222221</v>
      </c>
      <c r="O93" s="5">
        <v>1567.51</v>
      </c>
      <c r="P93" s="5">
        <f t="shared" si="23"/>
        <v>1567.51</v>
      </c>
      <c r="Q93" s="16">
        <f t="shared" si="24"/>
        <v>100</v>
      </c>
      <c r="R93" s="5">
        <v>1567.51</v>
      </c>
      <c r="S93" s="16">
        <f t="shared" si="25"/>
        <v>100</v>
      </c>
      <c r="T93" s="5">
        <f t="shared" si="26"/>
        <v>0</v>
      </c>
      <c r="U93" s="16">
        <f t="shared" ref="U93:U103" si="27">IF(P93=0,0,T93/P93)*100</f>
        <v>0</v>
      </c>
    </row>
    <row r="94" spans="1:21" ht="27.95" customHeight="1" x14ac:dyDescent="0.25">
      <c r="A94" s="1">
        <f t="shared" si="20"/>
        <v>89</v>
      </c>
      <c r="B94" s="1" t="s">
        <v>22</v>
      </c>
      <c r="C94" s="1"/>
      <c r="D94" s="25" t="s">
        <v>236</v>
      </c>
      <c r="E94" s="84" t="s">
        <v>53</v>
      </c>
      <c r="F94" s="96" t="s">
        <v>368</v>
      </c>
      <c r="G94" s="93">
        <f t="shared" si="22"/>
        <v>4558.43</v>
      </c>
      <c r="H94" s="44">
        <v>12</v>
      </c>
      <c r="I94" s="44">
        <v>3</v>
      </c>
      <c r="J94" s="44">
        <v>9</v>
      </c>
      <c r="K94" s="44">
        <v>5</v>
      </c>
      <c r="L94" s="44">
        <v>7</v>
      </c>
      <c r="M94" s="44">
        <v>0</v>
      </c>
      <c r="N94" s="16">
        <f t="shared" si="21"/>
        <v>41.666666666666671</v>
      </c>
      <c r="O94" s="5">
        <v>4558.43</v>
      </c>
      <c r="P94" s="5">
        <f t="shared" si="23"/>
        <v>4558.43</v>
      </c>
      <c r="Q94" s="16">
        <f t="shared" si="24"/>
        <v>100</v>
      </c>
      <c r="R94" s="5">
        <v>4558.43</v>
      </c>
      <c r="S94" s="16">
        <f t="shared" si="25"/>
        <v>100</v>
      </c>
      <c r="T94" s="5">
        <f t="shared" si="26"/>
        <v>0</v>
      </c>
      <c r="U94" s="16">
        <f t="shared" si="27"/>
        <v>0</v>
      </c>
    </row>
    <row r="95" spans="1:21" ht="27.95" customHeight="1" x14ac:dyDescent="0.25">
      <c r="A95" s="1">
        <f t="shared" si="20"/>
        <v>90</v>
      </c>
      <c r="B95" s="1" t="s">
        <v>22</v>
      </c>
      <c r="C95" s="1"/>
      <c r="D95" s="25" t="s">
        <v>240</v>
      </c>
      <c r="E95" s="84" t="s">
        <v>241</v>
      </c>
      <c r="F95" s="96" t="s">
        <v>351</v>
      </c>
      <c r="G95" s="93">
        <f t="shared" si="22"/>
        <v>334.95</v>
      </c>
      <c r="H95" s="44">
        <v>6</v>
      </c>
      <c r="I95" s="44">
        <v>2</v>
      </c>
      <c r="J95" s="44">
        <v>1</v>
      </c>
      <c r="K95" s="44">
        <v>3</v>
      </c>
      <c r="L95" s="44">
        <v>3</v>
      </c>
      <c r="M95" s="44">
        <v>0</v>
      </c>
      <c r="N95" s="16">
        <f t="shared" si="21"/>
        <v>50</v>
      </c>
      <c r="O95" s="5">
        <v>334.95</v>
      </c>
      <c r="P95" s="5">
        <f t="shared" si="23"/>
        <v>334.95</v>
      </c>
      <c r="Q95" s="16">
        <f t="shared" si="24"/>
        <v>100</v>
      </c>
      <c r="R95" s="5">
        <v>334.95</v>
      </c>
      <c r="S95" s="16">
        <f t="shared" si="25"/>
        <v>100</v>
      </c>
      <c r="T95" s="5">
        <f t="shared" si="26"/>
        <v>0</v>
      </c>
      <c r="U95" s="16">
        <f t="shared" si="27"/>
        <v>0</v>
      </c>
    </row>
    <row r="96" spans="1:21" ht="27.95" customHeight="1" x14ac:dyDescent="0.25">
      <c r="A96" s="1">
        <f t="shared" si="20"/>
        <v>91</v>
      </c>
      <c r="B96" s="1" t="s">
        <v>22</v>
      </c>
      <c r="C96" s="1"/>
      <c r="D96" s="25" t="s">
        <v>243</v>
      </c>
      <c r="E96" s="33" t="s">
        <v>128</v>
      </c>
      <c r="F96" s="96" t="s">
        <v>352</v>
      </c>
      <c r="G96" s="93">
        <f t="shared" si="22"/>
        <v>4567.2</v>
      </c>
      <c r="H96" s="44">
        <v>15</v>
      </c>
      <c r="I96" s="44">
        <v>4</v>
      </c>
      <c r="J96" s="44">
        <v>3</v>
      </c>
      <c r="K96" s="44">
        <v>12</v>
      </c>
      <c r="L96" s="44">
        <v>12</v>
      </c>
      <c r="M96" s="44">
        <v>0</v>
      </c>
      <c r="N96" s="16">
        <f t="shared" si="21"/>
        <v>80</v>
      </c>
      <c r="O96" s="5">
        <v>4567.2</v>
      </c>
      <c r="P96" s="5">
        <f t="shared" si="23"/>
        <v>4567.2</v>
      </c>
      <c r="Q96" s="16">
        <f>IF(O96=0,0,P96/O96)*100</f>
        <v>100</v>
      </c>
      <c r="R96" s="5">
        <v>4567.2</v>
      </c>
      <c r="S96" s="16">
        <f t="shared" si="25"/>
        <v>100</v>
      </c>
      <c r="T96" s="5">
        <f t="shared" si="26"/>
        <v>0</v>
      </c>
      <c r="U96" s="16">
        <f t="shared" si="27"/>
        <v>0</v>
      </c>
    </row>
    <row r="97" spans="1:32" ht="27.95" customHeight="1" x14ac:dyDescent="0.25">
      <c r="A97" s="1">
        <f t="shared" si="20"/>
        <v>92</v>
      </c>
      <c r="B97" s="1" t="s">
        <v>22</v>
      </c>
      <c r="C97" s="1"/>
      <c r="D97" s="25" t="s">
        <v>245</v>
      </c>
      <c r="E97" s="84" t="s">
        <v>53</v>
      </c>
      <c r="F97" s="98" t="s">
        <v>353</v>
      </c>
      <c r="G97" s="93">
        <f t="shared" si="22"/>
        <v>1234.75</v>
      </c>
      <c r="H97" s="44">
        <v>13</v>
      </c>
      <c r="I97" s="44">
        <v>2</v>
      </c>
      <c r="J97" s="44">
        <v>10</v>
      </c>
      <c r="K97" s="44">
        <v>4</v>
      </c>
      <c r="L97" s="44">
        <v>5</v>
      </c>
      <c r="M97" s="44">
        <v>0</v>
      </c>
      <c r="N97" s="16">
        <f t="shared" si="21"/>
        <v>30.76923076923077</v>
      </c>
      <c r="O97" s="5">
        <v>1234.75</v>
      </c>
      <c r="P97" s="5">
        <f t="shared" si="23"/>
        <v>1234.75</v>
      </c>
      <c r="Q97" s="16">
        <f t="shared" si="24"/>
        <v>100</v>
      </c>
      <c r="R97" s="5">
        <v>1234.75</v>
      </c>
      <c r="S97" s="16">
        <f t="shared" si="25"/>
        <v>100</v>
      </c>
      <c r="T97" s="5">
        <f t="shared" si="26"/>
        <v>0</v>
      </c>
      <c r="U97" s="16">
        <f t="shared" si="27"/>
        <v>0</v>
      </c>
    </row>
    <row r="98" spans="1:32" ht="27.95" customHeight="1" x14ac:dyDescent="0.25">
      <c r="A98" s="1">
        <f t="shared" si="20"/>
        <v>93</v>
      </c>
      <c r="B98" s="1" t="s">
        <v>22</v>
      </c>
      <c r="C98" s="1"/>
      <c r="D98" s="25" t="s">
        <v>247</v>
      </c>
      <c r="E98" s="84" t="s">
        <v>53</v>
      </c>
      <c r="F98" s="103" t="s">
        <v>354</v>
      </c>
      <c r="G98" s="93">
        <f t="shared" si="22"/>
        <v>0</v>
      </c>
      <c r="H98" s="44">
        <v>13</v>
      </c>
      <c r="I98" s="44">
        <v>3</v>
      </c>
      <c r="J98" s="44">
        <v>8</v>
      </c>
      <c r="K98" s="44">
        <v>0</v>
      </c>
      <c r="L98" s="44">
        <v>0</v>
      </c>
      <c r="M98" s="44">
        <v>0</v>
      </c>
      <c r="N98" s="16">
        <f t="shared" si="21"/>
        <v>0</v>
      </c>
      <c r="O98" s="5">
        <v>0</v>
      </c>
      <c r="P98" s="5">
        <f t="shared" si="23"/>
        <v>0</v>
      </c>
      <c r="Q98" s="16">
        <f t="shared" si="24"/>
        <v>0</v>
      </c>
      <c r="R98" s="5">
        <v>0</v>
      </c>
      <c r="S98" s="16">
        <f t="shared" si="25"/>
        <v>0</v>
      </c>
      <c r="T98" s="5">
        <f t="shared" si="26"/>
        <v>0</v>
      </c>
      <c r="U98" s="16">
        <f t="shared" si="27"/>
        <v>0</v>
      </c>
    </row>
    <row r="99" spans="1:32" ht="27.95" customHeight="1" x14ac:dyDescent="0.25">
      <c r="A99" s="1">
        <f t="shared" si="20"/>
        <v>94</v>
      </c>
      <c r="B99" s="1" t="s">
        <v>22</v>
      </c>
      <c r="C99" s="1"/>
      <c r="D99" s="25" t="s">
        <v>249</v>
      </c>
      <c r="E99" s="84" t="s">
        <v>250</v>
      </c>
      <c r="F99" s="96" t="s">
        <v>366</v>
      </c>
      <c r="G99" s="93">
        <f t="shared" si="22"/>
        <v>0</v>
      </c>
      <c r="H99" s="44">
        <v>24</v>
      </c>
      <c r="I99" s="44">
        <v>0</v>
      </c>
      <c r="J99" s="44">
        <v>23</v>
      </c>
      <c r="K99" s="44">
        <v>0</v>
      </c>
      <c r="L99" s="44">
        <v>0</v>
      </c>
      <c r="M99" s="44">
        <v>0</v>
      </c>
      <c r="N99" s="16">
        <f t="shared" si="21"/>
        <v>0</v>
      </c>
      <c r="O99" s="5">
        <v>0</v>
      </c>
      <c r="P99" s="5">
        <f t="shared" si="23"/>
        <v>0</v>
      </c>
      <c r="Q99" s="16">
        <f t="shared" si="24"/>
        <v>0</v>
      </c>
      <c r="R99" s="5">
        <v>0</v>
      </c>
      <c r="S99" s="16">
        <f t="shared" si="25"/>
        <v>0</v>
      </c>
      <c r="T99" s="5">
        <f t="shared" si="26"/>
        <v>0</v>
      </c>
      <c r="U99" s="16">
        <f t="shared" si="27"/>
        <v>0</v>
      </c>
    </row>
    <row r="100" spans="1:32" ht="27.95" customHeight="1" x14ac:dyDescent="0.25">
      <c r="A100" s="1">
        <f t="shared" si="20"/>
        <v>95</v>
      </c>
      <c r="B100" s="25" t="s">
        <v>23</v>
      </c>
      <c r="C100" s="139" t="s">
        <v>34</v>
      </c>
      <c r="D100" s="25" t="s">
        <v>252</v>
      </c>
      <c r="E100" s="84" t="s">
        <v>53</v>
      </c>
      <c r="F100" s="89" t="s">
        <v>367</v>
      </c>
      <c r="G100" s="93">
        <f t="shared" si="22"/>
        <v>0</v>
      </c>
      <c r="H100" s="44">
        <v>12</v>
      </c>
      <c r="I100" s="44">
        <v>1</v>
      </c>
      <c r="J100" s="44">
        <v>11</v>
      </c>
      <c r="K100" s="44">
        <v>0</v>
      </c>
      <c r="L100" s="44">
        <v>0</v>
      </c>
      <c r="M100" s="44">
        <v>0</v>
      </c>
      <c r="N100" s="16">
        <f t="shared" si="21"/>
        <v>0</v>
      </c>
      <c r="O100" s="5">
        <v>0</v>
      </c>
      <c r="P100" s="5">
        <f t="shared" si="23"/>
        <v>0</v>
      </c>
      <c r="Q100" s="16">
        <f t="shared" si="24"/>
        <v>0</v>
      </c>
      <c r="R100" s="5">
        <v>0</v>
      </c>
      <c r="S100" s="16">
        <f t="shared" si="25"/>
        <v>0</v>
      </c>
      <c r="T100" s="5">
        <f t="shared" si="26"/>
        <v>0</v>
      </c>
      <c r="U100" s="16">
        <f t="shared" si="27"/>
        <v>0</v>
      </c>
    </row>
    <row r="101" spans="1:32" ht="40.5" customHeight="1" x14ac:dyDescent="0.2">
      <c r="A101" s="1">
        <f t="shared" si="20"/>
        <v>96</v>
      </c>
      <c r="B101" s="1" t="s">
        <v>22</v>
      </c>
      <c r="C101" s="139"/>
      <c r="D101" s="25" t="s">
        <v>254</v>
      </c>
      <c r="E101" s="84" t="s">
        <v>41</v>
      </c>
      <c r="F101" s="137" t="s">
        <v>377</v>
      </c>
      <c r="G101" s="93">
        <f t="shared" si="22"/>
        <v>3595.75</v>
      </c>
      <c r="H101" s="44">
        <v>16</v>
      </c>
      <c r="I101" s="44">
        <v>3</v>
      </c>
      <c r="J101" s="44">
        <v>11</v>
      </c>
      <c r="K101" s="44">
        <v>10</v>
      </c>
      <c r="L101" s="44">
        <v>11</v>
      </c>
      <c r="M101" s="44">
        <v>0</v>
      </c>
      <c r="N101" s="16">
        <f t="shared" si="21"/>
        <v>62.5</v>
      </c>
      <c r="O101" s="5">
        <v>3595.75</v>
      </c>
      <c r="P101" s="5">
        <f t="shared" si="23"/>
        <v>3595.75</v>
      </c>
      <c r="Q101" s="16">
        <f t="shared" si="24"/>
        <v>100</v>
      </c>
      <c r="R101" s="5">
        <v>3595.75</v>
      </c>
      <c r="S101" s="16">
        <f t="shared" si="25"/>
        <v>100</v>
      </c>
      <c r="T101" s="5">
        <f t="shared" si="26"/>
        <v>0</v>
      </c>
      <c r="U101" s="16">
        <f t="shared" si="27"/>
        <v>0</v>
      </c>
    </row>
    <row r="102" spans="1:32" ht="38.25" customHeight="1" x14ac:dyDescent="0.25">
      <c r="A102" s="1">
        <f t="shared" si="20"/>
        <v>97</v>
      </c>
      <c r="B102" s="25" t="s">
        <v>23</v>
      </c>
      <c r="C102" s="139" t="s">
        <v>28</v>
      </c>
      <c r="D102" s="25" t="s">
        <v>256</v>
      </c>
      <c r="E102" s="84" t="s">
        <v>41</v>
      </c>
      <c r="F102" s="103" t="s">
        <v>355</v>
      </c>
      <c r="G102" s="93">
        <f t="shared" si="22"/>
        <v>1534.24</v>
      </c>
      <c r="H102" s="44">
        <v>11</v>
      </c>
      <c r="I102" s="44">
        <v>3</v>
      </c>
      <c r="J102" s="44">
        <v>6</v>
      </c>
      <c r="K102" s="44">
        <v>4</v>
      </c>
      <c r="L102" s="44">
        <v>6</v>
      </c>
      <c r="M102" s="44">
        <v>0</v>
      </c>
      <c r="N102" s="16">
        <f t="shared" si="21"/>
        <v>36.363636363636367</v>
      </c>
      <c r="O102" s="5">
        <v>1534.24</v>
      </c>
      <c r="P102" s="5">
        <f t="shared" si="23"/>
        <v>1534.24</v>
      </c>
      <c r="Q102" s="16">
        <f t="shared" si="24"/>
        <v>100</v>
      </c>
      <c r="R102" s="5">
        <v>1534.24</v>
      </c>
      <c r="S102" s="16">
        <f t="shared" si="25"/>
        <v>100</v>
      </c>
      <c r="T102" s="5">
        <f t="shared" si="26"/>
        <v>0</v>
      </c>
      <c r="U102" s="16">
        <f t="shared" si="27"/>
        <v>0</v>
      </c>
    </row>
    <row r="103" spans="1:32" x14ac:dyDescent="0.25">
      <c r="A103" s="22" t="s">
        <v>19</v>
      </c>
      <c r="B103" s="23"/>
      <c r="C103" s="23"/>
      <c r="D103" s="23"/>
      <c r="E103" s="23"/>
      <c r="F103" s="103"/>
      <c r="G103" s="94">
        <f t="shared" ref="G103:M103" si="28">SUM(G6:G102)</f>
        <v>299899.15000000002</v>
      </c>
      <c r="H103" s="18">
        <f t="shared" si="28"/>
        <v>1416</v>
      </c>
      <c r="I103" s="18">
        <f t="shared" si="28"/>
        <v>277</v>
      </c>
      <c r="J103" s="18">
        <f t="shared" si="28"/>
        <v>960</v>
      </c>
      <c r="K103" s="18">
        <f t="shared" si="28"/>
        <v>544</v>
      </c>
      <c r="L103" s="18">
        <f t="shared" si="28"/>
        <v>650</v>
      </c>
      <c r="M103" s="18">
        <f t="shared" si="28"/>
        <v>0</v>
      </c>
      <c r="N103" s="16">
        <f t="shared" ref="N103" si="29">IF(H103=0,0,K103/H103)*100</f>
        <v>38.418079096045197</v>
      </c>
      <c r="O103" s="19">
        <f>SUM(O6:O102)</f>
        <v>299899.15000000002</v>
      </c>
      <c r="P103" s="19">
        <f>SUM(P6:P102)</f>
        <v>299899.15000000002</v>
      </c>
      <c r="Q103" s="16">
        <f t="shared" si="24"/>
        <v>100</v>
      </c>
      <c r="R103" s="19">
        <f>SUM(R6:R102)</f>
        <v>284500.85999999993</v>
      </c>
      <c r="S103" s="16">
        <f t="shared" si="25"/>
        <v>94.865510622487562</v>
      </c>
      <c r="T103" s="19">
        <f>SUM(T6:T102)</f>
        <v>15398.289999999999</v>
      </c>
      <c r="U103" s="16">
        <f t="shared" si="27"/>
        <v>5.1344893775124065</v>
      </c>
      <c r="V103" s="10"/>
      <c r="W103" s="10"/>
      <c r="X103" s="10"/>
      <c r="Y103" s="9"/>
      <c r="Z103" s="11"/>
      <c r="AA103" s="11"/>
      <c r="AB103" s="9"/>
      <c r="AC103" s="11"/>
      <c r="AD103" s="9"/>
      <c r="AE103" s="11"/>
      <c r="AF103" s="9"/>
    </row>
  </sheetData>
  <sheetProtection algorithmName="SHA-512" hashValue="X4jZ+BH2yfA38a3/FvpURSiyDEMpJamHW82EQKt+mEzK7QPcBQVL6U6pAI7382QFhOdWQVqDVF7NWNvp7UOIuA==" saltValue="eigCDpIXl29uxOzy1/NQog==" spinCount="100000" sheet="1" objects="1" scenarios="1"/>
  <customSheetViews>
    <customSheetView guid="{2F2CED36-E625-4693-8C75-0460C802BA46}" scale="78">
      <selection sqref="A1:U1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8">
      <selection sqref="A1:U1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8">
      <selection sqref="A1:U1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3"/>
  <sheetViews>
    <sheetView topLeftCell="A69" zoomScaleNormal="100" zoomScaleSheetLayoutView="130" workbookViewId="0">
      <selection activeCell="O83" sqref="O83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393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144" t="s">
        <v>6</v>
      </c>
      <c r="Q4" s="143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44" t="s">
        <v>6</v>
      </c>
      <c r="S4" s="143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44" t="s">
        <v>6</v>
      </c>
      <c r="U4" s="143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43">
        <v>1</v>
      </c>
      <c r="B5" s="143">
        <v>2</v>
      </c>
      <c r="C5" s="143">
        <v>3</v>
      </c>
      <c r="D5" s="143">
        <v>4</v>
      </c>
      <c r="E5" s="91">
        <v>5</v>
      </c>
      <c r="F5" s="95">
        <v>6</v>
      </c>
      <c r="G5" s="92">
        <v>7</v>
      </c>
      <c r="H5" s="143">
        <v>8</v>
      </c>
      <c r="I5" s="143">
        <v>9</v>
      </c>
      <c r="J5" s="143">
        <v>10</v>
      </c>
      <c r="K5" s="143">
        <v>11</v>
      </c>
      <c r="L5" s="143">
        <v>12</v>
      </c>
      <c r="M5" s="143">
        <v>13</v>
      </c>
      <c r="N5" s="143">
        <v>14</v>
      </c>
      <c r="O5" s="143">
        <v>15</v>
      </c>
      <c r="P5" s="143">
        <v>16</v>
      </c>
      <c r="Q5" s="143">
        <v>17</v>
      </c>
      <c r="R5" s="143">
        <v>18</v>
      </c>
      <c r="S5" s="143">
        <v>19</v>
      </c>
      <c r="T5" s="143">
        <v>20</v>
      </c>
      <c r="U5" s="143">
        <v>21</v>
      </c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14926.98</v>
      </c>
      <c r="H6" s="44">
        <v>38</v>
      </c>
      <c r="I6" s="44">
        <v>7</v>
      </c>
      <c r="J6" s="44">
        <v>30</v>
      </c>
      <c r="K6" s="44">
        <v>29</v>
      </c>
      <c r="L6" s="44">
        <v>36</v>
      </c>
      <c r="M6" s="44">
        <v>0</v>
      </c>
      <c r="N6" s="16">
        <f t="shared" ref="N6:N28" si="1">IF(H6=0,0,K6/H6)*100</f>
        <v>76.31578947368422</v>
      </c>
      <c r="O6" s="5">
        <v>14926.98</v>
      </c>
      <c r="P6" s="5">
        <f t="shared" ref="P6:P28" si="2">O6</f>
        <v>14926.98</v>
      </c>
      <c r="Q6" s="16">
        <f t="shared" ref="Q6:Q28" si="3">IF(O6=0,0,P6/O6)*100</f>
        <v>100</v>
      </c>
      <c r="R6" s="5">
        <v>14926.98</v>
      </c>
      <c r="S6" s="16">
        <f t="shared" ref="S6:S28" si="4">IF(P6=0,0,R6/P6)*100</f>
        <v>100</v>
      </c>
      <c r="T6" s="5">
        <f t="shared" ref="T6:T28" si="5">SUM(P6, -R6)</f>
        <v>0</v>
      </c>
      <c r="U6" s="16">
        <f t="shared" ref="U6:U28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6284.77</v>
      </c>
      <c r="H7" s="44">
        <v>16</v>
      </c>
      <c r="I7" s="44">
        <v>5</v>
      </c>
      <c r="J7" s="44">
        <v>10</v>
      </c>
      <c r="K7" s="44">
        <v>14</v>
      </c>
      <c r="L7" s="44">
        <v>14</v>
      </c>
      <c r="M7" s="44">
        <v>0</v>
      </c>
      <c r="N7" s="16">
        <f t="shared" si="1"/>
        <v>87.5</v>
      </c>
      <c r="O7" s="5">
        <v>6284.77</v>
      </c>
      <c r="P7" s="5">
        <f t="shared" si="2"/>
        <v>6284.77</v>
      </c>
      <c r="Q7" s="16">
        <f t="shared" si="3"/>
        <v>100</v>
      </c>
      <c r="R7" s="5">
        <v>6284.77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12835.41</v>
      </c>
      <c r="H8" s="44">
        <v>34</v>
      </c>
      <c r="I8" s="44">
        <v>6</v>
      </c>
      <c r="J8" s="44">
        <v>25</v>
      </c>
      <c r="K8" s="44">
        <v>13</v>
      </c>
      <c r="L8" s="44">
        <v>13</v>
      </c>
      <c r="M8" s="44">
        <v>0</v>
      </c>
      <c r="N8" s="16">
        <f t="shared" si="1"/>
        <v>38.235294117647058</v>
      </c>
      <c r="O8" s="5">
        <v>12835.41</v>
      </c>
      <c r="P8" s="5">
        <f t="shared" si="2"/>
        <v>12835.41</v>
      </c>
      <c r="Q8" s="16">
        <f t="shared" si="3"/>
        <v>100</v>
      </c>
      <c r="R8" s="5">
        <v>12835.41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4385.28</v>
      </c>
      <c r="H9" s="44">
        <v>9</v>
      </c>
      <c r="I9" s="44">
        <v>0</v>
      </c>
      <c r="J9" s="44">
        <v>7</v>
      </c>
      <c r="K9" s="44">
        <v>6</v>
      </c>
      <c r="L9" s="44">
        <v>9</v>
      </c>
      <c r="M9" s="44">
        <v>0</v>
      </c>
      <c r="N9" s="16">
        <f t="shared" si="1"/>
        <v>66.666666666666657</v>
      </c>
      <c r="O9" s="5">
        <v>4385.28</v>
      </c>
      <c r="P9" s="5">
        <f t="shared" si="2"/>
        <v>4385.28</v>
      </c>
      <c r="Q9" s="16">
        <f t="shared" si="3"/>
        <v>100</v>
      </c>
      <c r="R9" s="5">
        <v>4385.28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1987.33</v>
      </c>
      <c r="H10" s="44">
        <v>7</v>
      </c>
      <c r="I10" s="44">
        <v>2</v>
      </c>
      <c r="J10" s="44">
        <v>5</v>
      </c>
      <c r="K10" s="44">
        <v>2</v>
      </c>
      <c r="L10" s="44">
        <v>2</v>
      </c>
      <c r="M10" s="44">
        <v>0</v>
      </c>
      <c r="N10" s="16">
        <f t="shared" si="1"/>
        <v>28.571428571428569</v>
      </c>
      <c r="O10" s="5">
        <v>1987.33</v>
      </c>
      <c r="P10" s="5">
        <f t="shared" si="2"/>
        <v>1987.33</v>
      </c>
      <c r="Q10" s="16">
        <f t="shared" si="3"/>
        <v>100</v>
      </c>
      <c r="R10" s="5">
        <v>1987.33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210.97</v>
      </c>
      <c r="H12" s="44">
        <v>8</v>
      </c>
      <c r="I12" s="44">
        <v>0</v>
      </c>
      <c r="J12" s="44">
        <v>6</v>
      </c>
      <c r="K12" s="44">
        <v>1</v>
      </c>
      <c r="L12" s="44">
        <v>1</v>
      </c>
      <c r="M12" s="44">
        <v>0</v>
      </c>
      <c r="N12" s="16">
        <f t="shared" si="1"/>
        <v>12.5</v>
      </c>
      <c r="O12" s="5">
        <v>210.97</v>
      </c>
      <c r="P12" s="5">
        <f t="shared" si="2"/>
        <v>210.97</v>
      </c>
      <c r="Q12" s="16">
        <f t="shared" si="3"/>
        <v>100</v>
      </c>
      <c r="R12" s="5">
        <v>210.97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5425.34</v>
      </c>
      <c r="H13" s="44">
        <v>44</v>
      </c>
      <c r="I13" s="44">
        <v>13</v>
      </c>
      <c r="J13" s="44">
        <v>28</v>
      </c>
      <c r="K13" s="44">
        <v>9</v>
      </c>
      <c r="L13" s="44">
        <v>10</v>
      </c>
      <c r="M13" s="44">
        <v>0</v>
      </c>
      <c r="N13" s="16">
        <f t="shared" si="1"/>
        <v>20.454545454545457</v>
      </c>
      <c r="O13" s="5">
        <v>5425.34</v>
      </c>
      <c r="P13" s="5">
        <f t="shared" si="2"/>
        <v>5425.34</v>
      </c>
      <c r="Q13" s="16">
        <f t="shared" si="3"/>
        <v>100</v>
      </c>
      <c r="R13" s="5">
        <v>5425.34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13130.13</v>
      </c>
      <c r="H14" s="44">
        <v>24</v>
      </c>
      <c r="I14" s="44">
        <v>6</v>
      </c>
      <c r="J14" s="44">
        <v>18</v>
      </c>
      <c r="K14" s="44">
        <v>21</v>
      </c>
      <c r="L14" s="44">
        <v>25</v>
      </c>
      <c r="M14" s="44">
        <v>0</v>
      </c>
      <c r="N14" s="16">
        <f t="shared" si="1"/>
        <v>87.5</v>
      </c>
      <c r="O14" s="5">
        <v>13130.13</v>
      </c>
      <c r="P14" s="5">
        <f t="shared" si="2"/>
        <v>13130.13</v>
      </c>
      <c r="Q14" s="16">
        <f t="shared" si="3"/>
        <v>100</v>
      </c>
      <c r="R14" s="5">
        <v>13130.13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3000.08</v>
      </c>
      <c r="H15" s="44">
        <v>9</v>
      </c>
      <c r="I15" s="44">
        <v>2</v>
      </c>
      <c r="J15" s="44">
        <v>6</v>
      </c>
      <c r="K15" s="44">
        <v>5</v>
      </c>
      <c r="L15" s="44">
        <v>6</v>
      </c>
      <c r="M15" s="44">
        <v>0</v>
      </c>
      <c r="N15" s="16">
        <f t="shared" si="1"/>
        <v>55.555555555555557</v>
      </c>
      <c r="O15" s="5">
        <v>3000.08</v>
      </c>
      <c r="P15" s="5">
        <f t="shared" si="2"/>
        <v>3000.08</v>
      </c>
      <c r="Q15" s="16">
        <f t="shared" si="3"/>
        <v>100</v>
      </c>
      <c r="R15" s="5">
        <v>3000.08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2712.36</v>
      </c>
      <c r="H16" s="44">
        <v>14</v>
      </c>
      <c r="I16" s="44">
        <v>1</v>
      </c>
      <c r="J16" s="44">
        <v>9</v>
      </c>
      <c r="K16" s="44">
        <v>8</v>
      </c>
      <c r="L16" s="44">
        <v>9</v>
      </c>
      <c r="M16" s="44">
        <v>0</v>
      </c>
      <c r="N16" s="16">
        <f t="shared" si="1"/>
        <v>57.142857142857139</v>
      </c>
      <c r="O16" s="5">
        <v>2712.36</v>
      </c>
      <c r="P16" s="5">
        <f t="shared" si="2"/>
        <v>2712.36</v>
      </c>
      <c r="Q16" s="16">
        <f t="shared" si="3"/>
        <v>100</v>
      </c>
      <c r="R16" s="5">
        <v>2712.36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1763.05</v>
      </c>
      <c r="H17" s="44">
        <v>9</v>
      </c>
      <c r="I17" s="44">
        <v>2</v>
      </c>
      <c r="J17" s="44">
        <v>7</v>
      </c>
      <c r="K17" s="44">
        <v>4</v>
      </c>
      <c r="L17" s="44">
        <v>5</v>
      </c>
      <c r="M17" s="44">
        <v>0</v>
      </c>
      <c r="N17" s="16">
        <f t="shared" si="1"/>
        <v>44.444444444444443</v>
      </c>
      <c r="O17" s="5">
        <v>1763.05</v>
      </c>
      <c r="P17" s="5">
        <f t="shared" si="2"/>
        <v>1763.05</v>
      </c>
      <c r="Q17" s="16">
        <f t="shared" si="3"/>
        <v>100</v>
      </c>
      <c r="R17" s="5">
        <v>1763.05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37</v>
      </c>
      <c r="I18" s="44">
        <v>5</v>
      </c>
      <c r="J18" s="44">
        <v>31</v>
      </c>
      <c r="K18" s="44">
        <v>9</v>
      </c>
      <c r="L18" s="44">
        <v>13</v>
      </c>
      <c r="M18" s="44">
        <v>0</v>
      </c>
      <c r="N18" s="16">
        <f t="shared" si="1"/>
        <v>24.324324324324326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5188.78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43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4</v>
      </c>
      <c r="I19" s="44">
        <v>3</v>
      </c>
      <c r="J19" s="44">
        <v>1</v>
      </c>
      <c r="K19" s="44">
        <v>1</v>
      </c>
      <c r="L19" s="44">
        <v>1</v>
      </c>
      <c r="M19" s="44">
        <v>0</v>
      </c>
      <c r="N19" s="16">
        <f t="shared" si="1"/>
        <v>25</v>
      </c>
      <c r="O19" s="5">
        <v>1556</v>
      </c>
      <c r="P19" s="5">
        <f t="shared" si="2"/>
        <v>1556</v>
      </c>
      <c r="Q19" s="16">
        <f t="shared" si="3"/>
        <v>100</v>
      </c>
      <c r="R19" s="5">
        <v>1556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43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643.1</v>
      </c>
      <c r="H20" s="44">
        <v>12</v>
      </c>
      <c r="I20" s="44">
        <v>2</v>
      </c>
      <c r="J20" s="44">
        <v>10</v>
      </c>
      <c r="K20" s="44">
        <v>3</v>
      </c>
      <c r="L20" s="44">
        <v>3</v>
      </c>
      <c r="M20" s="44">
        <v>0</v>
      </c>
      <c r="N20" s="16">
        <f t="shared" si="1"/>
        <v>25</v>
      </c>
      <c r="O20" s="5">
        <v>643.1</v>
      </c>
      <c r="P20" s="5">
        <f t="shared" si="2"/>
        <v>643.1</v>
      </c>
      <c r="Q20" s="16">
        <f t="shared" si="3"/>
        <v>100</v>
      </c>
      <c r="R20" s="5">
        <v>643.1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5333.28</v>
      </c>
      <c r="H21" s="44">
        <v>17</v>
      </c>
      <c r="I21" s="44">
        <v>4</v>
      </c>
      <c r="J21" s="44">
        <v>13</v>
      </c>
      <c r="K21" s="44">
        <v>9</v>
      </c>
      <c r="L21" s="44">
        <v>12</v>
      </c>
      <c r="M21" s="44">
        <v>0</v>
      </c>
      <c r="N21" s="16">
        <f t="shared" si="1"/>
        <v>52.941176470588239</v>
      </c>
      <c r="O21" s="5">
        <v>5333.28</v>
      </c>
      <c r="P21" s="5">
        <f t="shared" si="2"/>
        <v>5333.28</v>
      </c>
      <c r="Q21" s="16">
        <f t="shared" si="3"/>
        <v>100</v>
      </c>
      <c r="R21" s="5">
        <v>5333.28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20</v>
      </c>
      <c r="I23" s="44">
        <v>5</v>
      </c>
      <c r="J23" s="44">
        <v>15</v>
      </c>
      <c r="K23" s="44">
        <v>4</v>
      </c>
      <c r="L23" s="44">
        <v>5</v>
      </c>
      <c r="M23" s="44">
        <v>0</v>
      </c>
      <c r="N23" s="16">
        <f t="shared" si="1"/>
        <v>20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1737.83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5934.4</v>
      </c>
      <c r="H24" s="44">
        <v>15</v>
      </c>
      <c r="I24" s="44">
        <v>3</v>
      </c>
      <c r="J24" s="44">
        <v>12</v>
      </c>
      <c r="K24" s="44">
        <v>13</v>
      </c>
      <c r="L24" s="44">
        <v>14</v>
      </c>
      <c r="M24" s="44">
        <v>0</v>
      </c>
      <c r="N24" s="16">
        <f t="shared" si="1"/>
        <v>86.666666666666671</v>
      </c>
      <c r="O24" s="5">
        <v>5934.4</v>
      </c>
      <c r="P24" s="5">
        <f t="shared" si="2"/>
        <v>5934.4</v>
      </c>
      <c r="Q24" s="16">
        <f t="shared" si="3"/>
        <v>100</v>
      </c>
      <c r="R24" s="5">
        <v>5934.4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2978.01</v>
      </c>
      <c r="H25" s="44">
        <v>9</v>
      </c>
      <c r="I25" s="44">
        <v>1</v>
      </c>
      <c r="J25" s="44">
        <v>7</v>
      </c>
      <c r="K25" s="44">
        <v>6</v>
      </c>
      <c r="L25" s="44">
        <v>7</v>
      </c>
      <c r="M25" s="44">
        <v>0</v>
      </c>
      <c r="N25" s="16">
        <f t="shared" si="1"/>
        <v>66.666666666666657</v>
      </c>
      <c r="O25" s="5">
        <v>2978.01</v>
      </c>
      <c r="P25" s="5">
        <f t="shared" si="2"/>
        <v>2978.01</v>
      </c>
      <c r="Q25" s="16">
        <f t="shared" si="3"/>
        <v>100</v>
      </c>
      <c r="R25" s="5">
        <v>2978.01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3390.28</v>
      </c>
      <c r="H26" s="44">
        <v>19</v>
      </c>
      <c r="I26" s="44">
        <v>6</v>
      </c>
      <c r="J26" s="44">
        <v>13</v>
      </c>
      <c r="K26" s="44">
        <v>6</v>
      </c>
      <c r="L26" s="44">
        <v>7</v>
      </c>
      <c r="M26" s="44">
        <v>0</v>
      </c>
      <c r="N26" s="16">
        <f t="shared" si="1"/>
        <v>31.578947368421051</v>
      </c>
      <c r="O26" s="5">
        <v>3390.28</v>
      </c>
      <c r="P26" s="5">
        <f t="shared" si="2"/>
        <v>3390.28</v>
      </c>
      <c r="Q26" s="16">
        <f t="shared" si="3"/>
        <v>100</v>
      </c>
      <c r="R26" s="5">
        <v>3390.28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43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12</v>
      </c>
      <c r="I27" s="44">
        <v>0</v>
      </c>
      <c r="J27" s="44">
        <v>12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995.72</v>
      </c>
      <c r="H28" s="44">
        <v>14</v>
      </c>
      <c r="I28" s="44">
        <v>3</v>
      </c>
      <c r="J28" s="44">
        <v>8</v>
      </c>
      <c r="K28" s="44">
        <v>5</v>
      </c>
      <c r="L28" s="44">
        <v>5</v>
      </c>
      <c r="M28" s="44">
        <v>0</v>
      </c>
      <c r="N28" s="16">
        <f t="shared" si="1"/>
        <v>35.714285714285715</v>
      </c>
      <c r="O28" s="5">
        <v>995.72</v>
      </c>
      <c r="P28" s="5">
        <f t="shared" si="2"/>
        <v>995.72</v>
      </c>
      <c r="Q28" s="16">
        <f t="shared" si="3"/>
        <v>100</v>
      </c>
      <c r="R28" s="5">
        <v>995.72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43" t="s">
        <v>383</v>
      </c>
      <c r="D29" s="25" t="s">
        <v>384</v>
      </c>
      <c r="E29" s="84" t="s">
        <v>41</v>
      </c>
      <c r="F29" s="96"/>
      <c r="G29" s="93">
        <v>0</v>
      </c>
      <c r="H29" s="44">
        <v>1</v>
      </c>
      <c r="I29" s="44">
        <v>0</v>
      </c>
      <c r="J29" s="44">
        <v>1</v>
      </c>
      <c r="K29" s="44">
        <v>0</v>
      </c>
      <c r="L29" s="44">
        <v>0</v>
      </c>
      <c r="M29" s="44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</row>
    <row r="30" spans="1:21" ht="27.95" customHeight="1" x14ac:dyDescent="0.2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138" t="s">
        <v>300</v>
      </c>
      <c r="G30" s="93">
        <f t="shared" ref="G30:G79" si="8">O30</f>
        <v>10619.47</v>
      </c>
      <c r="H30" s="44">
        <v>24</v>
      </c>
      <c r="I30" s="44">
        <v>1</v>
      </c>
      <c r="J30" s="44">
        <v>20</v>
      </c>
      <c r="K30" s="44">
        <v>15</v>
      </c>
      <c r="L30" s="44">
        <v>23</v>
      </c>
      <c r="M30" s="44">
        <v>0</v>
      </c>
      <c r="N30" s="16">
        <f t="shared" ref="N30:N79" si="9">IF(H30=0,0,K30/H30)*100</f>
        <v>62.5</v>
      </c>
      <c r="O30" s="5">
        <v>10619.47</v>
      </c>
      <c r="P30" s="5">
        <f t="shared" ref="P30:P79" si="10">O30</f>
        <v>10619.47</v>
      </c>
      <c r="Q30" s="16">
        <f t="shared" ref="Q30:Q41" si="11">IF(O30=0,0,P30/O30)*100</f>
        <v>100</v>
      </c>
      <c r="R30" s="5">
        <v>10619.47</v>
      </c>
      <c r="S30" s="16">
        <f t="shared" ref="S30:S39" si="12">IF(P30=0,0,R30/P30)*100</f>
        <v>100</v>
      </c>
      <c r="T30" s="5">
        <f t="shared" ref="T30:T79" si="13">SUM(P30, -R30)</f>
        <v>0</v>
      </c>
      <c r="U30" s="16">
        <f t="shared" ref="U30:U39" si="14">IF(P30=0,0,T30/P30)*100</f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5719.11</v>
      </c>
      <c r="H31" s="44">
        <v>26</v>
      </c>
      <c r="I31" s="44">
        <v>8</v>
      </c>
      <c r="J31" s="44">
        <v>15</v>
      </c>
      <c r="K31" s="44">
        <v>10</v>
      </c>
      <c r="L31" s="44">
        <v>13</v>
      </c>
      <c r="M31" s="44">
        <v>0</v>
      </c>
      <c r="N31" s="16">
        <f t="shared" si="9"/>
        <v>38.461538461538467</v>
      </c>
      <c r="O31" s="5">
        <v>5719.11</v>
      </c>
      <c r="P31" s="5">
        <f t="shared" si="10"/>
        <v>5719.11</v>
      </c>
      <c r="Q31" s="16">
        <f t="shared" si="11"/>
        <v>100</v>
      </c>
      <c r="R31" s="5">
        <v>5719.11</v>
      </c>
      <c r="S31" s="16">
        <f t="shared" si="12"/>
        <v>100</v>
      </c>
      <c r="T31" s="5">
        <f t="shared" si="13"/>
        <v>0</v>
      </c>
      <c r="U31" s="16">
        <f t="shared" si="14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4461.25</v>
      </c>
      <c r="H32" s="44">
        <v>17</v>
      </c>
      <c r="I32" s="44">
        <v>6</v>
      </c>
      <c r="J32" s="44">
        <v>9</v>
      </c>
      <c r="K32" s="44">
        <v>8</v>
      </c>
      <c r="L32" s="44">
        <v>9</v>
      </c>
      <c r="M32" s="44">
        <v>0</v>
      </c>
      <c r="N32" s="16">
        <f t="shared" si="9"/>
        <v>47.058823529411761</v>
      </c>
      <c r="O32" s="5">
        <v>4461.25</v>
      </c>
      <c r="P32" s="5">
        <f t="shared" si="10"/>
        <v>4461.25</v>
      </c>
      <c r="Q32" s="16">
        <f t="shared" si="11"/>
        <v>100</v>
      </c>
      <c r="R32" s="5">
        <v>4461.25</v>
      </c>
      <c r="S32" s="16">
        <f t="shared" si="12"/>
        <v>100</v>
      </c>
      <c r="T32" s="5">
        <f t="shared" si="13"/>
        <v>0</v>
      </c>
      <c r="U32" s="16">
        <f t="shared" si="14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15</v>
      </c>
      <c r="I33" s="44">
        <v>6</v>
      </c>
      <c r="J33" s="44">
        <v>7</v>
      </c>
      <c r="K33" s="44">
        <v>1</v>
      </c>
      <c r="L33" s="44">
        <v>1</v>
      </c>
      <c r="M33" s="44">
        <v>0</v>
      </c>
      <c r="N33" s="16">
        <f t="shared" si="9"/>
        <v>6.666666666666667</v>
      </c>
      <c r="O33" s="5">
        <v>415.83</v>
      </c>
      <c r="P33" s="5">
        <f t="shared" si="10"/>
        <v>415.83</v>
      </c>
      <c r="Q33" s="16">
        <f t="shared" si="11"/>
        <v>100</v>
      </c>
      <c r="R33" s="5">
        <v>415.83</v>
      </c>
      <c r="S33" s="16">
        <f t="shared" si="12"/>
        <v>100</v>
      </c>
      <c r="T33" s="5">
        <f t="shared" si="13"/>
        <v>0</v>
      </c>
      <c r="U33" s="16">
        <f t="shared" si="14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7997.2</v>
      </c>
      <c r="H34" s="44">
        <v>36</v>
      </c>
      <c r="I34" s="44">
        <v>14</v>
      </c>
      <c r="J34" s="44">
        <v>19</v>
      </c>
      <c r="K34" s="44">
        <v>15</v>
      </c>
      <c r="L34" s="44">
        <v>17</v>
      </c>
      <c r="M34" s="44">
        <v>0</v>
      </c>
      <c r="N34" s="16">
        <f t="shared" si="9"/>
        <v>41.666666666666671</v>
      </c>
      <c r="O34" s="5">
        <v>7997.2</v>
      </c>
      <c r="P34" s="5">
        <f t="shared" si="10"/>
        <v>7997.2</v>
      </c>
      <c r="Q34" s="16">
        <f t="shared" si="11"/>
        <v>100</v>
      </c>
      <c r="R34" s="5">
        <v>7997.2</v>
      </c>
      <c r="S34" s="16">
        <f t="shared" si="12"/>
        <v>100</v>
      </c>
      <c r="T34" s="5">
        <f t="shared" si="13"/>
        <v>0</v>
      </c>
      <c r="U34" s="16">
        <f t="shared" si="14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43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5351.03</v>
      </c>
      <c r="H35" s="44">
        <v>23</v>
      </c>
      <c r="I35" s="44">
        <v>5</v>
      </c>
      <c r="J35" s="44">
        <v>11</v>
      </c>
      <c r="K35" s="44">
        <v>15</v>
      </c>
      <c r="L35" s="44">
        <v>16</v>
      </c>
      <c r="M35" s="44">
        <v>0</v>
      </c>
      <c r="N35" s="16">
        <f t="shared" si="9"/>
        <v>65.217391304347828</v>
      </c>
      <c r="O35" s="5">
        <v>5351.03</v>
      </c>
      <c r="P35" s="5">
        <f t="shared" si="10"/>
        <v>5351.03</v>
      </c>
      <c r="Q35" s="16">
        <f t="shared" si="11"/>
        <v>100</v>
      </c>
      <c r="R35" s="5">
        <v>5351.03</v>
      </c>
      <c r="S35" s="16">
        <f t="shared" si="12"/>
        <v>100</v>
      </c>
      <c r="T35" s="5">
        <f t="shared" si="13"/>
        <v>0</v>
      </c>
      <c r="U35" s="16">
        <f t="shared" si="14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18</v>
      </c>
      <c r="I36" s="44">
        <v>4</v>
      </c>
      <c r="J36" s="44">
        <v>13</v>
      </c>
      <c r="K36" s="44">
        <v>4</v>
      </c>
      <c r="L36" s="44">
        <v>4</v>
      </c>
      <c r="M36" s="44">
        <v>0</v>
      </c>
      <c r="N36" s="16">
        <f t="shared" si="9"/>
        <v>22.222222222222221</v>
      </c>
      <c r="O36" s="5">
        <v>1600.15</v>
      </c>
      <c r="P36" s="5">
        <f t="shared" si="10"/>
        <v>1600.15</v>
      </c>
      <c r="Q36" s="16">
        <f t="shared" si="11"/>
        <v>100</v>
      </c>
      <c r="R36" s="5">
        <v>1600.15</v>
      </c>
      <c r="S36" s="16">
        <f t="shared" si="12"/>
        <v>100</v>
      </c>
      <c r="T36" s="5">
        <f t="shared" si="13"/>
        <v>0</v>
      </c>
      <c r="U36" s="16">
        <f t="shared" si="14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4111.37</v>
      </c>
      <c r="H37" s="44">
        <v>11</v>
      </c>
      <c r="I37" s="44">
        <v>5</v>
      </c>
      <c r="J37" s="44">
        <v>5</v>
      </c>
      <c r="K37" s="44">
        <v>5</v>
      </c>
      <c r="L37" s="44">
        <v>5</v>
      </c>
      <c r="M37" s="44">
        <v>0</v>
      </c>
      <c r="N37" s="16">
        <f t="shared" si="9"/>
        <v>45.454545454545453</v>
      </c>
      <c r="O37" s="5">
        <v>4111.37</v>
      </c>
      <c r="P37" s="5">
        <f t="shared" si="10"/>
        <v>4111.37</v>
      </c>
      <c r="Q37" s="16">
        <f t="shared" si="11"/>
        <v>100</v>
      </c>
      <c r="R37" s="5">
        <v>4111.37</v>
      </c>
      <c r="S37" s="16">
        <f t="shared" si="12"/>
        <v>100</v>
      </c>
      <c r="T37" s="5">
        <f t="shared" si="13"/>
        <v>0</v>
      </c>
      <c r="U37" s="16">
        <f t="shared" si="14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8489.68</v>
      </c>
      <c r="H38" s="44">
        <v>8</v>
      </c>
      <c r="I38" s="44">
        <v>3</v>
      </c>
      <c r="J38" s="44">
        <v>5</v>
      </c>
      <c r="K38" s="44">
        <v>8</v>
      </c>
      <c r="L38" s="44">
        <v>10</v>
      </c>
      <c r="M38" s="44">
        <v>0</v>
      </c>
      <c r="N38" s="16">
        <f t="shared" si="9"/>
        <v>100</v>
      </c>
      <c r="O38" s="5">
        <v>8489.68</v>
      </c>
      <c r="P38" s="5">
        <f t="shared" si="10"/>
        <v>8489.68</v>
      </c>
      <c r="Q38" s="16">
        <f t="shared" si="11"/>
        <v>100</v>
      </c>
      <c r="R38" s="5">
        <v>8489.68</v>
      </c>
      <c r="S38" s="16">
        <f t="shared" si="12"/>
        <v>100</v>
      </c>
      <c r="T38" s="5">
        <f t="shared" si="13"/>
        <v>0</v>
      </c>
      <c r="U38" s="16">
        <f t="shared" si="14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20413.39</v>
      </c>
      <c r="H39" s="44">
        <v>32</v>
      </c>
      <c r="I39" s="44">
        <v>2</v>
      </c>
      <c r="J39" s="44">
        <v>30</v>
      </c>
      <c r="K39" s="44">
        <v>20</v>
      </c>
      <c r="L39" s="44">
        <v>29</v>
      </c>
      <c r="M39" s="44">
        <v>0</v>
      </c>
      <c r="N39" s="16">
        <f t="shared" si="9"/>
        <v>62.5</v>
      </c>
      <c r="O39" s="5">
        <v>20413.39</v>
      </c>
      <c r="P39" s="5">
        <f t="shared" si="10"/>
        <v>20413.39</v>
      </c>
      <c r="Q39" s="16">
        <f t="shared" si="11"/>
        <v>100</v>
      </c>
      <c r="R39" s="5">
        <v>20413.39</v>
      </c>
      <c r="S39" s="16">
        <f t="shared" si="12"/>
        <v>100</v>
      </c>
      <c r="T39" s="5">
        <f t="shared" si="13"/>
        <v>0</v>
      </c>
      <c r="U39" s="16">
        <f t="shared" si="14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6</v>
      </c>
      <c r="I40" s="44">
        <v>0</v>
      </c>
      <c r="J40" s="44">
        <v>6</v>
      </c>
      <c r="K40" s="44">
        <v>0</v>
      </c>
      <c r="L40" s="44">
        <v>0</v>
      </c>
      <c r="M40" s="44">
        <v>0</v>
      </c>
      <c r="N40" s="16">
        <f t="shared" si="9"/>
        <v>0</v>
      </c>
      <c r="O40" s="16">
        <f>IF(I40=0,0,L40/I40)*100</f>
        <v>0</v>
      </c>
      <c r="P40" s="5">
        <f t="shared" si="10"/>
        <v>0</v>
      </c>
      <c r="Q40" s="16">
        <f t="shared" si="11"/>
        <v>0</v>
      </c>
      <c r="R40" s="16">
        <f t="shared" ref="R40:S41" si="15">IF(L40=0,0,O40/L40)*100</f>
        <v>0</v>
      </c>
      <c r="S40" s="16">
        <f t="shared" si="15"/>
        <v>0</v>
      </c>
      <c r="T40" s="5">
        <f t="shared" si="13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43" t="s">
        <v>23</v>
      </c>
      <c r="C41" s="143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2454.2800000000002</v>
      </c>
      <c r="H41" s="44">
        <v>11</v>
      </c>
      <c r="I41" s="44">
        <v>2</v>
      </c>
      <c r="J41" s="44">
        <v>8</v>
      </c>
      <c r="K41" s="44">
        <v>3</v>
      </c>
      <c r="L41" s="44">
        <v>3</v>
      </c>
      <c r="M41" s="44">
        <v>0</v>
      </c>
      <c r="N41" s="16">
        <f t="shared" si="9"/>
        <v>27.27272727272727</v>
      </c>
      <c r="O41" s="16">
        <v>2454.2800000000002</v>
      </c>
      <c r="P41" s="5">
        <f t="shared" si="10"/>
        <v>2454.2800000000002</v>
      </c>
      <c r="Q41" s="16">
        <f t="shared" si="11"/>
        <v>100</v>
      </c>
      <c r="R41" s="16">
        <v>2454.2800000000002</v>
      </c>
      <c r="S41" s="16">
        <f t="shared" si="15"/>
        <v>0</v>
      </c>
      <c r="T41" s="5">
        <f t="shared" si="13"/>
        <v>0</v>
      </c>
      <c r="U41" s="16">
        <f>IF(O41=0,0,R41/O41)*100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11223.61</v>
      </c>
      <c r="H42" s="44">
        <v>16</v>
      </c>
      <c r="I42" s="44">
        <v>4</v>
      </c>
      <c r="J42" s="44">
        <v>10</v>
      </c>
      <c r="K42" s="44">
        <v>13</v>
      </c>
      <c r="L42" s="44">
        <v>17</v>
      </c>
      <c r="M42" s="44">
        <v>0</v>
      </c>
      <c r="N42" s="16">
        <f t="shared" si="9"/>
        <v>81.25</v>
      </c>
      <c r="O42" s="5">
        <v>11223.61</v>
      </c>
      <c r="P42" s="5">
        <f t="shared" si="10"/>
        <v>11223.61</v>
      </c>
      <c r="Q42" s="16">
        <f>IF(O42=0,0,P42/O42)*100</f>
        <v>100</v>
      </c>
      <c r="R42" s="5">
        <v>11223.61</v>
      </c>
      <c r="S42" s="16">
        <f>IF(P42=0,0,R42/P42)*100</f>
        <v>100</v>
      </c>
      <c r="T42" s="5">
        <f t="shared" si="13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7632.64</v>
      </c>
      <c r="H43" s="44">
        <v>25</v>
      </c>
      <c r="I43" s="44">
        <v>8</v>
      </c>
      <c r="J43" s="44">
        <v>13</v>
      </c>
      <c r="K43" s="44">
        <v>9</v>
      </c>
      <c r="L43" s="44">
        <v>11</v>
      </c>
      <c r="M43" s="44">
        <v>0</v>
      </c>
      <c r="N43" s="16">
        <f t="shared" si="9"/>
        <v>36</v>
      </c>
      <c r="O43" s="5">
        <v>7632.64</v>
      </c>
      <c r="P43" s="5">
        <f t="shared" si="10"/>
        <v>7632.64</v>
      </c>
      <c r="Q43" s="16">
        <f>IF(O43=0,0,P43/O43)*100</f>
        <v>100</v>
      </c>
      <c r="R43" s="5">
        <v>7632.64</v>
      </c>
      <c r="S43" s="16">
        <f>IF(P43=0,0,R43/P43)*100</f>
        <v>100</v>
      </c>
      <c r="T43" s="5">
        <f t="shared" si="13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9"/>
        <v>0</v>
      </c>
      <c r="O44" s="16">
        <f>IF(I44=0,0,L44/I44)*100</f>
        <v>0</v>
      </c>
      <c r="P44" s="5">
        <f t="shared" si="10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13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43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1005.65</v>
      </c>
      <c r="H45" s="44">
        <v>16</v>
      </c>
      <c r="I45" s="44">
        <v>0</v>
      </c>
      <c r="J45" s="44">
        <v>15</v>
      </c>
      <c r="K45" s="44">
        <v>3</v>
      </c>
      <c r="L45" s="44">
        <v>4</v>
      </c>
      <c r="M45" s="44">
        <v>0</v>
      </c>
      <c r="N45" s="16">
        <f t="shared" si="9"/>
        <v>18.75</v>
      </c>
      <c r="O45" s="5">
        <v>1005.65</v>
      </c>
      <c r="P45" s="5">
        <f t="shared" si="10"/>
        <v>1005.65</v>
      </c>
      <c r="Q45" s="16">
        <f>IF(O45=0,0,P45/O45)*100</f>
        <v>100</v>
      </c>
      <c r="R45" s="5">
        <v>1005.65</v>
      </c>
      <c r="S45" s="16">
        <f>IF(P45=0,0,R45/P45)*100</f>
        <v>100</v>
      </c>
      <c r="T45" s="5">
        <f t="shared" si="13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11541.03</v>
      </c>
      <c r="H46" s="44">
        <v>20</v>
      </c>
      <c r="I46" s="44">
        <v>4</v>
      </c>
      <c r="J46" s="44">
        <v>13</v>
      </c>
      <c r="K46" s="44">
        <v>17</v>
      </c>
      <c r="L46" s="44">
        <v>23</v>
      </c>
      <c r="M46" s="44">
        <v>0</v>
      </c>
      <c r="N46" s="16">
        <f t="shared" si="9"/>
        <v>85</v>
      </c>
      <c r="O46" s="5">
        <v>11541.03</v>
      </c>
      <c r="P46" s="5">
        <f t="shared" si="10"/>
        <v>11541.03</v>
      </c>
      <c r="Q46" s="16">
        <f>IF(O46=0,0,P46/O46)*100</f>
        <v>100</v>
      </c>
      <c r="R46" s="5">
        <v>11541.03</v>
      </c>
      <c r="S46" s="16">
        <f>IF(P46=0,0,R46/P46)*100</f>
        <v>100</v>
      </c>
      <c r="T46" s="5">
        <f t="shared" si="13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43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18</v>
      </c>
      <c r="I47" s="44">
        <v>3</v>
      </c>
      <c r="J47" s="44">
        <v>13</v>
      </c>
      <c r="K47" s="44">
        <v>0</v>
      </c>
      <c r="L47" s="44">
        <v>0</v>
      </c>
      <c r="M47" s="44">
        <v>0</v>
      </c>
      <c r="N47" s="16">
        <f t="shared" si="9"/>
        <v>0</v>
      </c>
      <c r="O47" s="5">
        <v>0</v>
      </c>
      <c r="P47" s="5">
        <f t="shared" si="10"/>
        <v>0</v>
      </c>
      <c r="Q47" s="5">
        <v>0</v>
      </c>
      <c r="R47" s="5">
        <v>0</v>
      </c>
      <c r="S47" s="5">
        <v>0</v>
      </c>
      <c r="T47" s="5">
        <f t="shared" si="13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1836.21</v>
      </c>
      <c r="H48" s="44">
        <v>10</v>
      </c>
      <c r="I48" s="44">
        <v>1</v>
      </c>
      <c r="J48" s="44">
        <v>7</v>
      </c>
      <c r="K48" s="44">
        <v>7</v>
      </c>
      <c r="L48" s="44">
        <v>7</v>
      </c>
      <c r="M48" s="44">
        <v>0</v>
      </c>
      <c r="N48" s="16">
        <f t="shared" si="9"/>
        <v>70</v>
      </c>
      <c r="O48" s="5">
        <v>1836.21</v>
      </c>
      <c r="P48" s="5">
        <f t="shared" si="10"/>
        <v>1836.21</v>
      </c>
      <c r="Q48" s="16">
        <f>IF(O48=0,0,P48/O48)*100</f>
        <v>100</v>
      </c>
      <c r="R48" s="5">
        <v>1836.21</v>
      </c>
      <c r="S48" s="16">
        <f>IF(P48=0,0,R48/P48)*100</f>
        <v>100</v>
      </c>
      <c r="T48" s="5">
        <f t="shared" si="13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6936.26</v>
      </c>
      <c r="H49" s="44">
        <v>24</v>
      </c>
      <c r="I49" s="44">
        <v>8</v>
      </c>
      <c r="J49" s="44">
        <v>13</v>
      </c>
      <c r="K49" s="44">
        <v>14</v>
      </c>
      <c r="L49" s="44">
        <v>16</v>
      </c>
      <c r="M49" s="44">
        <v>0</v>
      </c>
      <c r="N49" s="16">
        <f t="shared" si="9"/>
        <v>58.333333333333336</v>
      </c>
      <c r="O49" s="5">
        <v>6936.26</v>
      </c>
      <c r="P49" s="5">
        <f t="shared" si="10"/>
        <v>6936.26</v>
      </c>
      <c r="Q49" s="16">
        <f>IF(O49=0,0,P49/O49)*100</f>
        <v>100</v>
      </c>
      <c r="R49" s="5">
        <v>6936.26</v>
      </c>
      <c r="S49" s="16">
        <f>IF(P49=0,0,R49/P49)*100</f>
        <v>100</v>
      </c>
      <c r="T49" s="5">
        <f t="shared" si="13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3804.09</v>
      </c>
      <c r="H50" s="44">
        <v>15</v>
      </c>
      <c r="I50" s="44">
        <v>3</v>
      </c>
      <c r="J50" s="44">
        <v>12</v>
      </c>
      <c r="K50" s="44">
        <v>8</v>
      </c>
      <c r="L50" s="44">
        <v>8</v>
      </c>
      <c r="M50" s="44">
        <v>0</v>
      </c>
      <c r="N50" s="16">
        <f t="shared" si="9"/>
        <v>53.333333333333336</v>
      </c>
      <c r="O50" s="5">
        <v>3804.09</v>
      </c>
      <c r="P50" s="5">
        <f t="shared" si="10"/>
        <v>3804.09</v>
      </c>
      <c r="Q50" s="16">
        <f>IF(O50=0,0,P50/O50)*100</f>
        <v>100</v>
      </c>
      <c r="R50" s="5">
        <v>3804.09</v>
      </c>
      <c r="S50" s="16">
        <f>IF(P50=0,0,R50/P50)*100</f>
        <v>100</v>
      </c>
      <c r="T50" s="5">
        <f t="shared" si="13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43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497.4</v>
      </c>
      <c r="H51" s="44">
        <v>6</v>
      </c>
      <c r="I51" s="44">
        <v>0</v>
      </c>
      <c r="J51" s="44">
        <v>5</v>
      </c>
      <c r="K51" s="44">
        <v>1</v>
      </c>
      <c r="L51" s="44">
        <v>1</v>
      </c>
      <c r="M51" s="44">
        <v>0</v>
      </c>
      <c r="N51" s="16">
        <f t="shared" si="9"/>
        <v>16.666666666666664</v>
      </c>
      <c r="O51" s="16">
        <v>497.4</v>
      </c>
      <c r="P51" s="5">
        <f t="shared" si="10"/>
        <v>497.4</v>
      </c>
      <c r="Q51" s="16">
        <f>IF(O51=0,0,P51/O51)*100</f>
        <v>100</v>
      </c>
      <c r="R51" s="16">
        <v>497.4</v>
      </c>
      <c r="S51" s="16">
        <f>IF(P51=0,0,R51/P51)*100</f>
        <v>100</v>
      </c>
      <c r="T51" s="5">
        <f t="shared" ref="T51" si="16">SUM(P51, -R51)</f>
        <v>0</v>
      </c>
      <c r="U51" s="16">
        <f>IF(P51=0,0,T51/P51)*100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4261.2</v>
      </c>
      <c r="H52" s="44">
        <v>20</v>
      </c>
      <c r="I52" s="44">
        <v>0</v>
      </c>
      <c r="J52" s="44">
        <v>12</v>
      </c>
      <c r="K52" s="44">
        <v>12</v>
      </c>
      <c r="L52" s="44">
        <v>13</v>
      </c>
      <c r="M52" s="44">
        <v>0</v>
      </c>
      <c r="N52" s="16">
        <f t="shared" si="9"/>
        <v>60</v>
      </c>
      <c r="O52" s="5">
        <v>4261.2</v>
      </c>
      <c r="P52" s="5">
        <f t="shared" si="10"/>
        <v>4261.2</v>
      </c>
      <c r="Q52" s="16">
        <f t="shared" ref="Q52:Q79" si="17">IF(O52=0,0,P52/O52)*100</f>
        <v>100</v>
      </c>
      <c r="R52" s="5">
        <v>4261.2</v>
      </c>
      <c r="S52" s="16">
        <f t="shared" ref="S52:S66" si="18">IF(P52=0,0,R52/P52)*100</f>
        <v>100</v>
      </c>
      <c r="T52" s="5">
        <f t="shared" si="13"/>
        <v>0</v>
      </c>
      <c r="U52" s="16">
        <f t="shared" ref="U52:U79" si="19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9657.01</v>
      </c>
      <c r="H53" s="44">
        <v>13</v>
      </c>
      <c r="I53" s="44">
        <v>1</v>
      </c>
      <c r="J53" s="44">
        <v>9</v>
      </c>
      <c r="K53" s="44">
        <v>5</v>
      </c>
      <c r="L53" s="44">
        <v>6</v>
      </c>
      <c r="M53" s="44">
        <v>0</v>
      </c>
      <c r="N53" s="16">
        <f t="shared" si="9"/>
        <v>38.461538461538467</v>
      </c>
      <c r="O53" s="5">
        <v>9657.01</v>
      </c>
      <c r="P53" s="5">
        <f t="shared" si="10"/>
        <v>9657.01</v>
      </c>
      <c r="Q53" s="16">
        <f t="shared" si="17"/>
        <v>100</v>
      </c>
      <c r="R53" s="5">
        <v>9657.01</v>
      </c>
      <c r="S53" s="16">
        <f t="shared" si="18"/>
        <v>100</v>
      </c>
      <c r="T53" s="5">
        <f t="shared" si="13"/>
        <v>0</v>
      </c>
      <c r="U53" s="16">
        <f t="shared" si="19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3686.88</v>
      </c>
      <c r="H54" s="44">
        <v>16</v>
      </c>
      <c r="I54" s="44">
        <v>4</v>
      </c>
      <c r="J54" s="44">
        <v>8</v>
      </c>
      <c r="K54" s="44">
        <v>5</v>
      </c>
      <c r="L54" s="44">
        <v>6</v>
      </c>
      <c r="M54" s="44">
        <v>0</v>
      </c>
      <c r="N54" s="16">
        <f t="shared" si="9"/>
        <v>31.25</v>
      </c>
      <c r="O54" s="5">
        <v>3686.88</v>
      </c>
      <c r="P54" s="5">
        <f t="shared" si="10"/>
        <v>3686.88</v>
      </c>
      <c r="Q54" s="16">
        <f t="shared" si="17"/>
        <v>100</v>
      </c>
      <c r="R54" s="5">
        <v>3686.88</v>
      </c>
      <c r="S54" s="16">
        <f t="shared" si="18"/>
        <v>100</v>
      </c>
      <c r="T54" s="5">
        <f t="shared" si="13"/>
        <v>0</v>
      </c>
      <c r="U54" s="16">
        <f t="shared" si="19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26</v>
      </c>
      <c r="I55" s="44">
        <v>2</v>
      </c>
      <c r="J55" s="44">
        <v>24</v>
      </c>
      <c r="K55" s="44">
        <v>7</v>
      </c>
      <c r="L55" s="44">
        <v>9</v>
      </c>
      <c r="M55" s="44">
        <v>0</v>
      </c>
      <c r="N55" s="16">
        <f t="shared" si="9"/>
        <v>26.923076923076923</v>
      </c>
      <c r="O55" s="5">
        <v>4470.8100000000004</v>
      </c>
      <c r="P55" s="5">
        <f t="shared" si="10"/>
        <v>4470.8100000000004</v>
      </c>
      <c r="Q55" s="16">
        <f t="shared" si="17"/>
        <v>100</v>
      </c>
      <c r="R55" s="5">
        <v>4470.8100000000004</v>
      </c>
      <c r="S55" s="16">
        <f t="shared" si="18"/>
        <v>100</v>
      </c>
      <c r="T55" s="5">
        <f t="shared" si="13"/>
        <v>0</v>
      </c>
      <c r="U55" s="16">
        <f t="shared" si="19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43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22</v>
      </c>
      <c r="I56" s="44">
        <v>6</v>
      </c>
      <c r="J56" s="44">
        <v>6</v>
      </c>
      <c r="K56" s="44">
        <v>8</v>
      </c>
      <c r="L56" s="44">
        <v>9</v>
      </c>
      <c r="M56" s="44">
        <v>0</v>
      </c>
      <c r="N56" s="16">
        <f t="shared" si="9"/>
        <v>36.363636363636367</v>
      </c>
      <c r="O56" s="5">
        <v>3148.3</v>
      </c>
      <c r="P56" s="5">
        <f t="shared" si="10"/>
        <v>3148.3</v>
      </c>
      <c r="Q56" s="16">
        <f t="shared" si="17"/>
        <v>100</v>
      </c>
      <c r="R56" s="5">
        <v>3148.3</v>
      </c>
      <c r="S56" s="16">
        <f t="shared" si="18"/>
        <v>100</v>
      </c>
      <c r="T56" s="5">
        <f t="shared" si="13"/>
        <v>0</v>
      </c>
      <c r="U56" s="16">
        <f t="shared" si="19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4477.3599999999997</v>
      </c>
      <c r="H57" s="44">
        <v>26</v>
      </c>
      <c r="I57" s="44">
        <v>1</v>
      </c>
      <c r="J57" s="44">
        <v>14</v>
      </c>
      <c r="K57" s="44">
        <v>9</v>
      </c>
      <c r="L57" s="44">
        <v>11</v>
      </c>
      <c r="M57" s="44">
        <v>0</v>
      </c>
      <c r="N57" s="16">
        <f t="shared" si="9"/>
        <v>34.615384615384613</v>
      </c>
      <c r="O57" s="5">
        <v>4477.3599999999997</v>
      </c>
      <c r="P57" s="5">
        <f t="shared" si="10"/>
        <v>4477.3599999999997</v>
      </c>
      <c r="Q57" s="16">
        <f t="shared" si="17"/>
        <v>100</v>
      </c>
      <c r="R57" s="5">
        <v>4477.3599999999997</v>
      </c>
      <c r="S57" s="16">
        <f t="shared" si="18"/>
        <v>100</v>
      </c>
      <c r="T57" s="5">
        <f t="shared" si="13"/>
        <v>0</v>
      </c>
      <c r="U57" s="16">
        <f t="shared" si="19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43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8220.59</v>
      </c>
      <c r="H58" s="44">
        <v>15</v>
      </c>
      <c r="I58" s="44">
        <v>3</v>
      </c>
      <c r="J58" s="44">
        <v>7</v>
      </c>
      <c r="K58" s="44">
        <v>12</v>
      </c>
      <c r="L58" s="44">
        <v>14</v>
      </c>
      <c r="M58" s="44">
        <v>0</v>
      </c>
      <c r="N58" s="16">
        <f t="shared" si="9"/>
        <v>80</v>
      </c>
      <c r="O58" s="5">
        <v>8220.59</v>
      </c>
      <c r="P58" s="5">
        <f t="shared" si="10"/>
        <v>8220.59</v>
      </c>
      <c r="Q58" s="16">
        <f t="shared" si="17"/>
        <v>100</v>
      </c>
      <c r="R58" s="5">
        <v>8220.59</v>
      </c>
      <c r="S58" s="16">
        <f t="shared" si="18"/>
        <v>100</v>
      </c>
      <c r="T58" s="5">
        <f t="shared" si="13"/>
        <v>0</v>
      </c>
      <c r="U58" s="16">
        <f t="shared" si="19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1052.96</v>
      </c>
      <c r="H59" s="44">
        <v>22</v>
      </c>
      <c r="I59" s="44">
        <v>9</v>
      </c>
      <c r="J59" s="44">
        <v>7</v>
      </c>
      <c r="K59" s="44">
        <v>5</v>
      </c>
      <c r="L59" s="44">
        <v>6</v>
      </c>
      <c r="M59" s="44">
        <v>0</v>
      </c>
      <c r="N59" s="16">
        <f t="shared" si="9"/>
        <v>22.727272727272727</v>
      </c>
      <c r="O59" s="5">
        <v>1052.96</v>
      </c>
      <c r="P59" s="5">
        <f t="shared" si="10"/>
        <v>1052.96</v>
      </c>
      <c r="Q59" s="16">
        <f t="shared" si="17"/>
        <v>100</v>
      </c>
      <c r="R59" s="5">
        <v>1052.96</v>
      </c>
      <c r="S59" s="16">
        <f t="shared" si="18"/>
        <v>100</v>
      </c>
      <c r="T59" s="5">
        <f t="shared" si="13"/>
        <v>0</v>
      </c>
      <c r="U59" s="16">
        <f t="shared" si="19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3332.43</v>
      </c>
      <c r="H60" s="44">
        <v>13</v>
      </c>
      <c r="I60" s="44">
        <v>4</v>
      </c>
      <c r="J60" s="44">
        <v>8</v>
      </c>
      <c r="K60" s="44">
        <v>7</v>
      </c>
      <c r="L60" s="44">
        <v>9</v>
      </c>
      <c r="M60" s="44">
        <v>0</v>
      </c>
      <c r="N60" s="16">
        <f t="shared" si="9"/>
        <v>53.846153846153847</v>
      </c>
      <c r="O60" s="5">
        <v>3332.43</v>
      </c>
      <c r="P60" s="5">
        <f t="shared" si="10"/>
        <v>3332.43</v>
      </c>
      <c r="Q60" s="16">
        <f t="shared" si="17"/>
        <v>100</v>
      </c>
      <c r="R60" s="5">
        <v>3332.43</v>
      </c>
      <c r="S60" s="16">
        <f t="shared" si="18"/>
        <v>100</v>
      </c>
      <c r="T60" s="5">
        <f t="shared" si="13"/>
        <v>0</v>
      </c>
      <c r="U60" s="16">
        <f t="shared" si="19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19</v>
      </c>
      <c r="I61" s="44">
        <v>2</v>
      </c>
      <c r="J61" s="44">
        <v>15</v>
      </c>
      <c r="K61" s="44">
        <v>3</v>
      </c>
      <c r="L61" s="44">
        <v>4</v>
      </c>
      <c r="M61" s="44">
        <v>0</v>
      </c>
      <c r="N61" s="16">
        <f t="shared" si="9"/>
        <v>15.789473684210526</v>
      </c>
      <c r="O61" s="5">
        <v>4040.4</v>
      </c>
      <c r="P61" s="5">
        <f t="shared" si="10"/>
        <v>4040.4</v>
      </c>
      <c r="Q61" s="16">
        <f t="shared" si="17"/>
        <v>100</v>
      </c>
      <c r="R61" s="5">
        <v>4040.4</v>
      </c>
      <c r="S61" s="16">
        <f t="shared" si="18"/>
        <v>100</v>
      </c>
      <c r="T61" s="5">
        <f t="shared" si="13"/>
        <v>0</v>
      </c>
      <c r="U61" s="16">
        <f t="shared" si="19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2374.1799999999998</v>
      </c>
      <c r="H62" s="44">
        <v>14</v>
      </c>
      <c r="I62" s="44">
        <v>1</v>
      </c>
      <c r="J62" s="44">
        <v>11</v>
      </c>
      <c r="K62" s="44">
        <v>5</v>
      </c>
      <c r="L62" s="44">
        <v>5</v>
      </c>
      <c r="M62" s="44">
        <v>0</v>
      </c>
      <c r="N62" s="16">
        <f t="shared" si="9"/>
        <v>35.714285714285715</v>
      </c>
      <c r="O62" s="5">
        <v>2374.1799999999998</v>
      </c>
      <c r="P62" s="5">
        <f t="shared" si="10"/>
        <v>2374.1799999999998</v>
      </c>
      <c r="Q62" s="16">
        <f t="shared" si="17"/>
        <v>100</v>
      </c>
      <c r="R62" s="5">
        <v>2374.1799999999998</v>
      </c>
      <c r="S62" s="16">
        <f t="shared" si="18"/>
        <v>100</v>
      </c>
      <c r="T62" s="5">
        <f t="shared" si="13"/>
        <v>0</v>
      </c>
      <c r="U62" s="16">
        <f t="shared" si="19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4523.6499999999996</v>
      </c>
      <c r="H63" s="44">
        <v>15</v>
      </c>
      <c r="I63" s="44">
        <v>5</v>
      </c>
      <c r="J63" s="44">
        <v>4</v>
      </c>
      <c r="K63" s="44">
        <v>7</v>
      </c>
      <c r="L63" s="44">
        <v>7</v>
      </c>
      <c r="M63" s="44">
        <v>0</v>
      </c>
      <c r="N63" s="16">
        <f t="shared" si="9"/>
        <v>46.666666666666664</v>
      </c>
      <c r="O63" s="5">
        <v>4523.6499999999996</v>
      </c>
      <c r="P63" s="5">
        <f t="shared" si="10"/>
        <v>4523.6499999999996</v>
      </c>
      <c r="Q63" s="16">
        <f t="shared" si="17"/>
        <v>100</v>
      </c>
      <c r="R63" s="5">
        <v>4523.6499999999996</v>
      </c>
      <c r="S63" s="16">
        <f t="shared" si="18"/>
        <v>100</v>
      </c>
      <c r="T63" s="5">
        <f t="shared" si="13"/>
        <v>0</v>
      </c>
      <c r="U63" s="16">
        <f t="shared" si="19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103.49</v>
      </c>
      <c r="H64" s="44">
        <v>1</v>
      </c>
      <c r="I64" s="44">
        <v>0</v>
      </c>
      <c r="J64" s="44">
        <v>1</v>
      </c>
      <c r="K64" s="44">
        <v>1</v>
      </c>
      <c r="L64" s="44">
        <v>1</v>
      </c>
      <c r="M64" s="44">
        <v>0</v>
      </c>
      <c r="N64" s="16">
        <f t="shared" si="9"/>
        <v>100</v>
      </c>
      <c r="O64" s="5">
        <v>103.49</v>
      </c>
      <c r="P64" s="5">
        <f t="shared" si="10"/>
        <v>103.49</v>
      </c>
      <c r="Q64" s="16">
        <f t="shared" si="17"/>
        <v>100</v>
      </c>
      <c r="R64" s="5">
        <v>103.49</v>
      </c>
      <c r="S64" s="16">
        <f t="shared" si="18"/>
        <v>100</v>
      </c>
      <c r="T64" s="5">
        <f t="shared" si="13"/>
        <v>0</v>
      </c>
      <c r="U64" s="16">
        <f t="shared" si="19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6</v>
      </c>
      <c r="I65" s="44">
        <v>2</v>
      </c>
      <c r="J65" s="44">
        <v>4</v>
      </c>
      <c r="K65" s="44">
        <v>0</v>
      </c>
      <c r="L65" s="44">
        <v>0</v>
      </c>
      <c r="M65" s="44">
        <v>0</v>
      </c>
      <c r="N65" s="16">
        <f t="shared" si="9"/>
        <v>0</v>
      </c>
      <c r="O65" s="5">
        <v>0</v>
      </c>
      <c r="P65" s="5">
        <f t="shared" si="10"/>
        <v>0</v>
      </c>
      <c r="Q65" s="16">
        <f t="shared" si="17"/>
        <v>0</v>
      </c>
      <c r="R65" s="5">
        <v>0</v>
      </c>
      <c r="S65" s="16">
        <f t="shared" si="18"/>
        <v>0</v>
      </c>
      <c r="T65" s="5">
        <f t="shared" si="13"/>
        <v>0</v>
      </c>
      <c r="U65" s="16">
        <f t="shared" si="19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43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5696.37</v>
      </c>
      <c r="H66" s="44">
        <v>24</v>
      </c>
      <c r="I66" s="44">
        <v>8</v>
      </c>
      <c r="J66" s="44">
        <v>13</v>
      </c>
      <c r="K66" s="44">
        <v>14</v>
      </c>
      <c r="L66" s="44">
        <v>15</v>
      </c>
      <c r="M66" s="44">
        <v>0</v>
      </c>
      <c r="N66" s="16">
        <f t="shared" si="9"/>
        <v>58.333333333333336</v>
      </c>
      <c r="O66" s="5">
        <v>5696.37</v>
      </c>
      <c r="P66" s="5">
        <f t="shared" si="10"/>
        <v>5696.37</v>
      </c>
      <c r="Q66" s="16">
        <f t="shared" si="17"/>
        <v>100</v>
      </c>
      <c r="R66" s="5">
        <v>5696.37</v>
      </c>
      <c r="S66" s="16">
        <f t="shared" si="18"/>
        <v>100</v>
      </c>
      <c r="T66" s="5">
        <f t="shared" si="13"/>
        <v>0</v>
      </c>
      <c r="U66" s="16">
        <f t="shared" si="19"/>
        <v>0</v>
      </c>
    </row>
    <row r="67" spans="1:21" ht="27.95" customHeight="1" x14ac:dyDescent="0.25">
      <c r="A67" s="1">
        <f t="shared" si="7"/>
        <v>62</v>
      </c>
      <c r="B67" s="143" t="s">
        <v>24</v>
      </c>
      <c r="C67" s="143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743.21</v>
      </c>
      <c r="H67" s="44">
        <v>5</v>
      </c>
      <c r="I67" s="44">
        <v>2</v>
      </c>
      <c r="J67" s="44">
        <v>2</v>
      </c>
      <c r="K67" s="44">
        <v>2</v>
      </c>
      <c r="L67" s="44">
        <v>2</v>
      </c>
      <c r="M67" s="44">
        <v>0</v>
      </c>
      <c r="N67" s="16">
        <f t="shared" si="9"/>
        <v>40</v>
      </c>
      <c r="O67" s="16">
        <v>743.21</v>
      </c>
      <c r="P67" s="5">
        <f t="shared" si="10"/>
        <v>743.21</v>
      </c>
      <c r="Q67" s="16">
        <f t="shared" si="17"/>
        <v>100</v>
      </c>
      <c r="R67" s="16">
        <v>743.21</v>
      </c>
      <c r="S67" s="16">
        <f>IF(M67=0,0,P67/M67)*100</f>
        <v>0</v>
      </c>
      <c r="T67" s="5">
        <f t="shared" si="13"/>
        <v>0</v>
      </c>
      <c r="U67" s="16">
        <f t="shared" si="19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4</v>
      </c>
      <c r="I68" s="44">
        <v>1</v>
      </c>
      <c r="J68" s="44">
        <v>1</v>
      </c>
      <c r="K68" s="44">
        <v>1</v>
      </c>
      <c r="L68" s="44">
        <v>1</v>
      </c>
      <c r="M68" s="44">
        <v>0</v>
      </c>
      <c r="N68" s="16">
        <f t="shared" si="9"/>
        <v>25</v>
      </c>
      <c r="O68" s="5">
        <v>91.35</v>
      </c>
      <c r="P68" s="5">
        <f t="shared" si="10"/>
        <v>91.35</v>
      </c>
      <c r="Q68" s="16">
        <f t="shared" si="17"/>
        <v>100</v>
      </c>
      <c r="R68" s="5">
        <v>91.35</v>
      </c>
      <c r="S68" s="16">
        <f t="shared" ref="S68:S79" si="20">IF(P68=0,0,R68/P68)*100</f>
        <v>100</v>
      </c>
      <c r="T68" s="5">
        <f t="shared" si="13"/>
        <v>0</v>
      </c>
      <c r="U68" s="16">
        <f t="shared" si="19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5209.04</v>
      </c>
      <c r="H69" s="44">
        <v>21</v>
      </c>
      <c r="I69" s="44">
        <v>4</v>
      </c>
      <c r="J69" s="44">
        <v>12</v>
      </c>
      <c r="K69" s="44">
        <v>12</v>
      </c>
      <c r="L69" s="44">
        <v>13</v>
      </c>
      <c r="M69" s="44">
        <v>0</v>
      </c>
      <c r="N69" s="16">
        <f t="shared" si="9"/>
        <v>57.142857142857139</v>
      </c>
      <c r="O69" s="5">
        <v>5209.04</v>
      </c>
      <c r="P69" s="5">
        <f t="shared" si="10"/>
        <v>5209.04</v>
      </c>
      <c r="Q69" s="16">
        <f t="shared" si="17"/>
        <v>100</v>
      </c>
      <c r="R69" s="5">
        <v>5209.04</v>
      </c>
      <c r="S69" s="16">
        <f t="shared" si="20"/>
        <v>100</v>
      </c>
      <c r="T69" s="5">
        <f t="shared" si="13"/>
        <v>0</v>
      </c>
      <c r="U69" s="16">
        <f t="shared" si="19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14087.52</v>
      </c>
      <c r="H70" s="44">
        <v>26</v>
      </c>
      <c r="I70" s="44">
        <v>4</v>
      </c>
      <c r="J70" s="44">
        <v>18</v>
      </c>
      <c r="K70" s="44">
        <v>14</v>
      </c>
      <c r="L70" s="44">
        <v>16</v>
      </c>
      <c r="M70" s="44">
        <v>0</v>
      </c>
      <c r="N70" s="16">
        <f t="shared" si="9"/>
        <v>53.846153846153847</v>
      </c>
      <c r="O70" s="5">
        <v>14087.52</v>
      </c>
      <c r="P70" s="5">
        <f t="shared" si="10"/>
        <v>14087.52</v>
      </c>
      <c r="Q70" s="16">
        <f t="shared" si="17"/>
        <v>100</v>
      </c>
      <c r="R70" s="5">
        <v>14087.52</v>
      </c>
      <c r="S70" s="16">
        <f t="shared" si="20"/>
        <v>100</v>
      </c>
      <c r="T70" s="5">
        <f t="shared" si="13"/>
        <v>0</v>
      </c>
      <c r="U70" s="16">
        <f t="shared" si="19"/>
        <v>0</v>
      </c>
    </row>
    <row r="71" spans="1:21" ht="27.95" customHeight="1" x14ac:dyDescent="0.25">
      <c r="A71" s="1">
        <f t="shared" ref="A71:A102" si="21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9"/>
        <v>100</v>
      </c>
      <c r="O71" s="5">
        <v>643.1</v>
      </c>
      <c r="P71" s="5">
        <f t="shared" si="10"/>
        <v>643.1</v>
      </c>
      <c r="Q71" s="16">
        <f t="shared" si="17"/>
        <v>100</v>
      </c>
      <c r="R71" s="5">
        <v>643.1</v>
      </c>
      <c r="S71" s="16">
        <f t="shared" si="20"/>
        <v>100</v>
      </c>
      <c r="T71" s="5">
        <f t="shared" si="13"/>
        <v>0</v>
      </c>
      <c r="U71" s="16">
        <f t="shared" si="19"/>
        <v>0</v>
      </c>
    </row>
    <row r="72" spans="1:21" ht="27.95" customHeight="1" x14ac:dyDescent="0.25">
      <c r="A72" s="1">
        <f t="shared" si="21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14</v>
      </c>
      <c r="I72" s="44">
        <v>1</v>
      </c>
      <c r="J72" s="44">
        <v>13</v>
      </c>
      <c r="K72" s="44">
        <v>0</v>
      </c>
      <c r="L72" s="44">
        <v>0</v>
      </c>
      <c r="M72" s="44">
        <v>0</v>
      </c>
      <c r="N72" s="16">
        <f t="shared" si="9"/>
        <v>0</v>
      </c>
      <c r="O72" s="5">
        <v>0</v>
      </c>
      <c r="P72" s="5">
        <f t="shared" si="10"/>
        <v>0</v>
      </c>
      <c r="Q72" s="16">
        <f t="shared" si="17"/>
        <v>0</v>
      </c>
      <c r="R72" s="5">
        <v>0</v>
      </c>
      <c r="S72" s="16">
        <f t="shared" si="20"/>
        <v>0</v>
      </c>
      <c r="T72" s="5">
        <f t="shared" si="13"/>
        <v>0</v>
      </c>
      <c r="U72" s="16">
        <f t="shared" si="19"/>
        <v>0</v>
      </c>
    </row>
    <row r="73" spans="1:21" ht="27.95" customHeight="1" x14ac:dyDescent="0.25">
      <c r="A73" s="1">
        <f t="shared" si="21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3445.66</v>
      </c>
      <c r="H73" s="44">
        <v>12</v>
      </c>
      <c r="I73" s="44">
        <v>2</v>
      </c>
      <c r="J73" s="44">
        <v>10</v>
      </c>
      <c r="K73" s="44">
        <v>7</v>
      </c>
      <c r="L73" s="44">
        <v>8</v>
      </c>
      <c r="M73" s="44">
        <v>0</v>
      </c>
      <c r="N73" s="16">
        <f t="shared" si="9"/>
        <v>58.333333333333336</v>
      </c>
      <c r="O73" s="5">
        <v>3445.66</v>
      </c>
      <c r="P73" s="5">
        <f t="shared" si="10"/>
        <v>3445.66</v>
      </c>
      <c r="Q73" s="16">
        <f t="shared" si="17"/>
        <v>100</v>
      </c>
      <c r="R73" s="5">
        <v>3445.66</v>
      </c>
      <c r="S73" s="16">
        <f t="shared" si="20"/>
        <v>100</v>
      </c>
      <c r="T73" s="5">
        <f t="shared" si="13"/>
        <v>0</v>
      </c>
      <c r="U73" s="16">
        <f t="shared" si="19"/>
        <v>0</v>
      </c>
    </row>
    <row r="74" spans="1:21" ht="27.95" customHeight="1" x14ac:dyDescent="0.25">
      <c r="A74" s="1">
        <f t="shared" si="21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1125.44</v>
      </c>
      <c r="H74" s="44">
        <v>5</v>
      </c>
      <c r="I74" s="44">
        <v>0</v>
      </c>
      <c r="J74" s="44">
        <v>5</v>
      </c>
      <c r="K74" s="44">
        <v>3</v>
      </c>
      <c r="L74" s="44">
        <v>3</v>
      </c>
      <c r="M74" s="44">
        <v>0</v>
      </c>
      <c r="N74" s="16">
        <f t="shared" si="9"/>
        <v>60</v>
      </c>
      <c r="O74" s="5">
        <v>1125.44</v>
      </c>
      <c r="P74" s="5">
        <f t="shared" si="10"/>
        <v>1125.44</v>
      </c>
      <c r="Q74" s="16">
        <f t="shared" si="17"/>
        <v>100</v>
      </c>
      <c r="R74" s="5">
        <v>1125.44</v>
      </c>
      <c r="S74" s="16">
        <f t="shared" si="20"/>
        <v>100</v>
      </c>
      <c r="T74" s="5">
        <f t="shared" si="13"/>
        <v>0</v>
      </c>
      <c r="U74" s="16">
        <f t="shared" si="19"/>
        <v>0</v>
      </c>
    </row>
    <row r="75" spans="1:21" ht="27.95" customHeight="1" x14ac:dyDescent="0.25">
      <c r="A75" s="1">
        <f t="shared" si="21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6749.95</v>
      </c>
      <c r="H75" s="44">
        <v>19</v>
      </c>
      <c r="I75" s="44">
        <v>6</v>
      </c>
      <c r="J75" s="44">
        <v>12</v>
      </c>
      <c r="K75" s="44">
        <v>10</v>
      </c>
      <c r="L75" s="44">
        <v>13</v>
      </c>
      <c r="M75" s="44">
        <v>0</v>
      </c>
      <c r="N75" s="16">
        <f t="shared" si="9"/>
        <v>52.631578947368418</v>
      </c>
      <c r="O75" s="5">
        <v>6749.95</v>
      </c>
      <c r="P75" s="5">
        <f t="shared" si="10"/>
        <v>6749.95</v>
      </c>
      <c r="Q75" s="16">
        <f t="shared" si="17"/>
        <v>100</v>
      </c>
      <c r="R75" s="5">
        <v>6749.95</v>
      </c>
      <c r="S75" s="16">
        <f t="shared" si="20"/>
        <v>100</v>
      </c>
      <c r="T75" s="5">
        <f t="shared" si="13"/>
        <v>0</v>
      </c>
      <c r="U75" s="16">
        <f t="shared" si="19"/>
        <v>0</v>
      </c>
    </row>
    <row r="76" spans="1:21" ht="27.95" customHeight="1" x14ac:dyDescent="0.25">
      <c r="A76" s="1">
        <f t="shared" si="21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4541.01</v>
      </c>
      <c r="H76" s="44">
        <v>22</v>
      </c>
      <c r="I76" s="44">
        <v>0</v>
      </c>
      <c r="J76" s="44">
        <v>18</v>
      </c>
      <c r="K76" s="44">
        <v>10</v>
      </c>
      <c r="L76" s="44">
        <v>11</v>
      </c>
      <c r="M76" s="44">
        <v>0</v>
      </c>
      <c r="N76" s="16">
        <f t="shared" si="9"/>
        <v>45.454545454545453</v>
      </c>
      <c r="O76" s="5">
        <v>4541.01</v>
      </c>
      <c r="P76" s="5">
        <f t="shared" si="10"/>
        <v>4541.01</v>
      </c>
      <c r="Q76" s="16">
        <f t="shared" si="17"/>
        <v>100</v>
      </c>
      <c r="R76" s="5">
        <v>4541.01</v>
      </c>
      <c r="S76" s="16">
        <f t="shared" si="20"/>
        <v>100</v>
      </c>
      <c r="T76" s="5">
        <f t="shared" si="13"/>
        <v>0</v>
      </c>
      <c r="U76" s="16">
        <f t="shared" si="19"/>
        <v>0</v>
      </c>
    </row>
    <row r="77" spans="1:21" ht="27.95" customHeight="1" x14ac:dyDescent="0.25">
      <c r="A77" s="1">
        <f t="shared" si="21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12052.64</v>
      </c>
      <c r="H77" s="44">
        <v>30</v>
      </c>
      <c r="I77" s="44">
        <v>8</v>
      </c>
      <c r="J77" s="44">
        <v>21</v>
      </c>
      <c r="K77" s="44">
        <v>19</v>
      </c>
      <c r="L77" s="44">
        <v>22</v>
      </c>
      <c r="M77" s="44">
        <v>0</v>
      </c>
      <c r="N77" s="16">
        <f t="shared" si="9"/>
        <v>63.333333333333329</v>
      </c>
      <c r="O77" s="5">
        <v>12052.64</v>
      </c>
      <c r="P77" s="5">
        <f t="shared" si="10"/>
        <v>12052.64</v>
      </c>
      <c r="Q77" s="16">
        <f t="shared" si="17"/>
        <v>100</v>
      </c>
      <c r="R77" s="5">
        <v>12052.64</v>
      </c>
      <c r="S77" s="16">
        <f t="shared" si="20"/>
        <v>100</v>
      </c>
      <c r="T77" s="5">
        <f t="shared" si="13"/>
        <v>0</v>
      </c>
      <c r="U77" s="16">
        <f t="shared" si="19"/>
        <v>0</v>
      </c>
    </row>
    <row r="78" spans="1:21" ht="27.95" customHeight="1" x14ac:dyDescent="0.25">
      <c r="A78" s="1">
        <f t="shared" si="21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6110.04</v>
      </c>
      <c r="H78" s="44">
        <v>5</v>
      </c>
      <c r="I78" s="44">
        <v>1</v>
      </c>
      <c r="J78" s="44">
        <v>2</v>
      </c>
      <c r="K78" s="44">
        <v>4</v>
      </c>
      <c r="L78" s="44">
        <v>8</v>
      </c>
      <c r="M78" s="44">
        <v>0</v>
      </c>
      <c r="N78" s="16">
        <f t="shared" si="9"/>
        <v>80</v>
      </c>
      <c r="O78" s="5">
        <v>6110.04</v>
      </c>
      <c r="P78" s="5">
        <f t="shared" si="10"/>
        <v>6110.04</v>
      </c>
      <c r="Q78" s="16">
        <f t="shared" si="17"/>
        <v>100</v>
      </c>
      <c r="R78" s="5">
        <v>6110.04</v>
      </c>
      <c r="S78" s="16">
        <f t="shared" si="20"/>
        <v>100</v>
      </c>
      <c r="T78" s="5">
        <f t="shared" si="13"/>
        <v>0</v>
      </c>
      <c r="U78" s="16">
        <f t="shared" si="19"/>
        <v>0</v>
      </c>
    </row>
    <row r="79" spans="1:21" ht="27.95" customHeight="1" x14ac:dyDescent="0.25">
      <c r="A79" s="1">
        <f t="shared" si="21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989.26</v>
      </c>
      <c r="H79" s="44">
        <v>7</v>
      </c>
      <c r="I79" s="44">
        <v>1</v>
      </c>
      <c r="J79" s="44">
        <v>6</v>
      </c>
      <c r="K79" s="44">
        <v>2</v>
      </c>
      <c r="L79" s="44">
        <v>3</v>
      </c>
      <c r="M79" s="44">
        <v>0</v>
      </c>
      <c r="N79" s="16">
        <f t="shared" si="9"/>
        <v>28.571428571428569</v>
      </c>
      <c r="O79" s="5">
        <v>989.26</v>
      </c>
      <c r="P79" s="5">
        <f t="shared" si="10"/>
        <v>989.26</v>
      </c>
      <c r="Q79" s="16">
        <f t="shared" si="17"/>
        <v>100</v>
      </c>
      <c r="R79" s="5">
        <v>989.26</v>
      </c>
      <c r="S79" s="16">
        <f t="shared" si="20"/>
        <v>100</v>
      </c>
      <c r="T79" s="5">
        <f t="shared" si="13"/>
        <v>0</v>
      </c>
      <c r="U79" s="16">
        <f t="shared" si="19"/>
        <v>0</v>
      </c>
    </row>
    <row r="80" spans="1:21" ht="30" x14ac:dyDescent="0.25">
      <c r="A80" s="1">
        <f t="shared" si="21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3</v>
      </c>
      <c r="I80" s="44">
        <v>1</v>
      </c>
      <c r="J80" s="44">
        <v>0</v>
      </c>
      <c r="K80" s="44">
        <v>0</v>
      </c>
      <c r="L80" s="44">
        <v>0</v>
      </c>
      <c r="M80" s="44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</row>
    <row r="81" spans="1:21" ht="27.95" customHeight="1" x14ac:dyDescent="0.25">
      <c r="A81" s="1">
        <f t="shared" si="21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2016.66</v>
      </c>
      <c r="H81" s="44">
        <v>16</v>
      </c>
      <c r="I81" s="44">
        <v>4</v>
      </c>
      <c r="J81" s="44">
        <v>12</v>
      </c>
      <c r="K81" s="44">
        <v>8</v>
      </c>
      <c r="L81" s="44">
        <v>9</v>
      </c>
      <c r="M81" s="44">
        <v>0</v>
      </c>
      <c r="N81" s="16">
        <f t="shared" ref="N81:U102" si="22">IF(H81=0,0,K81/H81)*100</f>
        <v>50</v>
      </c>
      <c r="O81" s="5">
        <v>2016.66</v>
      </c>
      <c r="P81" s="5">
        <f>O81</f>
        <v>2016.66</v>
      </c>
      <c r="Q81" s="16">
        <f>IF(O81=0,0,P81/O81)*100</f>
        <v>100</v>
      </c>
      <c r="R81" s="5">
        <v>2016.66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21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9530.93</v>
      </c>
      <c r="H82" s="44">
        <v>16</v>
      </c>
      <c r="I82" s="44">
        <v>3</v>
      </c>
      <c r="J82" s="44">
        <v>10</v>
      </c>
      <c r="K82" s="44">
        <v>10</v>
      </c>
      <c r="L82" s="44">
        <v>13</v>
      </c>
      <c r="M82" s="44">
        <v>0</v>
      </c>
      <c r="N82" s="16">
        <f t="shared" si="22"/>
        <v>62.5</v>
      </c>
      <c r="O82" s="5">
        <v>9530.93</v>
      </c>
      <c r="P82" s="5">
        <f>O82</f>
        <v>9530.93</v>
      </c>
      <c r="Q82" s="16">
        <f>IF(O82=0,0,P82/O82)*100</f>
        <v>100</v>
      </c>
      <c r="R82" s="5">
        <v>9530.93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21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8238.9500000000007</v>
      </c>
      <c r="H83" s="44">
        <v>28</v>
      </c>
      <c r="I83" s="44">
        <v>4</v>
      </c>
      <c r="J83" s="44">
        <v>23</v>
      </c>
      <c r="K83" s="44">
        <v>15</v>
      </c>
      <c r="L83" s="44">
        <v>22</v>
      </c>
      <c r="M83" s="44">
        <v>0</v>
      </c>
      <c r="N83" s="16">
        <f t="shared" si="22"/>
        <v>53.571428571428569</v>
      </c>
      <c r="O83" s="5">
        <v>8238.9500000000007</v>
      </c>
      <c r="P83" s="5">
        <f>O83</f>
        <v>8238.9500000000007</v>
      </c>
      <c r="Q83" s="16">
        <f>IF(O83=0,0,P83/O83)*100</f>
        <v>100</v>
      </c>
      <c r="R83" s="5">
        <v>8238.9500000000007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21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12</v>
      </c>
      <c r="I84" s="44">
        <v>5</v>
      </c>
      <c r="J84" s="44">
        <v>7</v>
      </c>
      <c r="K84" s="44">
        <v>0</v>
      </c>
      <c r="L84" s="44">
        <v>0</v>
      </c>
      <c r="M84" s="44">
        <v>0</v>
      </c>
      <c r="N84" s="16">
        <f t="shared" si="22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21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9794.4599999999991</v>
      </c>
      <c r="H85" s="44">
        <v>21</v>
      </c>
      <c r="I85" s="44">
        <v>5</v>
      </c>
      <c r="J85" s="44">
        <v>15</v>
      </c>
      <c r="K85" s="44">
        <v>15</v>
      </c>
      <c r="L85" s="44">
        <v>15</v>
      </c>
      <c r="M85" s="44">
        <v>0</v>
      </c>
      <c r="N85" s="16">
        <f t="shared" si="22"/>
        <v>71.428571428571431</v>
      </c>
      <c r="O85" s="5">
        <v>9794.4599999999991</v>
      </c>
      <c r="P85" s="5">
        <f>O85</f>
        <v>9794.4599999999991</v>
      </c>
      <c r="Q85" s="16">
        <f>IF(O85=0,0,P85/O85)*100</f>
        <v>100</v>
      </c>
      <c r="R85" s="5">
        <v>9794.4599999999991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21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4</v>
      </c>
      <c r="I86" s="44">
        <v>2</v>
      </c>
      <c r="J86" s="44">
        <v>2</v>
      </c>
      <c r="K86" s="44">
        <v>0</v>
      </c>
      <c r="L86" s="44">
        <v>0</v>
      </c>
      <c r="M86" s="44">
        <v>0</v>
      </c>
      <c r="N86" s="16">
        <f t="shared" si="22"/>
        <v>0</v>
      </c>
      <c r="O86" s="16">
        <f t="shared" si="22"/>
        <v>0</v>
      </c>
      <c r="P86" s="16">
        <f t="shared" si="22"/>
        <v>0</v>
      </c>
      <c r="Q86" s="16">
        <f t="shared" si="22"/>
        <v>0</v>
      </c>
      <c r="R86" s="16">
        <f t="shared" si="22"/>
        <v>0</v>
      </c>
      <c r="S86" s="16">
        <f t="shared" si="22"/>
        <v>0</v>
      </c>
      <c r="T86" s="16">
        <f t="shared" si="22"/>
        <v>0</v>
      </c>
      <c r="U86" s="16">
        <f t="shared" si="22"/>
        <v>0</v>
      </c>
    </row>
    <row r="87" spans="1:21" ht="27.95" customHeight="1" x14ac:dyDescent="0.25">
      <c r="A87" s="1">
        <f t="shared" si="21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2" si="23">O87</f>
        <v>10324.64</v>
      </c>
      <c r="H87" s="44">
        <v>19</v>
      </c>
      <c r="I87" s="44">
        <v>4</v>
      </c>
      <c r="J87" s="44">
        <v>12</v>
      </c>
      <c r="K87" s="44">
        <v>12</v>
      </c>
      <c r="L87" s="44">
        <v>18</v>
      </c>
      <c r="M87" s="44">
        <v>0</v>
      </c>
      <c r="N87" s="16">
        <f t="shared" si="22"/>
        <v>63.157894736842103</v>
      </c>
      <c r="O87" s="5">
        <v>10324.64</v>
      </c>
      <c r="P87" s="5">
        <f t="shared" ref="P87:P102" si="24">O87</f>
        <v>10324.64</v>
      </c>
      <c r="Q87" s="16">
        <f t="shared" ref="Q87:Q103" si="25">IF(O87=0,0,P87/O87)*100</f>
        <v>100</v>
      </c>
      <c r="R87" s="5">
        <v>10324.64</v>
      </c>
      <c r="S87" s="16">
        <f t="shared" ref="S87:S103" si="26">IF(P87=0,0,R87/P87)*100</f>
        <v>100</v>
      </c>
      <c r="T87" s="5">
        <f t="shared" ref="T87:T102" si="27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21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23"/>
        <v>909.95</v>
      </c>
      <c r="H88" s="44">
        <v>11</v>
      </c>
      <c r="I88" s="44">
        <v>1</v>
      </c>
      <c r="J88" s="44">
        <v>9</v>
      </c>
      <c r="K88" s="44">
        <v>2</v>
      </c>
      <c r="L88" s="44">
        <v>3</v>
      </c>
      <c r="M88" s="44">
        <v>0</v>
      </c>
      <c r="N88" s="16">
        <f t="shared" si="22"/>
        <v>18.181818181818183</v>
      </c>
      <c r="O88" s="5">
        <v>909.95</v>
      </c>
      <c r="P88" s="5">
        <f t="shared" si="24"/>
        <v>909.95</v>
      </c>
      <c r="Q88" s="16">
        <f t="shared" si="25"/>
        <v>100</v>
      </c>
      <c r="R88" s="5">
        <v>909.95</v>
      </c>
      <c r="S88" s="16">
        <f t="shared" si="26"/>
        <v>100</v>
      </c>
      <c r="T88" s="5">
        <f t="shared" si="27"/>
        <v>0</v>
      </c>
      <c r="U88" s="16">
        <f>IF(P88=0,0,T88/P88)*100</f>
        <v>0</v>
      </c>
    </row>
    <row r="89" spans="1:21" ht="27.95" customHeight="1" x14ac:dyDescent="0.25">
      <c r="A89" s="1">
        <f t="shared" si="21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23"/>
        <v>1252.0999999999999</v>
      </c>
      <c r="H89" s="44">
        <v>10</v>
      </c>
      <c r="I89" s="44">
        <v>2</v>
      </c>
      <c r="J89" s="44">
        <v>5</v>
      </c>
      <c r="K89" s="44">
        <v>5</v>
      </c>
      <c r="L89" s="44">
        <v>6</v>
      </c>
      <c r="M89" s="44">
        <v>0</v>
      </c>
      <c r="N89" s="16">
        <f t="shared" si="22"/>
        <v>50</v>
      </c>
      <c r="O89" s="5">
        <v>1252.0999999999999</v>
      </c>
      <c r="P89" s="5">
        <f t="shared" si="24"/>
        <v>1252.0999999999999</v>
      </c>
      <c r="Q89" s="16">
        <f t="shared" si="25"/>
        <v>100</v>
      </c>
      <c r="R89" s="5">
        <v>1252.0999999999999</v>
      </c>
      <c r="S89" s="16">
        <f t="shared" si="26"/>
        <v>100</v>
      </c>
      <c r="T89" s="5">
        <f t="shared" si="27"/>
        <v>0</v>
      </c>
      <c r="U89" s="16">
        <f>IF(P89=0,0,T89/P89)*100</f>
        <v>0</v>
      </c>
    </row>
    <row r="90" spans="1:21" ht="27.95" customHeight="1" x14ac:dyDescent="0.25">
      <c r="A90" s="1">
        <f t="shared" si="21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23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22"/>
        <v>0</v>
      </c>
      <c r="O90" s="5">
        <v>0</v>
      </c>
      <c r="P90" s="5">
        <f t="shared" si="24"/>
        <v>0</v>
      </c>
      <c r="Q90" s="16">
        <f t="shared" si="25"/>
        <v>0</v>
      </c>
      <c r="R90" s="5">
        <v>0</v>
      </c>
      <c r="S90" s="16">
        <f t="shared" si="26"/>
        <v>0</v>
      </c>
      <c r="T90" s="5">
        <f t="shared" si="27"/>
        <v>0</v>
      </c>
      <c r="U90" s="16">
        <f>IF(P90=0,0,T90/P90)*100</f>
        <v>0</v>
      </c>
    </row>
    <row r="91" spans="1:21" ht="49.5" customHeight="1" x14ac:dyDescent="0.25">
      <c r="A91" s="1">
        <f t="shared" si="21"/>
        <v>86</v>
      </c>
      <c r="B91" s="25" t="s">
        <v>23</v>
      </c>
      <c r="C91" s="143" t="s">
        <v>271</v>
      </c>
      <c r="D91" s="25" t="s">
        <v>270</v>
      </c>
      <c r="E91" s="84" t="s">
        <v>41</v>
      </c>
      <c r="F91" s="97" t="s">
        <v>369</v>
      </c>
      <c r="G91" s="93">
        <f t="shared" si="23"/>
        <v>301.45999999999998</v>
      </c>
      <c r="H91" s="44">
        <v>9</v>
      </c>
      <c r="I91" s="44">
        <v>1</v>
      </c>
      <c r="J91" s="44">
        <v>7</v>
      </c>
      <c r="K91" s="44">
        <v>1</v>
      </c>
      <c r="L91" s="44">
        <v>1</v>
      </c>
      <c r="M91" s="44">
        <v>0</v>
      </c>
      <c r="N91" s="16">
        <f t="shared" si="22"/>
        <v>11.111111111111111</v>
      </c>
      <c r="O91" s="5">
        <v>301.45999999999998</v>
      </c>
      <c r="P91" s="5">
        <f t="shared" si="24"/>
        <v>301.45999999999998</v>
      </c>
      <c r="Q91" s="16">
        <f t="shared" si="25"/>
        <v>100</v>
      </c>
      <c r="R91" s="5">
        <v>301.45999999999998</v>
      </c>
      <c r="S91" s="16">
        <f t="shared" si="26"/>
        <v>100</v>
      </c>
      <c r="T91" s="5">
        <f t="shared" si="27"/>
        <v>0</v>
      </c>
      <c r="U91" s="5">
        <v>0</v>
      </c>
    </row>
    <row r="92" spans="1:21" ht="27.95" customHeight="1" x14ac:dyDescent="0.25">
      <c r="A92" s="1">
        <f t="shared" si="21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23"/>
        <v>3158.98</v>
      </c>
      <c r="H92" s="44">
        <v>14</v>
      </c>
      <c r="I92" s="44">
        <v>1</v>
      </c>
      <c r="J92" s="44">
        <v>7</v>
      </c>
      <c r="K92" s="44">
        <v>6</v>
      </c>
      <c r="L92" s="44">
        <v>10</v>
      </c>
      <c r="M92" s="44">
        <v>0</v>
      </c>
      <c r="N92" s="16">
        <f t="shared" si="22"/>
        <v>42.857142857142854</v>
      </c>
      <c r="O92" s="5">
        <v>3158.98</v>
      </c>
      <c r="P92" s="5">
        <f t="shared" si="24"/>
        <v>3158.98</v>
      </c>
      <c r="Q92" s="16">
        <f t="shared" si="25"/>
        <v>100</v>
      </c>
      <c r="R92" s="5">
        <v>3158.98</v>
      </c>
      <c r="S92" s="16">
        <f t="shared" si="26"/>
        <v>100</v>
      </c>
      <c r="T92" s="5">
        <f t="shared" si="27"/>
        <v>0</v>
      </c>
      <c r="U92" s="16">
        <f>IF(P92=0,0,T92/P92)*100</f>
        <v>0</v>
      </c>
    </row>
    <row r="93" spans="1:21" ht="27.95" customHeight="1" x14ac:dyDescent="0.25">
      <c r="A93" s="1">
        <f t="shared" si="21"/>
        <v>88</v>
      </c>
      <c r="B93" s="1" t="s">
        <v>22</v>
      </c>
      <c r="C93" s="1"/>
      <c r="D93" s="25" t="s">
        <v>272</v>
      </c>
      <c r="E93" s="86" t="s">
        <v>263</v>
      </c>
      <c r="F93" s="97" t="s">
        <v>350</v>
      </c>
      <c r="G93" s="93">
        <f t="shared" si="23"/>
        <v>1567.51</v>
      </c>
      <c r="H93" s="44">
        <v>9</v>
      </c>
      <c r="I93" s="44">
        <v>1</v>
      </c>
      <c r="J93" s="44">
        <v>6</v>
      </c>
      <c r="K93" s="44">
        <v>2</v>
      </c>
      <c r="L93" s="44">
        <v>2</v>
      </c>
      <c r="M93" s="44">
        <v>0</v>
      </c>
      <c r="N93" s="16">
        <f t="shared" si="22"/>
        <v>22.222222222222221</v>
      </c>
      <c r="O93" s="5">
        <v>1567.51</v>
      </c>
      <c r="P93" s="5">
        <f t="shared" si="24"/>
        <v>1567.51</v>
      </c>
      <c r="Q93" s="16">
        <f t="shared" si="25"/>
        <v>100</v>
      </c>
      <c r="R93" s="5">
        <v>1567.51</v>
      </c>
      <c r="S93" s="16">
        <f t="shared" si="26"/>
        <v>100</v>
      </c>
      <c r="T93" s="5">
        <f t="shared" si="27"/>
        <v>0</v>
      </c>
      <c r="U93" s="16">
        <f t="shared" ref="U93:U103" si="28">IF(P93=0,0,T93/P93)*100</f>
        <v>0</v>
      </c>
    </row>
    <row r="94" spans="1:21" ht="27.95" customHeight="1" x14ac:dyDescent="0.25">
      <c r="A94" s="1">
        <f t="shared" si="21"/>
        <v>89</v>
      </c>
      <c r="B94" s="1" t="s">
        <v>22</v>
      </c>
      <c r="C94" s="1"/>
      <c r="D94" s="25" t="s">
        <v>236</v>
      </c>
      <c r="E94" s="84" t="s">
        <v>53</v>
      </c>
      <c r="F94" s="96" t="s">
        <v>368</v>
      </c>
      <c r="G94" s="93">
        <f t="shared" si="23"/>
        <v>11054.28</v>
      </c>
      <c r="H94" s="44">
        <v>13</v>
      </c>
      <c r="I94" s="44">
        <v>3</v>
      </c>
      <c r="J94" s="44">
        <v>10</v>
      </c>
      <c r="K94" s="44">
        <v>10</v>
      </c>
      <c r="L94" s="44">
        <v>13</v>
      </c>
      <c r="M94" s="44">
        <v>0</v>
      </c>
      <c r="N94" s="16">
        <f t="shared" si="22"/>
        <v>76.923076923076934</v>
      </c>
      <c r="O94" s="5">
        <v>11054.28</v>
      </c>
      <c r="P94" s="5">
        <f t="shared" si="24"/>
        <v>11054.28</v>
      </c>
      <c r="Q94" s="16">
        <f t="shared" si="25"/>
        <v>100</v>
      </c>
      <c r="R94" s="5">
        <v>11054.28</v>
      </c>
      <c r="S94" s="16">
        <f t="shared" si="26"/>
        <v>100</v>
      </c>
      <c r="T94" s="5">
        <f t="shared" si="27"/>
        <v>0</v>
      </c>
      <c r="U94" s="16">
        <f t="shared" si="28"/>
        <v>0</v>
      </c>
    </row>
    <row r="95" spans="1:21" ht="27.95" customHeight="1" x14ac:dyDescent="0.25">
      <c r="A95" s="1">
        <f t="shared" si="21"/>
        <v>90</v>
      </c>
      <c r="B95" s="1" t="s">
        <v>22</v>
      </c>
      <c r="C95" s="1"/>
      <c r="D95" s="25" t="s">
        <v>240</v>
      </c>
      <c r="E95" s="84" t="s">
        <v>241</v>
      </c>
      <c r="F95" s="96" t="s">
        <v>351</v>
      </c>
      <c r="G95" s="93">
        <f t="shared" si="23"/>
        <v>334.95</v>
      </c>
      <c r="H95" s="44">
        <v>6</v>
      </c>
      <c r="I95" s="44">
        <v>2</v>
      </c>
      <c r="J95" s="44">
        <v>1</v>
      </c>
      <c r="K95" s="44">
        <v>3</v>
      </c>
      <c r="L95" s="44">
        <v>3</v>
      </c>
      <c r="M95" s="44">
        <v>0</v>
      </c>
      <c r="N95" s="16">
        <f t="shared" si="22"/>
        <v>50</v>
      </c>
      <c r="O95" s="5">
        <v>334.95</v>
      </c>
      <c r="P95" s="5">
        <f t="shared" si="24"/>
        <v>334.95</v>
      </c>
      <c r="Q95" s="16">
        <f t="shared" si="25"/>
        <v>100</v>
      </c>
      <c r="R95" s="5">
        <v>334.95</v>
      </c>
      <c r="S95" s="16">
        <f t="shared" si="26"/>
        <v>100</v>
      </c>
      <c r="T95" s="5">
        <f t="shared" si="27"/>
        <v>0</v>
      </c>
      <c r="U95" s="16">
        <f t="shared" si="28"/>
        <v>0</v>
      </c>
    </row>
    <row r="96" spans="1:21" ht="27.95" customHeight="1" x14ac:dyDescent="0.25">
      <c r="A96" s="1">
        <f t="shared" si="21"/>
        <v>91</v>
      </c>
      <c r="B96" s="1" t="s">
        <v>22</v>
      </c>
      <c r="C96" s="1"/>
      <c r="D96" s="25" t="s">
        <v>243</v>
      </c>
      <c r="E96" s="33" t="s">
        <v>128</v>
      </c>
      <c r="F96" s="96" t="s">
        <v>352</v>
      </c>
      <c r="G96" s="93">
        <f t="shared" si="23"/>
        <v>4567.2</v>
      </c>
      <c r="H96" s="44">
        <v>15</v>
      </c>
      <c r="I96" s="44">
        <v>4</v>
      </c>
      <c r="J96" s="44">
        <v>3</v>
      </c>
      <c r="K96" s="44">
        <v>12</v>
      </c>
      <c r="L96" s="44">
        <v>12</v>
      </c>
      <c r="M96" s="44">
        <v>0</v>
      </c>
      <c r="N96" s="16">
        <f t="shared" si="22"/>
        <v>80</v>
      </c>
      <c r="O96" s="5">
        <v>4567.2</v>
      </c>
      <c r="P96" s="5">
        <f t="shared" si="24"/>
        <v>4567.2</v>
      </c>
      <c r="Q96" s="16">
        <f>IF(O96=0,0,P96/O96)*100</f>
        <v>100</v>
      </c>
      <c r="R96" s="5">
        <v>4567.2</v>
      </c>
      <c r="S96" s="16">
        <f t="shared" si="26"/>
        <v>100</v>
      </c>
      <c r="T96" s="5">
        <f t="shared" si="27"/>
        <v>0</v>
      </c>
      <c r="U96" s="16">
        <f t="shared" si="28"/>
        <v>0</v>
      </c>
    </row>
    <row r="97" spans="1:32" ht="27.95" customHeight="1" x14ac:dyDescent="0.25">
      <c r="A97" s="1">
        <f t="shared" si="21"/>
        <v>92</v>
      </c>
      <c r="B97" s="1" t="s">
        <v>22</v>
      </c>
      <c r="C97" s="1"/>
      <c r="D97" s="25" t="s">
        <v>245</v>
      </c>
      <c r="E97" s="84" t="s">
        <v>53</v>
      </c>
      <c r="F97" s="98" t="s">
        <v>353</v>
      </c>
      <c r="G97" s="93">
        <f t="shared" si="23"/>
        <v>3787.16</v>
      </c>
      <c r="H97" s="44">
        <v>14</v>
      </c>
      <c r="I97" s="44">
        <v>2</v>
      </c>
      <c r="J97" s="44">
        <v>11</v>
      </c>
      <c r="K97" s="44">
        <v>11</v>
      </c>
      <c r="L97" s="44">
        <v>13</v>
      </c>
      <c r="M97" s="44">
        <v>0</v>
      </c>
      <c r="N97" s="16">
        <f t="shared" si="22"/>
        <v>78.571428571428569</v>
      </c>
      <c r="O97" s="5">
        <v>3787.16</v>
      </c>
      <c r="P97" s="5">
        <f t="shared" si="24"/>
        <v>3787.16</v>
      </c>
      <c r="Q97" s="16">
        <f t="shared" si="25"/>
        <v>100</v>
      </c>
      <c r="R97" s="5">
        <v>3787.16</v>
      </c>
      <c r="S97" s="16">
        <f t="shared" si="26"/>
        <v>100</v>
      </c>
      <c r="T97" s="5">
        <f t="shared" si="27"/>
        <v>0</v>
      </c>
      <c r="U97" s="16">
        <f t="shared" si="28"/>
        <v>0</v>
      </c>
    </row>
    <row r="98" spans="1:32" ht="27.95" customHeight="1" x14ac:dyDescent="0.25">
      <c r="A98" s="1">
        <f t="shared" si="21"/>
        <v>93</v>
      </c>
      <c r="B98" s="1" t="s">
        <v>22</v>
      </c>
      <c r="C98" s="1"/>
      <c r="D98" s="25" t="s">
        <v>247</v>
      </c>
      <c r="E98" s="84" t="s">
        <v>53</v>
      </c>
      <c r="F98" s="103" t="s">
        <v>354</v>
      </c>
      <c r="G98" s="93">
        <f t="shared" si="23"/>
        <v>0</v>
      </c>
      <c r="H98" s="44">
        <v>13</v>
      </c>
      <c r="I98" s="44">
        <v>3</v>
      </c>
      <c r="J98" s="44">
        <v>8</v>
      </c>
      <c r="K98" s="44">
        <v>0</v>
      </c>
      <c r="L98" s="44">
        <v>0</v>
      </c>
      <c r="M98" s="44">
        <v>0</v>
      </c>
      <c r="N98" s="16">
        <f t="shared" si="22"/>
        <v>0</v>
      </c>
      <c r="O98" s="5">
        <v>0</v>
      </c>
      <c r="P98" s="5">
        <f t="shared" si="24"/>
        <v>0</v>
      </c>
      <c r="Q98" s="16">
        <f t="shared" si="25"/>
        <v>0</v>
      </c>
      <c r="R98" s="5">
        <v>0</v>
      </c>
      <c r="S98" s="16">
        <f t="shared" si="26"/>
        <v>0</v>
      </c>
      <c r="T98" s="5">
        <f t="shared" si="27"/>
        <v>0</v>
      </c>
      <c r="U98" s="16">
        <f t="shared" si="28"/>
        <v>0</v>
      </c>
    </row>
    <row r="99" spans="1:32" ht="27.95" customHeight="1" x14ac:dyDescent="0.25">
      <c r="A99" s="1">
        <f t="shared" si="21"/>
        <v>94</v>
      </c>
      <c r="B99" s="1" t="s">
        <v>22</v>
      </c>
      <c r="C99" s="1"/>
      <c r="D99" s="25" t="s">
        <v>249</v>
      </c>
      <c r="E99" s="84" t="s">
        <v>250</v>
      </c>
      <c r="F99" s="96" t="s">
        <v>366</v>
      </c>
      <c r="G99" s="93">
        <f t="shared" si="23"/>
        <v>0</v>
      </c>
      <c r="H99" s="44">
        <v>25</v>
      </c>
      <c r="I99" s="44">
        <v>0</v>
      </c>
      <c r="J99" s="44">
        <v>24</v>
      </c>
      <c r="K99" s="44">
        <v>0</v>
      </c>
      <c r="L99" s="44">
        <v>0</v>
      </c>
      <c r="M99" s="44">
        <v>0</v>
      </c>
      <c r="N99" s="16">
        <f t="shared" si="22"/>
        <v>0</v>
      </c>
      <c r="O99" s="5">
        <v>0</v>
      </c>
      <c r="P99" s="5">
        <f t="shared" si="24"/>
        <v>0</v>
      </c>
      <c r="Q99" s="16">
        <f t="shared" si="25"/>
        <v>0</v>
      </c>
      <c r="R99" s="5">
        <v>0</v>
      </c>
      <c r="S99" s="16">
        <f t="shared" si="26"/>
        <v>0</v>
      </c>
      <c r="T99" s="5">
        <f t="shared" si="27"/>
        <v>0</v>
      </c>
      <c r="U99" s="16">
        <f t="shared" si="28"/>
        <v>0</v>
      </c>
    </row>
    <row r="100" spans="1:32" ht="27.95" customHeight="1" x14ac:dyDescent="0.25">
      <c r="A100" s="1">
        <f t="shared" si="21"/>
        <v>95</v>
      </c>
      <c r="B100" s="25" t="s">
        <v>23</v>
      </c>
      <c r="C100" s="143" t="s">
        <v>34</v>
      </c>
      <c r="D100" s="25" t="s">
        <v>252</v>
      </c>
      <c r="E100" s="84" t="s">
        <v>53</v>
      </c>
      <c r="F100" s="89" t="s">
        <v>367</v>
      </c>
      <c r="G100" s="93">
        <f t="shared" si="23"/>
        <v>0</v>
      </c>
      <c r="H100" s="44">
        <v>12</v>
      </c>
      <c r="I100" s="44">
        <v>1</v>
      </c>
      <c r="J100" s="44">
        <v>11</v>
      </c>
      <c r="K100" s="44">
        <v>0</v>
      </c>
      <c r="L100" s="44">
        <v>0</v>
      </c>
      <c r="M100" s="44">
        <v>0</v>
      </c>
      <c r="N100" s="16">
        <f t="shared" si="22"/>
        <v>0</v>
      </c>
      <c r="O100" s="5">
        <v>0</v>
      </c>
      <c r="P100" s="5">
        <f t="shared" si="24"/>
        <v>0</v>
      </c>
      <c r="Q100" s="16">
        <f t="shared" si="25"/>
        <v>0</v>
      </c>
      <c r="R100" s="5">
        <v>0</v>
      </c>
      <c r="S100" s="16">
        <f t="shared" si="26"/>
        <v>0</v>
      </c>
      <c r="T100" s="5">
        <f t="shared" si="27"/>
        <v>0</v>
      </c>
      <c r="U100" s="16">
        <f t="shared" si="28"/>
        <v>0</v>
      </c>
    </row>
    <row r="101" spans="1:32" ht="40.5" customHeight="1" x14ac:dyDescent="0.2">
      <c r="A101" s="1">
        <f t="shared" si="21"/>
        <v>96</v>
      </c>
      <c r="B101" s="1" t="s">
        <v>22</v>
      </c>
      <c r="C101" s="143"/>
      <c r="D101" s="25" t="s">
        <v>254</v>
      </c>
      <c r="E101" s="84" t="s">
        <v>41</v>
      </c>
      <c r="F101" s="137" t="s">
        <v>377</v>
      </c>
      <c r="G101" s="93">
        <f t="shared" si="23"/>
        <v>4904.32</v>
      </c>
      <c r="H101" s="44">
        <v>19</v>
      </c>
      <c r="I101" s="44">
        <v>5</v>
      </c>
      <c r="J101" s="44">
        <v>12</v>
      </c>
      <c r="K101" s="44">
        <v>13</v>
      </c>
      <c r="L101" s="44">
        <v>14</v>
      </c>
      <c r="M101" s="44">
        <v>0</v>
      </c>
      <c r="N101" s="16">
        <f t="shared" si="22"/>
        <v>68.421052631578945</v>
      </c>
      <c r="O101" s="5">
        <v>4904.32</v>
      </c>
      <c r="P101" s="5">
        <f t="shared" si="24"/>
        <v>4904.32</v>
      </c>
      <c r="Q101" s="16">
        <f t="shared" si="25"/>
        <v>100</v>
      </c>
      <c r="R101" s="5">
        <v>4904.32</v>
      </c>
      <c r="S101" s="16">
        <f t="shared" si="26"/>
        <v>100</v>
      </c>
      <c r="T101" s="5">
        <f t="shared" si="27"/>
        <v>0</v>
      </c>
      <c r="U101" s="16">
        <f t="shared" si="28"/>
        <v>0</v>
      </c>
    </row>
    <row r="102" spans="1:32" ht="38.25" customHeight="1" x14ac:dyDescent="0.25">
      <c r="A102" s="1">
        <f t="shared" si="21"/>
        <v>97</v>
      </c>
      <c r="B102" s="25" t="s">
        <v>23</v>
      </c>
      <c r="C102" s="143" t="s">
        <v>28</v>
      </c>
      <c r="D102" s="25" t="s">
        <v>256</v>
      </c>
      <c r="E102" s="84" t="s">
        <v>41</v>
      </c>
      <c r="F102" s="103" t="s">
        <v>355</v>
      </c>
      <c r="G102" s="93">
        <f t="shared" si="23"/>
        <v>3497.57</v>
      </c>
      <c r="H102" s="44">
        <v>11</v>
      </c>
      <c r="I102" s="44">
        <v>3</v>
      </c>
      <c r="J102" s="44">
        <v>6</v>
      </c>
      <c r="K102" s="44">
        <v>9</v>
      </c>
      <c r="L102" s="44">
        <v>11</v>
      </c>
      <c r="M102" s="44">
        <v>0</v>
      </c>
      <c r="N102" s="16">
        <f t="shared" si="22"/>
        <v>81.818181818181827</v>
      </c>
      <c r="O102" s="5">
        <v>3497.57</v>
      </c>
      <c r="P102" s="5">
        <f t="shared" si="24"/>
        <v>3497.57</v>
      </c>
      <c r="Q102" s="16">
        <f t="shared" si="25"/>
        <v>100</v>
      </c>
      <c r="R102" s="5">
        <v>3497.57</v>
      </c>
      <c r="S102" s="16">
        <f t="shared" si="26"/>
        <v>100</v>
      </c>
      <c r="T102" s="5">
        <f t="shared" si="27"/>
        <v>0</v>
      </c>
      <c r="U102" s="16">
        <f t="shared" si="28"/>
        <v>0</v>
      </c>
    </row>
    <row r="103" spans="1:32" x14ac:dyDescent="0.25">
      <c r="A103" s="22" t="s">
        <v>19</v>
      </c>
      <c r="B103" s="23"/>
      <c r="C103" s="23"/>
      <c r="D103" s="23"/>
      <c r="E103" s="23"/>
      <c r="F103" s="103"/>
      <c r="G103" s="94">
        <f t="shared" ref="G103:M103" si="29">SUM(G6:G102)</f>
        <v>406463</v>
      </c>
      <c r="H103" s="18">
        <f t="shared" si="29"/>
        <v>1495</v>
      </c>
      <c r="I103" s="18">
        <f t="shared" si="29"/>
        <v>303</v>
      </c>
      <c r="J103" s="18">
        <f t="shared" si="29"/>
        <v>1003</v>
      </c>
      <c r="K103" s="18">
        <f t="shared" si="29"/>
        <v>675</v>
      </c>
      <c r="L103" s="18">
        <f t="shared" si="29"/>
        <v>811</v>
      </c>
      <c r="M103" s="18">
        <f t="shared" si="29"/>
        <v>0</v>
      </c>
      <c r="N103" s="16">
        <f t="shared" ref="N103" si="30">IF(H103=0,0,K103/H103)*100</f>
        <v>45.1505016722408</v>
      </c>
      <c r="O103" s="19">
        <f>SUM(O6:O102)</f>
        <v>406463</v>
      </c>
      <c r="P103" s="19">
        <f>SUM(P6:P102)</f>
        <v>406463</v>
      </c>
      <c r="Q103" s="16">
        <f t="shared" si="25"/>
        <v>100</v>
      </c>
      <c r="R103" s="19">
        <f>SUM(R6:R102)</f>
        <v>406463</v>
      </c>
      <c r="S103" s="16">
        <f t="shared" si="26"/>
        <v>100</v>
      </c>
      <c r="T103" s="19">
        <f>SUM(T6:T102)</f>
        <v>0</v>
      </c>
      <c r="U103" s="16">
        <f t="shared" si="28"/>
        <v>0</v>
      </c>
      <c r="V103" s="10"/>
      <c r="W103" s="10"/>
      <c r="X103" s="10"/>
      <c r="Y103" s="9"/>
      <c r="Z103" s="11"/>
      <c r="AA103" s="11"/>
      <c r="AB103" s="9"/>
      <c r="AC103" s="11"/>
      <c r="AD103" s="9"/>
      <c r="AE103" s="11"/>
      <c r="AF103" s="9"/>
    </row>
  </sheetData>
  <sheetProtection algorithmName="SHA-512" hashValue="Ad+9Ub1M0wNfFv44uJxB7S9thqAWhfzwsT8sK90YstxsiTOHsuL2qARuQO3zTfEm3kZWs5n3eszzGAivhZOtCA==" saltValue="rK/CRODxhP+RL9L6COrgXA==" spinCount="100000" sheet="1" objects="1" scenarios="1"/>
  <customSheetViews>
    <customSheetView guid="{2F2CED36-E625-4693-8C75-0460C802BA46}" topLeftCell="A69">
      <selection activeCell="O83" sqref="O83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topLeftCell="A69">
      <selection activeCell="O83" sqref="O83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topLeftCell="A69">
      <selection activeCell="O83" sqref="O83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3"/>
  <sheetViews>
    <sheetView topLeftCell="A66" zoomScaleNormal="100" zoomScaleSheetLayoutView="130" workbookViewId="0">
      <selection activeCell="O83" sqref="O83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394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147" t="s">
        <v>6</v>
      </c>
      <c r="Q4" s="14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47" t="s">
        <v>6</v>
      </c>
      <c r="S4" s="14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47" t="s">
        <v>6</v>
      </c>
      <c r="U4" s="14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46">
        <v>1</v>
      </c>
      <c r="B5" s="146">
        <v>2</v>
      </c>
      <c r="C5" s="146">
        <v>3</v>
      </c>
      <c r="D5" s="146">
        <v>4</v>
      </c>
      <c r="E5" s="91">
        <v>5</v>
      </c>
      <c r="F5" s="95">
        <v>6</v>
      </c>
      <c r="G5" s="92">
        <v>7</v>
      </c>
      <c r="H5" s="146">
        <v>8</v>
      </c>
      <c r="I5" s="146">
        <v>9</v>
      </c>
      <c r="J5" s="146">
        <v>10</v>
      </c>
      <c r="K5" s="146">
        <v>11</v>
      </c>
      <c r="L5" s="146">
        <v>12</v>
      </c>
      <c r="M5" s="146">
        <v>13</v>
      </c>
      <c r="N5" s="146">
        <v>14</v>
      </c>
      <c r="O5" s="146">
        <v>15</v>
      </c>
      <c r="P5" s="146">
        <v>16</v>
      </c>
      <c r="Q5" s="146">
        <v>17</v>
      </c>
      <c r="R5" s="146">
        <v>18</v>
      </c>
      <c r="S5" s="146">
        <v>19</v>
      </c>
      <c r="T5" s="146">
        <v>20</v>
      </c>
      <c r="U5" s="146">
        <v>21</v>
      </c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14926.98</v>
      </c>
      <c r="H6" s="44">
        <v>40</v>
      </c>
      <c r="I6" s="44">
        <v>7</v>
      </c>
      <c r="J6" s="44">
        <v>30</v>
      </c>
      <c r="K6" s="44">
        <v>29</v>
      </c>
      <c r="L6" s="44">
        <v>36</v>
      </c>
      <c r="M6" s="44">
        <v>0</v>
      </c>
      <c r="N6" s="16">
        <f t="shared" ref="N6:N28" si="1">IF(H6=0,0,K6/H6)*100</f>
        <v>72.5</v>
      </c>
      <c r="O6" s="5">
        <v>14926.98</v>
      </c>
      <c r="P6" s="5">
        <f t="shared" ref="P6:P28" si="2">O6</f>
        <v>14926.98</v>
      </c>
      <c r="Q6" s="16">
        <f t="shared" ref="Q6:Q28" si="3">IF(O6=0,0,P6/O6)*100</f>
        <v>100</v>
      </c>
      <c r="R6" s="5">
        <v>14926.98</v>
      </c>
      <c r="S6" s="16">
        <f t="shared" ref="S6:S28" si="4">IF(P6=0,0,R6/P6)*100</f>
        <v>100</v>
      </c>
      <c r="T6" s="5">
        <f t="shared" ref="T6:T28" si="5">SUM(P6, -R6)</f>
        <v>0</v>
      </c>
      <c r="U6" s="16">
        <f t="shared" ref="U6:U28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6284.77</v>
      </c>
      <c r="H7" s="44">
        <v>16</v>
      </c>
      <c r="I7" s="44">
        <v>5</v>
      </c>
      <c r="J7" s="44">
        <v>10</v>
      </c>
      <c r="K7" s="44">
        <v>14</v>
      </c>
      <c r="L7" s="44">
        <v>14</v>
      </c>
      <c r="M7" s="44">
        <v>0</v>
      </c>
      <c r="N7" s="16">
        <f t="shared" si="1"/>
        <v>87.5</v>
      </c>
      <c r="O7" s="5">
        <v>6284.77</v>
      </c>
      <c r="P7" s="5">
        <f t="shared" si="2"/>
        <v>6284.77</v>
      </c>
      <c r="Q7" s="16">
        <f t="shared" si="3"/>
        <v>100</v>
      </c>
      <c r="R7" s="5">
        <v>6284.77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12835.41</v>
      </c>
      <c r="H8" s="44">
        <v>35</v>
      </c>
      <c r="I8" s="44">
        <v>6</v>
      </c>
      <c r="J8" s="44">
        <v>26</v>
      </c>
      <c r="K8" s="44">
        <v>13</v>
      </c>
      <c r="L8" s="44">
        <v>13</v>
      </c>
      <c r="M8" s="44">
        <v>0</v>
      </c>
      <c r="N8" s="16">
        <f t="shared" si="1"/>
        <v>37.142857142857146</v>
      </c>
      <c r="O8" s="5">
        <v>12835.41</v>
      </c>
      <c r="P8" s="5">
        <f t="shared" si="2"/>
        <v>12835.41</v>
      </c>
      <c r="Q8" s="16">
        <f t="shared" si="3"/>
        <v>100</v>
      </c>
      <c r="R8" s="5">
        <v>12835.41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4385.28</v>
      </c>
      <c r="H9" s="44">
        <v>10</v>
      </c>
      <c r="I9" s="44">
        <v>0</v>
      </c>
      <c r="J9" s="44">
        <v>8</v>
      </c>
      <c r="K9" s="44">
        <v>6</v>
      </c>
      <c r="L9" s="44">
        <v>9</v>
      </c>
      <c r="M9" s="44">
        <v>0</v>
      </c>
      <c r="N9" s="16">
        <f t="shared" si="1"/>
        <v>60</v>
      </c>
      <c r="O9" s="5">
        <v>4385.28</v>
      </c>
      <c r="P9" s="5">
        <f t="shared" si="2"/>
        <v>4385.28</v>
      </c>
      <c r="Q9" s="16">
        <f t="shared" si="3"/>
        <v>100</v>
      </c>
      <c r="R9" s="5">
        <v>4385.28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1987.33</v>
      </c>
      <c r="H10" s="44">
        <v>7</v>
      </c>
      <c r="I10" s="44">
        <v>2</v>
      </c>
      <c r="J10" s="44">
        <v>5</v>
      </c>
      <c r="K10" s="44">
        <v>2</v>
      </c>
      <c r="L10" s="44">
        <v>2</v>
      </c>
      <c r="M10" s="44">
        <v>0</v>
      </c>
      <c r="N10" s="16">
        <f t="shared" si="1"/>
        <v>28.571428571428569</v>
      </c>
      <c r="O10" s="5">
        <v>1987.33</v>
      </c>
      <c r="P10" s="5">
        <f t="shared" si="2"/>
        <v>1987.33</v>
      </c>
      <c r="Q10" s="16">
        <f t="shared" si="3"/>
        <v>100</v>
      </c>
      <c r="R10" s="5">
        <v>1987.33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210.97</v>
      </c>
      <c r="H12" s="44">
        <v>8</v>
      </c>
      <c r="I12" s="44">
        <v>0</v>
      </c>
      <c r="J12" s="44">
        <v>6</v>
      </c>
      <c r="K12" s="44">
        <v>1</v>
      </c>
      <c r="L12" s="44">
        <v>1</v>
      </c>
      <c r="M12" s="44">
        <v>0</v>
      </c>
      <c r="N12" s="16">
        <f t="shared" si="1"/>
        <v>12.5</v>
      </c>
      <c r="O12" s="5">
        <v>210.97</v>
      </c>
      <c r="P12" s="5">
        <f t="shared" si="2"/>
        <v>210.97</v>
      </c>
      <c r="Q12" s="16">
        <f t="shared" si="3"/>
        <v>100</v>
      </c>
      <c r="R12" s="5">
        <v>210.97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5425.34</v>
      </c>
      <c r="H13" s="44">
        <v>47</v>
      </c>
      <c r="I13" s="44">
        <v>14</v>
      </c>
      <c r="J13" s="44">
        <v>30</v>
      </c>
      <c r="K13" s="44">
        <v>9</v>
      </c>
      <c r="L13" s="44">
        <v>10</v>
      </c>
      <c r="M13" s="44">
        <v>0</v>
      </c>
      <c r="N13" s="16">
        <f t="shared" si="1"/>
        <v>19.148936170212767</v>
      </c>
      <c r="O13" s="5">
        <v>5425.34</v>
      </c>
      <c r="P13" s="5">
        <f t="shared" si="2"/>
        <v>5425.34</v>
      </c>
      <c r="Q13" s="16">
        <f t="shared" si="3"/>
        <v>100</v>
      </c>
      <c r="R13" s="5">
        <v>5425.34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13130.13</v>
      </c>
      <c r="H14" s="44">
        <v>26</v>
      </c>
      <c r="I14" s="44">
        <v>6</v>
      </c>
      <c r="J14" s="44">
        <v>20</v>
      </c>
      <c r="K14" s="44">
        <v>21</v>
      </c>
      <c r="L14" s="44">
        <v>25</v>
      </c>
      <c r="M14" s="44">
        <v>0</v>
      </c>
      <c r="N14" s="16">
        <f t="shared" si="1"/>
        <v>80.769230769230774</v>
      </c>
      <c r="O14" s="5">
        <v>13130.13</v>
      </c>
      <c r="P14" s="5">
        <f t="shared" si="2"/>
        <v>13130.13</v>
      </c>
      <c r="Q14" s="16">
        <f t="shared" si="3"/>
        <v>100</v>
      </c>
      <c r="R14" s="5">
        <v>13130.13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3000.08</v>
      </c>
      <c r="H15" s="44">
        <v>9</v>
      </c>
      <c r="I15" s="44">
        <v>2</v>
      </c>
      <c r="J15" s="44">
        <v>6</v>
      </c>
      <c r="K15" s="44">
        <v>5</v>
      </c>
      <c r="L15" s="44">
        <v>6</v>
      </c>
      <c r="M15" s="44">
        <v>0</v>
      </c>
      <c r="N15" s="16">
        <f t="shared" si="1"/>
        <v>55.555555555555557</v>
      </c>
      <c r="O15" s="5">
        <v>3000.08</v>
      </c>
      <c r="P15" s="5">
        <f t="shared" si="2"/>
        <v>3000.08</v>
      </c>
      <c r="Q15" s="16">
        <f t="shared" si="3"/>
        <v>100</v>
      </c>
      <c r="R15" s="5">
        <v>3000.08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2712.36</v>
      </c>
      <c r="H16" s="44">
        <v>15</v>
      </c>
      <c r="I16" s="44">
        <v>1</v>
      </c>
      <c r="J16" s="44">
        <v>10</v>
      </c>
      <c r="K16" s="44">
        <v>8</v>
      </c>
      <c r="L16" s="44">
        <v>9</v>
      </c>
      <c r="M16" s="44">
        <v>0</v>
      </c>
      <c r="N16" s="16">
        <f t="shared" si="1"/>
        <v>53.333333333333336</v>
      </c>
      <c r="O16" s="5">
        <v>2712.36</v>
      </c>
      <c r="P16" s="5">
        <f t="shared" si="2"/>
        <v>2712.36</v>
      </c>
      <c r="Q16" s="16">
        <f t="shared" si="3"/>
        <v>100</v>
      </c>
      <c r="R16" s="5">
        <v>2712.36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1763.05</v>
      </c>
      <c r="H17" s="44">
        <v>9</v>
      </c>
      <c r="I17" s="44">
        <v>2</v>
      </c>
      <c r="J17" s="44">
        <v>7</v>
      </c>
      <c r="K17" s="44">
        <v>4</v>
      </c>
      <c r="L17" s="44">
        <v>5</v>
      </c>
      <c r="M17" s="44">
        <v>0</v>
      </c>
      <c r="N17" s="16">
        <f t="shared" si="1"/>
        <v>44.444444444444443</v>
      </c>
      <c r="O17" s="5">
        <v>1763.05</v>
      </c>
      <c r="P17" s="5">
        <f t="shared" si="2"/>
        <v>1763.05</v>
      </c>
      <c r="Q17" s="16">
        <f t="shared" si="3"/>
        <v>100</v>
      </c>
      <c r="R17" s="5">
        <v>1763.05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39</v>
      </c>
      <c r="I18" s="44">
        <v>5</v>
      </c>
      <c r="J18" s="44">
        <v>33</v>
      </c>
      <c r="K18" s="44">
        <v>9</v>
      </c>
      <c r="L18" s="44">
        <v>13</v>
      </c>
      <c r="M18" s="44">
        <v>0</v>
      </c>
      <c r="N18" s="16">
        <f t="shared" si="1"/>
        <v>23.076923076923077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5188.78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46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5</v>
      </c>
      <c r="I19" s="44">
        <v>3</v>
      </c>
      <c r="J19" s="44">
        <v>2</v>
      </c>
      <c r="K19" s="44">
        <v>1</v>
      </c>
      <c r="L19" s="44">
        <v>1</v>
      </c>
      <c r="M19" s="44">
        <v>0</v>
      </c>
      <c r="N19" s="16">
        <f t="shared" si="1"/>
        <v>20</v>
      </c>
      <c r="O19" s="5">
        <v>1556</v>
      </c>
      <c r="P19" s="5">
        <f t="shared" si="2"/>
        <v>1556</v>
      </c>
      <c r="Q19" s="16">
        <f t="shared" si="3"/>
        <v>100</v>
      </c>
      <c r="R19" s="5">
        <v>1556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46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643.1</v>
      </c>
      <c r="H20" s="44">
        <v>13</v>
      </c>
      <c r="I20" s="44">
        <v>3</v>
      </c>
      <c r="J20" s="44">
        <v>10</v>
      </c>
      <c r="K20" s="44">
        <v>3</v>
      </c>
      <c r="L20" s="44">
        <v>3</v>
      </c>
      <c r="M20" s="44">
        <v>0</v>
      </c>
      <c r="N20" s="16">
        <f t="shared" si="1"/>
        <v>23.076923076923077</v>
      </c>
      <c r="O20" s="5">
        <v>643.1</v>
      </c>
      <c r="P20" s="5">
        <f t="shared" si="2"/>
        <v>643.1</v>
      </c>
      <c r="Q20" s="16">
        <f t="shared" si="3"/>
        <v>100</v>
      </c>
      <c r="R20" s="5">
        <v>643.1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5333.28</v>
      </c>
      <c r="H21" s="44">
        <v>18</v>
      </c>
      <c r="I21" s="44">
        <v>4</v>
      </c>
      <c r="J21" s="44">
        <v>13</v>
      </c>
      <c r="K21" s="44">
        <v>9</v>
      </c>
      <c r="L21" s="44">
        <v>12</v>
      </c>
      <c r="M21" s="44">
        <v>0</v>
      </c>
      <c r="N21" s="16">
        <f t="shared" si="1"/>
        <v>50</v>
      </c>
      <c r="O21" s="5">
        <v>5333.28</v>
      </c>
      <c r="P21" s="5">
        <f t="shared" si="2"/>
        <v>5333.28</v>
      </c>
      <c r="Q21" s="16">
        <f t="shared" si="3"/>
        <v>100</v>
      </c>
      <c r="R21" s="5">
        <v>5333.28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21</v>
      </c>
      <c r="I23" s="44">
        <v>5</v>
      </c>
      <c r="J23" s="44">
        <v>16</v>
      </c>
      <c r="K23" s="44">
        <v>4</v>
      </c>
      <c r="L23" s="44">
        <v>5</v>
      </c>
      <c r="M23" s="44">
        <v>0</v>
      </c>
      <c r="N23" s="16">
        <f t="shared" si="1"/>
        <v>19.047619047619047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1737.83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5934.4</v>
      </c>
      <c r="H24" s="44">
        <v>15</v>
      </c>
      <c r="I24" s="44">
        <v>3</v>
      </c>
      <c r="J24" s="44">
        <v>12</v>
      </c>
      <c r="K24" s="44">
        <v>13</v>
      </c>
      <c r="L24" s="44">
        <v>14</v>
      </c>
      <c r="M24" s="44">
        <v>0</v>
      </c>
      <c r="N24" s="16">
        <f t="shared" si="1"/>
        <v>86.666666666666671</v>
      </c>
      <c r="O24" s="5">
        <v>5934.4</v>
      </c>
      <c r="P24" s="5">
        <f t="shared" si="2"/>
        <v>5934.4</v>
      </c>
      <c r="Q24" s="16">
        <f t="shared" si="3"/>
        <v>100</v>
      </c>
      <c r="R24" s="5">
        <v>5934.4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2978.01</v>
      </c>
      <c r="H25" s="44">
        <v>9</v>
      </c>
      <c r="I25" s="44">
        <v>1</v>
      </c>
      <c r="J25" s="44">
        <v>7</v>
      </c>
      <c r="K25" s="44">
        <v>6</v>
      </c>
      <c r="L25" s="44">
        <v>7</v>
      </c>
      <c r="M25" s="44">
        <v>0</v>
      </c>
      <c r="N25" s="16">
        <f t="shared" si="1"/>
        <v>66.666666666666657</v>
      </c>
      <c r="O25" s="5">
        <v>2978.01</v>
      </c>
      <c r="P25" s="5">
        <f t="shared" si="2"/>
        <v>2978.01</v>
      </c>
      <c r="Q25" s="16">
        <f t="shared" si="3"/>
        <v>100</v>
      </c>
      <c r="R25" s="5">
        <v>2978.01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3390.28</v>
      </c>
      <c r="H26" s="44">
        <v>22</v>
      </c>
      <c r="I26" s="44">
        <v>9</v>
      </c>
      <c r="J26" s="44">
        <v>13</v>
      </c>
      <c r="K26" s="44">
        <v>6</v>
      </c>
      <c r="L26" s="44">
        <v>7</v>
      </c>
      <c r="M26" s="44">
        <v>0</v>
      </c>
      <c r="N26" s="16">
        <f t="shared" si="1"/>
        <v>27.27272727272727</v>
      </c>
      <c r="O26" s="5">
        <v>3390.28</v>
      </c>
      <c r="P26" s="5">
        <f t="shared" si="2"/>
        <v>3390.28</v>
      </c>
      <c r="Q26" s="16">
        <f t="shared" si="3"/>
        <v>100</v>
      </c>
      <c r="R26" s="5">
        <v>3390.28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46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12</v>
      </c>
      <c r="I27" s="44">
        <v>0</v>
      </c>
      <c r="J27" s="44">
        <v>12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995.72</v>
      </c>
      <c r="H28" s="44">
        <v>14</v>
      </c>
      <c r="I28" s="44">
        <v>3</v>
      </c>
      <c r="J28" s="44">
        <v>8</v>
      </c>
      <c r="K28" s="44">
        <v>5</v>
      </c>
      <c r="L28" s="44">
        <v>5</v>
      </c>
      <c r="M28" s="44">
        <v>0</v>
      </c>
      <c r="N28" s="16">
        <f t="shared" si="1"/>
        <v>35.714285714285715</v>
      </c>
      <c r="O28" s="5">
        <v>995.72</v>
      </c>
      <c r="P28" s="5">
        <f t="shared" si="2"/>
        <v>995.72</v>
      </c>
      <c r="Q28" s="16">
        <f t="shared" si="3"/>
        <v>100</v>
      </c>
      <c r="R28" s="5">
        <v>995.72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46" t="s">
        <v>383</v>
      </c>
      <c r="D29" s="25" t="s">
        <v>384</v>
      </c>
      <c r="E29" s="84" t="s">
        <v>41</v>
      </c>
      <c r="F29" s="96"/>
      <c r="G29" s="93">
        <v>0</v>
      </c>
      <c r="H29" s="44">
        <v>1</v>
      </c>
      <c r="I29" s="44">
        <v>0</v>
      </c>
      <c r="J29" s="44">
        <v>1</v>
      </c>
      <c r="K29" s="44">
        <v>0</v>
      </c>
      <c r="L29" s="44">
        <v>0</v>
      </c>
      <c r="M29" s="44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</row>
    <row r="30" spans="1:21" ht="27.95" customHeight="1" x14ac:dyDescent="0.2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138" t="s">
        <v>300</v>
      </c>
      <c r="G30" s="93">
        <f t="shared" ref="G30:G79" si="8">O30</f>
        <v>10619.47</v>
      </c>
      <c r="H30" s="44">
        <v>24</v>
      </c>
      <c r="I30" s="44">
        <v>1</v>
      </c>
      <c r="J30" s="44">
        <v>20</v>
      </c>
      <c r="K30" s="44">
        <v>15</v>
      </c>
      <c r="L30" s="44">
        <v>23</v>
      </c>
      <c r="M30" s="44">
        <v>0</v>
      </c>
      <c r="N30" s="16">
        <f t="shared" ref="N30:N79" si="9">IF(H30=0,0,K30/H30)*100</f>
        <v>62.5</v>
      </c>
      <c r="O30" s="5">
        <v>10619.47</v>
      </c>
      <c r="P30" s="5">
        <f t="shared" ref="P30:P79" si="10">O30</f>
        <v>10619.47</v>
      </c>
      <c r="Q30" s="16">
        <f t="shared" ref="Q30:Q41" si="11">IF(O30=0,0,P30/O30)*100</f>
        <v>100</v>
      </c>
      <c r="R30" s="5">
        <v>10619.47</v>
      </c>
      <c r="S30" s="16">
        <f t="shared" ref="S30:S39" si="12">IF(P30=0,0,R30/P30)*100</f>
        <v>100</v>
      </c>
      <c r="T30" s="5">
        <f t="shared" ref="T30:T79" si="13">SUM(P30, -R30)</f>
        <v>0</v>
      </c>
      <c r="U30" s="16">
        <f t="shared" ref="U30:U39" si="14">IF(P30=0,0,T30/P30)*100</f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5719.11</v>
      </c>
      <c r="H31" s="44">
        <v>28</v>
      </c>
      <c r="I31" s="44">
        <v>8</v>
      </c>
      <c r="J31" s="44">
        <v>17</v>
      </c>
      <c r="K31" s="44">
        <v>10</v>
      </c>
      <c r="L31" s="44">
        <v>13</v>
      </c>
      <c r="M31" s="44">
        <v>0</v>
      </c>
      <c r="N31" s="16">
        <f t="shared" si="9"/>
        <v>35.714285714285715</v>
      </c>
      <c r="O31" s="5">
        <v>5719.11</v>
      </c>
      <c r="P31" s="5">
        <f t="shared" si="10"/>
        <v>5719.11</v>
      </c>
      <c r="Q31" s="16">
        <f t="shared" si="11"/>
        <v>100</v>
      </c>
      <c r="R31" s="5">
        <v>5719.11</v>
      </c>
      <c r="S31" s="16">
        <f t="shared" si="12"/>
        <v>100</v>
      </c>
      <c r="T31" s="5">
        <f t="shared" si="13"/>
        <v>0</v>
      </c>
      <c r="U31" s="16">
        <f t="shared" si="14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4461.25</v>
      </c>
      <c r="H32" s="44">
        <v>20</v>
      </c>
      <c r="I32" s="44">
        <v>6</v>
      </c>
      <c r="J32" s="44">
        <v>11</v>
      </c>
      <c r="K32" s="44">
        <v>8</v>
      </c>
      <c r="L32" s="44">
        <v>9</v>
      </c>
      <c r="M32" s="44">
        <v>0</v>
      </c>
      <c r="N32" s="16">
        <f t="shared" si="9"/>
        <v>40</v>
      </c>
      <c r="O32" s="5">
        <v>4461.25</v>
      </c>
      <c r="P32" s="5">
        <f t="shared" si="10"/>
        <v>4461.25</v>
      </c>
      <c r="Q32" s="16">
        <f t="shared" si="11"/>
        <v>100</v>
      </c>
      <c r="R32" s="5">
        <v>4461.25</v>
      </c>
      <c r="S32" s="16">
        <f t="shared" si="12"/>
        <v>100</v>
      </c>
      <c r="T32" s="5">
        <f t="shared" si="13"/>
        <v>0</v>
      </c>
      <c r="U32" s="16">
        <f t="shared" si="14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16</v>
      </c>
      <c r="I33" s="44">
        <v>6</v>
      </c>
      <c r="J33" s="44">
        <v>8</v>
      </c>
      <c r="K33" s="44">
        <v>1</v>
      </c>
      <c r="L33" s="44">
        <v>1</v>
      </c>
      <c r="M33" s="44">
        <v>0</v>
      </c>
      <c r="N33" s="16">
        <f t="shared" si="9"/>
        <v>6.25</v>
      </c>
      <c r="O33" s="5">
        <v>415.83</v>
      </c>
      <c r="P33" s="5">
        <f t="shared" si="10"/>
        <v>415.83</v>
      </c>
      <c r="Q33" s="16">
        <f t="shared" si="11"/>
        <v>100</v>
      </c>
      <c r="R33" s="5">
        <v>415.83</v>
      </c>
      <c r="S33" s="16">
        <f t="shared" si="12"/>
        <v>100</v>
      </c>
      <c r="T33" s="5">
        <f t="shared" si="13"/>
        <v>0</v>
      </c>
      <c r="U33" s="16">
        <f t="shared" si="14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7997.2</v>
      </c>
      <c r="H34" s="44">
        <v>36</v>
      </c>
      <c r="I34" s="44">
        <v>14</v>
      </c>
      <c r="J34" s="44">
        <v>19</v>
      </c>
      <c r="K34" s="44">
        <v>15</v>
      </c>
      <c r="L34" s="44">
        <v>17</v>
      </c>
      <c r="M34" s="44">
        <v>0</v>
      </c>
      <c r="N34" s="16">
        <f t="shared" si="9"/>
        <v>41.666666666666671</v>
      </c>
      <c r="O34" s="5">
        <v>7997.2</v>
      </c>
      <c r="P34" s="5">
        <f t="shared" si="10"/>
        <v>7997.2</v>
      </c>
      <c r="Q34" s="16">
        <f t="shared" si="11"/>
        <v>100</v>
      </c>
      <c r="R34" s="5">
        <v>7997.2</v>
      </c>
      <c r="S34" s="16">
        <f t="shared" si="12"/>
        <v>100</v>
      </c>
      <c r="T34" s="5">
        <f t="shared" si="13"/>
        <v>0</v>
      </c>
      <c r="U34" s="16">
        <f t="shared" si="14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46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5351.03</v>
      </c>
      <c r="H35" s="44">
        <v>23</v>
      </c>
      <c r="I35" s="44">
        <v>5</v>
      </c>
      <c r="J35" s="44">
        <v>11</v>
      </c>
      <c r="K35" s="44">
        <v>15</v>
      </c>
      <c r="L35" s="44">
        <v>16</v>
      </c>
      <c r="M35" s="44">
        <v>0</v>
      </c>
      <c r="N35" s="16">
        <f t="shared" si="9"/>
        <v>65.217391304347828</v>
      </c>
      <c r="O35" s="5">
        <v>5351.03</v>
      </c>
      <c r="P35" s="5">
        <f t="shared" si="10"/>
        <v>5351.03</v>
      </c>
      <c r="Q35" s="16">
        <f t="shared" si="11"/>
        <v>100</v>
      </c>
      <c r="R35" s="5">
        <v>5351.03</v>
      </c>
      <c r="S35" s="16">
        <f t="shared" si="12"/>
        <v>100</v>
      </c>
      <c r="T35" s="5">
        <f t="shared" si="13"/>
        <v>0</v>
      </c>
      <c r="U35" s="16">
        <f t="shared" si="14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19</v>
      </c>
      <c r="I36" s="44">
        <v>4</v>
      </c>
      <c r="J36" s="44">
        <v>14</v>
      </c>
      <c r="K36" s="44">
        <v>4</v>
      </c>
      <c r="L36" s="44">
        <v>4</v>
      </c>
      <c r="M36" s="44">
        <v>0</v>
      </c>
      <c r="N36" s="16">
        <f t="shared" si="9"/>
        <v>21.052631578947366</v>
      </c>
      <c r="O36" s="5">
        <v>1600.15</v>
      </c>
      <c r="P36" s="5">
        <f t="shared" si="10"/>
        <v>1600.15</v>
      </c>
      <c r="Q36" s="16">
        <f t="shared" si="11"/>
        <v>100</v>
      </c>
      <c r="R36" s="5">
        <v>1600.15</v>
      </c>
      <c r="S36" s="16">
        <f t="shared" si="12"/>
        <v>100</v>
      </c>
      <c r="T36" s="5">
        <f t="shared" si="13"/>
        <v>0</v>
      </c>
      <c r="U36" s="16">
        <f t="shared" si="14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4111.37</v>
      </c>
      <c r="H37" s="44">
        <v>11</v>
      </c>
      <c r="I37" s="44">
        <v>5</v>
      </c>
      <c r="J37" s="44">
        <v>5</v>
      </c>
      <c r="K37" s="44">
        <v>5</v>
      </c>
      <c r="L37" s="44">
        <v>5</v>
      </c>
      <c r="M37" s="44">
        <v>0</v>
      </c>
      <c r="N37" s="16">
        <f t="shared" si="9"/>
        <v>45.454545454545453</v>
      </c>
      <c r="O37" s="5">
        <v>4111.37</v>
      </c>
      <c r="P37" s="5">
        <f t="shared" si="10"/>
        <v>4111.37</v>
      </c>
      <c r="Q37" s="16">
        <f t="shared" si="11"/>
        <v>100</v>
      </c>
      <c r="R37" s="5">
        <v>4111.37</v>
      </c>
      <c r="S37" s="16">
        <f t="shared" si="12"/>
        <v>100</v>
      </c>
      <c r="T37" s="5">
        <f t="shared" si="13"/>
        <v>0</v>
      </c>
      <c r="U37" s="16">
        <f t="shared" si="14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8489.68</v>
      </c>
      <c r="H38" s="44">
        <v>8</v>
      </c>
      <c r="I38" s="44">
        <v>3</v>
      </c>
      <c r="J38" s="44">
        <v>5</v>
      </c>
      <c r="K38" s="44">
        <v>8</v>
      </c>
      <c r="L38" s="44">
        <v>10</v>
      </c>
      <c r="M38" s="44">
        <v>0</v>
      </c>
      <c r="N38" s="16">
        <f t="shared" si="9"/>
        <v>100</v>
      </c>
      <c r="O38" s="5">
        <v>8489.68</v>
      </c>
      <c r="P38" s="5">
        <f t="shared" si="10"/>
        <v>8489.68</v>
      </c>
      <c r="Q38" s="16">
        <f t="shared" si="11"/>
        <v>100</v>
      </c>
      <c r="R38" s="5">
        <v>8489.68</v>
      </c>
      <c r="S38" s="16">
        <f t="shared" si="12"/>
        <v>100</v>
      </c>
      <c r="T38" s="5">
        <f t="shared" si="13"/>
        <v>0</v>
      </c>
      <c r="U38" s="16">
        <f t="shared" si="14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20413.39</v>
      </c>
      <c r="H39" s="44">
        <v>34</v>
      </c>
      <c r="I39" s="44">
        <v>2</v>
      </c>
      <c r="J39" s="44">
        <v>32</v>
      </c>
      <c r="K39" s="44">
        <v>20</v>
      </c>
      <c r="L39" s="44">
        <v>29</v>
      </c>
      <c r="M39" s="44">
        <v>0</v>
      </c>
      <c r="N39" s="16">
        <f t="shared" si="9"/>
        <v>58.82352941176471</v>
      </c>
      <c r="O39" s="5">
        <v>20413.39</v>
      </c>
      <c r="P39" s="5">
        <f t="shared" si="10"/>
        <v>20413.39</v>
      </c>
      <c r="Q39" s="16">
        <f t="shared" si="11"/>
        <v>100</v>
      </c>
      <c r="R39" s="5">
        <v>20413.39</v>
      </c>
      <c r="S39" s="16">
        <f t="shared" si="12"/>
        <v>100</v>
      </c>
      <c r="T39" s="5">
        <f t="shared" si="13"/>
        <v>0</v>
      </c>
      <c r="U39" s="16">
        <f t="shared" si="14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6</v>
      </c>
      <c r="I40" s="44">
        <v>0</v>
      </c>
      <c r="J40" s="44">
        <v>6</v>
      </c>
      <c r="K40" s="44">
        <v>0</v>
      </c>
      <c r="L40" s="44">
        <v>0</v>
      </c>
      <c r="M40" s="44">
        <v>0</v>
      </c>
      <c r="N40" s="16">
        <f t="shared" si="9"/>
        <v>0</v>
      </c>
      <c r="O40" s="16">
        <f>IF(I40=0,0,L40/I40)*100</f>
        <v>0</v>
      </c>
      <c r="P40" s="5">
        <f t="shared" si="10"/>
        <v>0</v>
      </c>
      <c r="Q40" s="16">
        <f t="shared" si="11"/>
        <v>0</v>
      </c>
      <c r="R40" s="16">
        <f t="shared" ref="R40:S41" si="15">IF(L40=0,0,O40/L40)*100</f>
        <v>0</v>
      </c>
      <c r="S40" s="16">
        <f t="shared" si="15"/>
        <v>0</v>
      </c>
      <c r="T40" s="5">
        <f t="shared" si="13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46" t="s">
        <v>23</v>
      </c>
      <c r="C41" s="146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2454.2800000000002</v>
      </c>
      <c r="H41" s="44">
        <v>11</v>
      </c>
      <c r="I41" s="44">
        <v>2</v>
      </c>
      <c r="J41" s="44">
        <v>8</v>
      </c>
      <c r="K41" s="44">
        <v>3</v>
      </c>
      <c r="L41" s="44">
        <v>3</v>
      </c>
      <c r="M41" s="44">
        <v>0</v>
      </c>
      <c r="N41" s="16">
        <f t="shared" si="9"/>
        <v>27.27272727272727</v>
      </c>
      <c r="O41" s="16">
        <v>2454.2800000000002</v>
      </c>
      <c r="P41" s="5">
        <f t="shared" si="10"/>
        <v>2454.2800000000002</v>
      </c>
      <c r="Q41" s="16">
        <f t="shared" si="11"/>
        <v>100</v>
      </c>
      <c r="R41" s="16">
        <v>2454.2800000000002</v>
      </c>
      <c r="S41" s="16">
        <f t="shared" si="15"/>
        <v>0</v>
      </c>
      <c r="T41" s="5">
        <f t="shared" si="13"/>
        <v>0</v>
      </c>
      <c r="U41" s="16">
        <f>IF(O41=0,0,R41/O41)*100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11223.61</v>
      </c>
      <c r="H42" s="44">
        <v>16</v>
      </c>
      <c r="I42" s="44">
        <v>4</v>
      </c>
      <c r="J42" s="44">
        <v>10</v>
      </c>
      <c r="K42" s="44">
        <v>13</v>
      </c>
      <c r="L42" s="44">
        <v>17</v>
      </c>
      <c r="M42" s="44">
        <v>0</v>
      </c>
      <c r="N42" s="16">
        <f t="shared" si="9"/>
        <v>81.25</v>
      </c>
      <c r="O42" s="5">
        <v>11223.61</v>
      </c>
      <c r="P42" s="5">
        <f t="shared" si="10"/>
        <v>11223.61</v>
      </c>
      <c r="Q42" s="16">
        <f>IF(O42=0,0,P42/O42)*100</f>
        <v>100</v>
      </c>
      <c r="R42" s="5">
        <v>11223.61</v>
      </c>
      <c r="S42" s="16">
        <f>IF(P42=0,0,R42/P42)*100</f>
        <v>100</v>
      </c>
      <c r="T42" s="5">
        <f t="shared" si="13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7632.64</v>
      </c>
      <c r="H43" s="44">
        <v>27</v>
      </c>
      <c r="I43" s="44">
        <v>9</v>
      </c>
      <c r="J43" s="44">
        <v>14</v>
      </c>
      <c r="K43" s="44">
        <v>9</v>
      </c>
      <c r="L43" s="44">
        <v>11</v>
      </c>
      <c r="M43" s="44">
        <v>0</v>
      </c>
      <c r="N43" s="16">
        <f t="shared" si="9"/>
        <v>33.333333333333329</v>
      </c>
      <c r="O43" s="5">
        <v>7632.64</v>
      </c>
      <c r="P43" s="5">
        <f t="shared" si="10"/>
        <v>7632.64</v>
      </c>
      <c r="Q43" s="16">
        <f>IF(O43=0,0,P43/O43)*100</f>
        <v>100</v>
      </c>
      <c r="R43" s="5">
        <v>7632.64</v>
      </c>
      <c r="S43" s="16">
        <f>IF(P43=0,0,R43/P43)*100</f>
        <v>100</v>
      </c>
      <c r="T43" s="5">
        <f t="shared" si="13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9"/>
        <v>0</v>
      </c>
      <c r="O44" s="16">
        <f>IF(I44=0,0,L44/I44)*100</f>
        <v>0</v>
      </c>
      <c r="P44" s="5">
        <f t="shared" si="10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13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46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1005.65</v>
      </c>
      <c r="H45" s="44">
        <v>19</v>
      </c>
      <c r="I45" s="44">
        <v>1</v>
      </c>
      <c r="J45" s="44">
        <v>17</v>
      </c>
      <c r="K45" s="44">
        <v>3</v>
      </c>
      <c r="L45" s="44">
        <v>4</v>
      </c>
      <c r="M45" s="44">
        <v>0</v>
      </c>
      <c r="N45" s="16">
        <f t="shared" si="9"/>
        <v>15.789473684210526</v>
      </c>
      <c r="O45" s="5">
        <v>1005.65</v>
      </c>
      <c r="P45" s="5">
        <f t="shared" si="10"/>
        <v>1005.65</v>
      </c>
      <c r="Q45" s="16">
        <f>IF(O45=0,0,P45/O45)*100</f>
        <v>100</v>
      </c>
      <c r="R45" s="5">
        <v>1005.65</v>
      </c>
      <c r="S45" s="16">
        <f>IF(P45=0,0,R45/P45)*100</f>
        <v>100</v>
      </c>
      <c r="T45" s="5">
        <f t="shared" si="13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11541.03</v>
      </c>
      <c r="H46" s="44">
        <v>20</v>
      </c>
      <c r="I46" s="44">
        <v>4</v>
      </c>
      <c r="J46" s="44">
        <v>13</v>
      </c>
      <c r="K46" s="44">
        <v>17</v>
      </c>
      <c r="L46" s="44">
        <v>23</v>
      </c>
      <c r="M46" s="44">
        <v>0</v>
      </c>
      <c r="N46" s="16">
        <f t="shared" si="9"/>
        <v>85</v>
      </c>
      <c r="O46" s="5">
        <v>11541.03</v>
      </c>
      <c r="P46" s="5">
        <f t="shared" si="10"/>
        <v>11541.03</v>
      </c>
      <c r="Q46" s="16">
        <f>IF(O46=0,0,P46/O46)*100</f>
        <v>100</v>
      </c>
      <c r="R46" s="5">
        <v>11541.03</v>
      </c>
      <c r="S46" s="16">
        <f>IF(P46=0,0,R46/P46)*100</f>
        <v>100</v>
      </c>
      <c r="T46" s="5">
        <f t="shared" si="13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46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21</v>
      </c>
      <c r="I47" s="44">
        <v>3</v>
      </c>
      <c r="J47" s="44">
        <v>16</v>
      </c>
      <c r="K47" s="44">
        <v>0</v>
      </c>
      <c r="L47" s="44">
        <v>0</v>
      </c>
      <c r="M47" s="44">
        <v>0</v>
      </c>
      <c r="N47" s="16">
        <f t="shared" si="9"/>
        <v>0</v>
      </c>
      <c r="O47" s="5">
        <v>0</v>
      </c>
      <c r="P47" s="5">
        <f t="shared" si="10"/>
        <v>0</v>
      </c>
      <c r="Q47" s="5">
        <v>0</v>
      </c>
      <c r="R47" s="5">
        <v>0</v>
      </c>
      <c r="S47" s="5">
        <v>0</v>
      </c>
      <c r="T47" s="5">
        <f t="shared" si="13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1836.21</v>
      </c>
      <c r="H48" s="44">
        <v>10</v>
      </c>
      <c r="I48" s="44">
        <v>1</v>
      </c>
      <c r="J48" s="44">
        <v>7</v>
      </c>
      <c r="K48" s="44">
        <v>7</v>
      </c>
      <c r="L48" s="44">
        <v>7</v>
      </c>
      <c r="M48" s="44">
        <v>0</v>
      </c>
      <c r="N48" s="16">
        <f t="shared" si="9"/>
        <v>70</v>
      </c>
      <c r="O48" s="5">
        <v>1836.21</v>
      </c>
      <c r="P48" s="5">
        <f t="shared" si="10"/>
        <v>1836.21</v>
      </c>
      <c r="Q48" s="16">
        <f>IF(O48=0,0,P48/O48)*100</f>
        <v>100</v>
      </c>
      <c r="R48" s="5">
        <v>1836.21</v>
      </c>
      <c r="S48" s="16">
        <f>IF(P48=0,0,R48/P48)*100</f>
        <v>100</v>
      </c>
      <c r="T48" s="5">
        <f t="shared" si="13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6936.26</v>
      </c>
      <c r="H49" s="44">
        <v>27</v>
      </c>
      <c r="I49" s="44">
        <v>8</v>
      </c>
      <c r="J49" s="44">
        <v>14</v>
      </c>
      <c r="K49" s="44">
        <v>14</v>
      </c>
      <c r="L49" s="44">
        <v>16</v>
      </c>
      <c r="M49" s="44">
        <v>0</v>
      </c>
      <c r="N49" s="16">
        <f t="shared" si="9"/>
        <v>51.851851851851848</v>
      </c>
      <c r="O49" s="5">
        <v>6936.26</v>
      </c>
      <c r="P49" s="5">
        <f t="shared" si="10"/>
        <v>6936.26</v>
      </c>
      <c r="Q49" s="16">
        <f>IF(O49=0,0,P49/O49)*100</f>
        <v>100</v>
      </c>
      <c r="R49" s="5">
        <v>6936.26</v>
      </c>
      <c r="S49" s="16">
        <f>IF(P49=0,0,R49/P49)*100</f>
        <v>100</v>
      </c>
      <c r="T49" s="5">
        <f t="shared" si="13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3804.09</v>
      </c>
      <c r="H50" s="44">
        <v>17</v>
      </c>
      <c r="I50" s="44">
        <v>3</v>
      </c>
      <c r="J50" s="44">
        <v>14</v>
      </c>
      <c r="K50" s="44">
        <v>8</v>
      </c>
      <c r="L50" s="44">
        <v>8</v>
      </c>
      <c r="M50" s="44">
        <v>0</v>
      </c>
      <c r="N50" s="16">
        <f t="shared" si="9"/>
        <v>47.058823529411761</v>
      </c>
      <c r="O50" s="5">
        <v>3804.09</v>
      </c>
      <c r="P50" s="5">
        <f t="shared" si="10"/>
        <v>3804.09</v>
      </c>
      <c r="Q50" s="16">
        <f>IF(O50=0,0,P50/O50)*100</f>
        <v>100</v>
      </c>
      <c r="R50" s="5">
        <v>3804.09</v>
      </c>
      <c r="S50" s="16">
        <f>IF(P50=0,0,R50/P50)*100</f>
        <v>100</v>
      </c>
      <c r="T50" s="5">
        <f t="shared" si="13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46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497.4</v>
      </c>
      <c r="H51" s="44">
        <v>6</v>
      </c>
      <c r="I51" s="44">
        <v>0</v>
      </c>
      <c r="J51" s="44">
        <v>5</v>
      </c>
      <c r="K51" s="44">
        <v>1</v>
      </c>
      <c r="L51" s="44">
        <v>1</v>
      </c>
      <c r="M51" s="44">
        <v>0</v>
      </c>
      <c r="N51" s="16">
        <f t="shared" si="9"/>
        <v>16.666666666666664</v>
      </c>
      <c r="O51" s="16">
        <v>497.4</v>
      </c>
      <c r="P51" s="5">
        <f t="shared" si="10"/>
        <v>497.4</v>
      </c>
      <c r="Q51" s="16">
        <f>IF(O51=0,0,P51/O51)*100</f>
        <v>100</v>
      </c>
      <c r="R51" s="16">
        <v>497.4</v>
      </c>
      <c r="S51" s="16">
        <f>IF(P51=0,0,R51/P51)*100</f>
        <v>100</v>
      </c>
      <c r="T51" s="5">
        <f t="shared" si="13"/>
        <v>0</v>
      </c>
      <c r="U51" s="16">
        <f>IF(P51=0,0,T51/P51)*100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4261.2</v>
      </c>
      <c r="H52" s="44">
        <v>20</v>
      </c>
      <c r="I52" s="44">
        <v>0</v>
      </c>
      <c r="J52" s="44">
        <v>12</v>
      </c>
      <c r="K52" s="44">
        <v>12</v>
      </c>
      <c r="L52" s="44">
        <v>13</v>
      </c>
      <c r="M52" s="44">
        <v>0</v>
      </c>
      <c r="N52" s="16">
        <f t="shared" si="9"/>
        <v>60</v>
      </c>
      <c r="O52" s="5">
        <v>4261.2</v>
      </c>
      <c r="P52" s="5">
        <f t="shared" si="10"/>
        <v>4261.2</v>
      </c>
      <c r="Q52" s="16">
        <f t="shared" ref="Q52:Q79" si="16">IF(O52=0,0,P52/O52)*100</f>
        <v>100</v>
      </c>
      <c r="R52" s="5">
        <v>4261.2</v>
      </c>
      <c r="S52" s="16">
        <f t="shared" ref="S52:S66" si="17">IF(P52=0,0,R52/P52)*100</f>
        <v>100</v>
      </c>
      <c r="T52" s="5">
        <f t="shared" si="13"/>
        <v>0</v>
      </c>
      <c r="U52" s="16">
        <f t="shared" ref="U52:U79" si="18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9657.01</v>
      </c>
      <c r="H53" s="44">
        <v>13</v>
      </c>
      <c r="I53" s="44">
        <v>1</v>
      </c>
      <c r="J53" s="44">
        <v>9</v>
      </c>
      <c r="K53" s="44">
        <v>5</v>
      </c>
      <c r="L53" s="44">
        <v>6</v>
      </c>
      <c r="M53" s="44">
        <v>0</v>
      </c>
      <c r="N53" s="16">
        <f t="shared" si="9"/>
        <v>38.461538461538467</v>
      </c>
      <c r="O53" s="5">
        <v>9657.01</v>
      </c>
      <c r="P53" s="5">
        <f t="shared" si="10"/>
        <v>9657.01</v>
      </c>
      <c r="Q53" s="16">
        <f t="shared" si="16"/>
        <v>100</v>
      </c>
      <c r="R53" s="5">
        <v>9657.01</v>
      </c>
      <c r="S53" s="16">
        <f t="shared" si="17"/>
        <v>100</v>
      </c>
      <c r="T53" s="5">
        <f t="shared" si="13"/>
        <v>0</v>
      </c>
      <c r="U53" s="16">
        <f t="shared" si="18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3686.88</v>
      </c>
      <c r="H54" s="44">
        <v>16</v>
      </c>
      <c r="I54" s="44">
        <v>4</v>
      </c>
      <c r="J54" s="44">
        <v>8</v>
      </c>
      <c r="K54" s="44">
        <v>5</v>
      </c>
      <c r="L54" s="44">
        <v>6</v>
      </c>
      <c r="M54" s="44">
        <v>0</v>
      </c>
      <c r="N54" s="16">
        <f t="shared" si="9"/>
        <v>31.25</v>
      </c>
      <c r="O54" s="5">
        <v>3686.88</v>
      </c>
      <c r="P54" s="5">
        <f t="shared" si="10"/>
        <v>3686.88</v>
      </c>
      <c r="Q54" s="16">
        <f t="shared" si="16"/>
        <v>100</v>
      </c>
      <c r="R54" s="5">
        <v>3686.88</v>
      </c>
      <c r="S54" s="16">
        <f t="shared" si="17"/>
        <v>100</v>
      </c>
      <c r="T54" s="5">
        <f t="shared" si="13"/>
        <v>0</v>
      </c>
      <c r="U54" s="16">
        <f t="shared" si="18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26</v>
      </c>
      <c r="I55" s="44">
        <v>2</v>
      </c>
      <c r="J55" s="44">
        <v>24</v>
      </c>
      <c r="K55" s="44">
        <v>7</v>
      </c>
      <c r="L55" s="44">
        <v>9</v>
      </c>
      <c r="M55" s="44">
        <v>0</v>
      </c>
      <c r="N55" s="16">
        <f t="shared" si="9"/>
        <v>26.923076923076923</v>
      </c>
      <c r="O55" s="5">
        <v>4470.8100000000004</v>
      </c>
      <c r="P55" s="5">
        <f t="shared" si="10"/>
        <v>4470.8100000000004</v>
      </c>
      <c r="Q55" s="16">
        <f t="shared" si="16"/>
        <v>100</v>
      </c>
      <c r="R55" s="5">
        <v>4470.8100000000004</v>
      </c>
      <c r="S55" s="16">
        <f t="shared" si="17"/>
        <v>100</v>
      </c>
      <c r="T55" s="5">
        <f t="shared" si="13"/>
        <v>0</v>
      </c>
      <c r="U55" s="16">
        <f t="shared" si="18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46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22</v>
      </c>
      <c r="I56" s="44">
        <v>6</v>
      </c>
      <c r="J56" s="44">
        <v>6</v>
      </c>
      <c r="K56" s="44">
        <v>8</v>
      </c>
      <c r="L56" s="44">
        <v>9</v>
      </c>
      <c r="M56" s="44">
        <v>0</v>
      </c>
      <c r="N56" s="16">
        <f t="shared" si="9"/>
        <v>36.363636363636367</v>
      </c>
      <c r="O56" s="5">
        <v>3148.3</v>
      </c>
      <c r="P56" s="5">
        <f t="shared" si="10"/>
        <v>3148.3</v>
      </c>
      <c r="Q56" s="16">
        <f t="shared" si="16"/>
        <v>100</v>
      </c>
      <c r="R56" s="5">
        <v>3148.3</v>
      </c>
      <c r="S56" s="16">
        <f t="shared" si="17"/>
        <v>100</v>
      </c>
      <c r="T56" s="5">
        <f t="shared" si="13"/>
        <v>0</v>
      </c>
      <c r="U56" s="16">
        <f t="shared" si="18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4477.3599999999997</v>
      </c>
      <c r="H57" s="44">
        <v>26</v>
      </c>
      <c r="I57" s="44">
        <v>1</v>
      </c>
      <c r="J57" s="44">
        <v>14</v>
      </c>
      <c r="K57" s="44">
        <v>9</v>
      </c>
      <c r="L57" s="44">
        <v>11</v>
      </c>
      <c r="M57" s="44">
        <v>0</v>
      </c>
      <c r="N57" s="16">
        <f t="shared" si="9"/>
        <v>34.615384615384613</v>
      </c>
      <c r="O57" s="5">
        <v>4477.3599999999997</v>
      </c>
      <c r="P57" s="5">
        <f t="shared" si="10"/>
        <v>4477.3599999999997</v>
      </c>
      <c r="Q57" s="16">
        <f t="shared" si="16"/>
        <v>100</v>
      </c>
      <c r="R57" s="5">
        <v>4477.3599999999997</v>
      </c>
      <c r="S57" s="16">
        <f t="shared" si="17"/>
        <v>100</v>
      </c>
      <c r="T57" s="5">
        <f t="shared" si="13"/>
        <v>0</v>
      </c>
      <c r="U57" s="16">
        <f t="shared" si="18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46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8220.59</v>
      </c>
      <c r="H58" s="44">
        <v>16</v>
      </c>
      <c r="I58" s="44">
        <v>3</v>
      </c>
      <c r="J58" s="44">
        <v>8</v>
      </c>
      <c r="K58" s="44">
        <v>12</v>
      </c>
      <c r="L58" s="44">
        <v>14</v>
      </c>
      <c r="M58" s="44">
        <v>0</v>
      </c>
      <c r="N58" s="16">
        <f t="shared" si="9"/>
        <v>75</v>
      </c>
      <c r="O58" s="5">
        <v>8220.59</v>
      </c>
      <c r="P58" s="5">
        <f t="shared" si="10"/>
        <v>8220.59</v>
      </c>
      <c r="Q58" s="16">
        <f t="shared" si="16"/>
        <v>100</v>
      </c>
      <c r="R58" s="5">
        <v>8220.59</v>
      </c>
      <c r="S58" s="16">
        <f t="shared" si="17"/>
        <v>100</v>
      </c>
      <c r="T58" s="5">
        <f t="shared" si="13"/>
        <v>0</v>
      </c>
      <c r="U58" s="16">
        <f t="shared" si="18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1052.96</v>
      </c>
      <c r="H59" s="44">
        <v>25</v>
      </c>
      <c r="I59" s="44">
        <v>9</v>
      </c>
      <c r="J59" s="44">
        <v>9</v>
      </c>
      <c r="K59" s="44">
        <v>5</v>
      </c>
      <c r="L59" s="44">
        <v>6</v>
      </c>
      <c r="M59" s="44">
        <v>0</v>
      </c>
      <c r="N59" s="16">
        <f t="shared" si="9"/>
        <v>20</v>
      </c>
      <c r="O59" s="5">
        <v>1052.96</v>
      </c>
      <c r="P59" s="5">
        <f t="shared" si="10"/>
        <v>1052.96</v>
      </c>
      <c r="Q59" s="16">
        <f t="shared" si="16"/>
        <v>100</v>
      </c>
      <c r="R59" s="5">
        <v>1052.96</v>
      </c>
      <c r="S59" s="16">
        <f t="shared" si="17"/>
        <v>100</v>
      </c>
      <c r="T59" s="5">
        <f t="shared" si="13"/>
        <v>0</v>
      </c>
      <c r="U59" s="16">
        <f t="shared" si="18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3332.43</v>
      </c>
      <c r="H60" s="44">
        <v>13</v>
      </c>
      <c r="I60" s="44">
        <v>4</v>
      </c>
      <c r="J60" s="44">
        <v>8</v>
      </c>
      <c r="K60" s="44">
        <v>7</v>
      </c>
      <c r="L60" s="44">
        <v>9</v>
      </c>
      <c r="M60" s="44">
        <v>0</v>
      </c>
      <c r="N60" s="16">
        <f t="shared" si="9"/>
        <v>53.846153846153847</v>
      </c>
      <c r="O60" s="5">
        <v>3332.43</v>
      </c>
      <c r="P60" s="5">
        <f t="shared" si="10"/>
        <v>3332.43</v>
      </c>
      <c r="Q60" s="16">
        <f t="shared" si="16"/>
        <v>100</v>
      </c>
      <c r="R60" s="5">
        <v>3332.43</v>
      </c>
      <c r="S60" s="16">
        <f t="shared" si="17"/>
        <v>100</v>
      </c>
      <c r="T60" s="5">
        <f t="shared" si="13"/>
        <v>0</v>
      </c>
      <c r="U60" s="16">
        <f t="shared" si="18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23</v>
      </c>
      <c r="I61" s="44">
        <v>3</v>
      </c>
      <c r="J61" s="44">
        <v>17</v>
      </c>
      <c r="K61" s="44">
        <v>3</v>
      </c>
      <c r="L61" s="44">
        <v>4</v>
      </c>
      <c r="M61" s="44">
        <v>0</v>
      </c>
      <c r="N61" s="16">
        <f t="shared" si="9"/>
        <v>13.043478260869565</v>
      </c>
      <c r="O61" s="5">
        <v>4040.4</v>
      </c>
      <c r="P61" s="5">
        <f t="shared" si="10"/>
        <v>4040.4</v>
      </c>
      <c r="Q61" s="16">
        <f t="shared" si="16"/>
        <v>100</v>
      </c>
      <c r="R61" s="5">
        <v>4040.4</v>
      </c>
      <c r="S61" s="16">
        <f t="shared" si="17"/>
        <v>100</v>
      </c>
      <c r="T61" s="5">
        <f t="shared" si="13"/>
        <v>0</v>
      </c>
      <c r="U61" s="16">
        <f t="shared" si="18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2374.1799999999998</v>
      </c>
      <c r="H62" s="44">
        <v>18</v>
      </c>
      <c r="I62" s="44">
        <v>1</v>
      </c>
      <c r="J62" s="44">
        <v>14</v>
      </c>
      <c r="K62" s="44">
        <v>5</v>
      </c>
      <c r="L62" s="44">
        <v>5</v>
      </c>
      <c r="M62" s="44">
        <v>0</v>
      </c>
      <c r="N62" s="16">
        <f t="shared" si="9"/>
        <v>27.777777777777779</v>
      </c>
      <c r="O62" s="5">
        <v>2374.1799999999998</v>
      </c>
      <c r="P62" s="5">
        <f t="shared" si="10"/>
        <v>2374.1799999999998</v>
      </c>
      <c r="Q62" s="16">
        <f t="shared" si="16"/>
        <v>100</v>
      </c>
      <c r="R62" s="5">
        <v>2374.1799999999998</v>
      </c>
      <c r="S62" s="16">
        <f t="shared" si="17"/>
        <v>100</v>
      </c>
      <c r="T62" s="5">
        <f t="shared" si="13"/>
        <v>0</v>
      </c>
      <c r="U62" s="16">
        <f t="shared" si="18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4523.6499999999996</v>
      </c>
      <c r="H63" s="44">
        <v>16</v>
      </c>
      <c r="I63" s="44">
        <v>5</v>
      </c>
      <c r="J63" s="44">
        <v>5</v>
      </c>
      <c r="K63" s="44">
        <v>7</v>
      </c>
      <c r="L63" s="44">
        <v>7</v>
      </c>
      <c r="M63" s="44">
        <v>0</v>
      </c>
      <c r="N63" s="16">
        <f t="shared" si="9"/>
        <v>43.75</v>
      </c>
      <c r="O63" s="5">
        <v>4523.6499999999996</v>
      </c>
      <c r="P63" s="5">
        <f t="shared" si="10"/>
        <v>4523.6499999999996</v>
      </c>
      <c r="Q63" s="16">
        <f t="shared" si="16"/>
        <v>100</v>
      </c>
      <c r="R63" s="5">
        <v>4523.6499999999996</v>
      </c>
      <c r="S63" s="16">
        <f t="shared" si="17"/>
        <v>100</v>
      </c>
      <c r="T63" s="5">
        <f t="shared" si="13"/>
        <v>0</v>
      </c>
      <c r="U63" s="16">
        <f t="shared" si="18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103.49</v>
      </c>
      <c r="H64" s="44">
        <v>1</v>
      </c>
      <c r="I64" s="44">
        <v>0</v>
      </c>
      <c r="J64" s="44">
        <v>1</v>
      </c>
      <c r="K64" s="44">
        <v>1</v>
      </c>
      <c r="L64" s="44">
        <v>1</v>
      </c>
      <c r="M64" s="44">
        <v>0</v>
      </c>
      <c r="N64" s="16">
        <f t="shared" si="9"/>
        <v>100</v>
      </c>
      <c r="O64" s="5">
        <v>103.49</v>
      </c>
      <c r="P64" s="5">
        <f t="shared" si="10"/>
        <v>103.49</v>
      </c>
      <c r="Q64" s="16">
        <f t="shared" si="16"/>
        <v>100</v>
      </c>
      <c r="R64" s="5">
        <v>103.49</v>
      </c>
      <c r="S64" s="16">
        <f t="shared" si="17"/>
        <v>100</v>
      </c>
      <c r="T64" s="5">
        <f t="shared" si="13"/>
        <v>0</v>
      </c>
      <c r="U64" s="16">
        <f t="shared" si="18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6</v>
      </c>
      <c r="I65" s="44">
        <v>2</v>
      </c>
      <c r="J65" s="44">
        <v>4</v>
      </c>
      <c r="K65" s="44">
        <v>0</v>
      </c>
      <c r="L65" s="44">
        <v>0</v>
      </c>
      <c r="M65" s="44">
        <v>0</v>
      </c>
      <c r="N65" s="16">
        <f t="shared" si="9"/>
        <v>0</v>
      </c>
      <c r="O65" s="5">
        <v>0</v>
      </c>
      <c r="P65" s="5">
        <f t="shared" si="10"/>
        <v>0</v>
      </c>
      <c r="Q65" s="16">
        <f t="shared" si="16"/>
        <v>0</v>
      </c>
      <c r="R65" s="5">
        <v>0</v>
      </c>
      <c r="S65" s="16">
        <f t="shared" si="17"/>
        <v>0</v>
      </c>
      <c r="T65" s="5">
        <f t="shared" si="13"/>
        <v>0</v>
      </c>
      <c r="U65" s="16">
        <f t="shared" si="18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46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5696.37</v>
      </c>
      <c r="H66" s="44">
        <v>24</v>
      </c>
      <c r="I66" s="44">
        <v>8</v>
      </c>
      <c r="J66" s="44">
        <v>13</v>
      </c>
      <c r="K66" s="44">
        <v>14</v>
      </c>
      <c r="L66" s="44">
        <v>15</v>
      </c>
      <c r="M66" s="44">
        <v>0</v>
      </c>
      <c r="N66" s="16">
        <f t="shared" si="9"/>
        <v>58.333333333333336</v>
      </c>
      <c r="O66" s="5">
        <v>5696.37</v>
      </c>
      <c r="P66" s="5">
        <f t="shared" si="10"/>
        <v>5696.37</v>
      </c>
      <c r="Q66" s="16">
        <f t="shared" si="16"/>
        <v>100</v>
      </c>
      <c r="R66" s="5">
        <v>5696.37</v>
      </c>
      <c r="S66" s="16">
        <f t="shared" si="17"/>
        <v>100</v>
      </c>
      <c r="T66" s="5">
        <f t="shared" si="13"/>
        <v>0</v>
      </c>
      <c r="U66" s="16">
        <f t="shared" si="18"/>
        <v>0</v>
      </c>
    </row>
    <row r="67" spans="1:21" ht="27.95" customHeight="1" x14ac:dyDescent="0.25">
      <c r="A67" s="1">
        <f t="shared" si="7"/>
        <v>62</v>
      </c>
      <c r="B67" s="146" t="s">
        <v>24</v>
      </c>
      <c r="C67" s="146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743.21</v>
      </c>
      <c r="H67" s="44">
        <v>5</v>
      </c>
      <c r="I67" s="44">
        <v>2</v>
      </c>
      <c r="J67" s="44">
        <v>2</v>
      </c>
      <c r="K67" s="44">
        <v>2</v>
      </c>
      <c r="L67" s="44">
        <v>2</v>
      </c>
      <c r="M67" s="44">
        <v>0</v>
      </c>
      <c r="N67" s="16">
        <f t="shared" si="9"/>
        <v>40</v>
      </c>
      <c r="O67" s="16">
        <v>743.21</v>
      </c>
      <c r="P67" s="5">
        <f t="shared" si="10"/>
        <v>743.21</v>
      </c>
      <c r="Q67" s="16">
        <f t="shared" si="16"/>
        <v>100</v>
      </c>
      <c r="R67" s="16">
        <v>743.21</v>
      </c>
      <c r="S67" s="16">
        <f>IF(M67=0,0,P67/M67)*100</f>
        <v>0</v>
      </c>
      <c r="T67" s="5">
        <f t="shared" si="13"/>
        <v>0</v>
      </c>
      <c r="U67" s="16">
        <f t="shared" si="18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4</v>
      </c>
      <c r="I68" s="44">
        <v>1</v>
      </c>
      <c r="J68" s="44">
        <v>1</v>
      </c>
      <c r="K68" s="44">
        <v>1</v>
      </c>
      <c r="L68" s="44">
        <v>1</v>
      </c>
      <c r="M68" s="44">
        <v>0</v>
      </c>
      <c r="N68" s="16">
        <f t="shared" si="9"/>
        <v>25</v>
      </c>
      <c r="O68" s="5">
        <v>91.35</v>
      </c>
      <c r="P68" s="5">
        <f t="shared" si="10"/>
        <v>91.35</v>
      </c>
      <c r="Q68" s="16">
        <f t="shared" si="16"/>
        <v>100</v>
      </c>
      <c r="R68" s="5">
        <v>91.35</v>
      </c>
      <c r="S68" s="16">
        <f t="shared" ref="S68:S79" si="19">IF(P68=0,0,R68/P68)*100</f>
        <v>100</v>
      </c>
      <c r="T68" s="5">
        <f t="shared" si="13"/>
        <v>0</v>
      </c>
      <c r="U68" s="16">
        <f t="shared" si="18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5209.04</v>
      </c>
      <c r="H69" s="44">
        <v>24</v>
      </c>
      <c r="I69" s="44">
        <v>4</v>
      </c>
      <c r="J69" s="44">
        <v>15</v>
      </c>
      <c r="K69" s="44">
        <v>12</v>
      </c>
      <c r="L69" s="44">
        <v>13</v>
      </c>
      <c r="M69" s="44">
        <v>0</v>
      </c>
      <c r="N69" s="16">
        <f t="shared" si="9"/>
        <v>50</v>
      </c>
      <c r="O69" s="5">
        <v>5209.04</v>
      </c>
      <c r="P69" s="5">
        <f t="shared" si="10"/>
        <v>5209.04</v>
      </c>
      <c r="Q69" s="16">
        <f t="shared" si="16"/>
        <v>100</v>
      </c>
      <c r="R69" s="5">
        <v>5209.04</v>
      </c>
      <c r="S69" s="16">
        <f t="shared" si="19"/>
        <v>100</v>
      </c>
      <c r="T69" s="5">
        <f t="shared" si="13"/>
        <v>0</v>
      </c>
      <c r="U69" s="16">
        <f t="shared" si="18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14087.52</v>
      </c>
      <c r="H70" s="44">
        <v>26</v>
      </c>
      <c r="I70" s="44">
        <v>4</v>
      </c>
      <c r="J70" s="44">
        <v>18</v>
      </c>
      <c r="K70" s="44">
        <v>14</v>
      </c>
      <c r="L70" s="44">
        <v>16</v>
      </c>
      <c r="M70" s="44">
        <v>0</v>
      </c>
      <c r="N70" s="16">
        <f t="shared" si="9"/>
        <v>53.846153846153847</v>
      </c>
      <c r="O70" s="5">
        <v>14087.52</v>
      </c>
      <c r="P70" s="5">
        <f t="shared" si="10"/>
        <v>14087.52</v>
      </c>
      <c r="Q70" s="16">
        <f t="shared" si="16"/>
        <v>100</v>
      </c>
      <c r="R70" s="5">
        <v>14087.52</v>
      </c>
      <c r="S70" s="16">
        <f t="shared" si="19"/>
        <v>100</v>
      </c>
      <c r="T70" s="5">
        <f t="shared" si="13"/>
        <v>0</v>
      </c>
      <c r="U70" s="16">
        <f t="shared" si="18"/>
        <v>0</v>
      </c>
    </row>
    <row r="71" spans="1:21" ht="27.95" customHeight="1" x14ac:dyDescent="0.25">
      <c r="A71" s="1">
        <f t="shared" ref="A71:A102" si="20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9"/>
        <v>100</v>
      </c>
      <c r="O71" s="5">
        <v>643.1</v>
      </c>
      <c r="P71" s="5">
        <f t="shared" si="10"/>
        <v>643.1</v>
      </c>
      <c r="Q71" s="16">
        <f t="shared" si="16"/>
        <v>100</v>
      </c>
      <c r="R71" s="5">
        <v>643.1</v>
      </c>
      <c r="S71" s="16">
        <f t="shared" si="19"/>
        <v>100</v>
      </c>
      <c r="T71" s="5">
        <f t="shared" si="13"/>
        <v>0</v>
      </c>
      <c r="U71" s="16">
        <f t="shared" si="18"/>
        <v>0</v>
      </c>
    </row>
    <row r="72" spans="1:21" ht="27.95" customHeight="1" x14ac:dyDescent="0.25">
      <c r="A72" s="1">
        <f t="shared" si="20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15</v>
      </c>
      <c r="I72" s="44">
        <v>1</v>
      </c>
      <c r="J72" s="44">
        <v>14</v>
      </c>
      <c r="K72" s="44">
        <v>0</v>
      </c>
      <c r="L72" s="44">
        <v>0</v>
      </c>
      <c r="M72" s="44">
        <v>0</v>
      </c>
      <c r="N72" s="16">
        <f t="shared" si="9"/>
        <v>0</v>
      </c>
      <c r="O72" s="5">
        <v>0</v>
      </c>
      <c r="P72" s="5">
        <f t="shared" si="10"/>
        <v>0</v>
      </c>
      <c r="Q72" s="16">
        <f t="shared" si="16"/>
        <v>0</v>
      </c>
      <c r="R72" s="5">
        <v>0</v>
      </c>
      <c r="S72" s="16">
        <f t="shared" si="19"/>
        <v>0</v>
      </c>
      <c r="T72" s="5">
        <f t="shared" si="13"/>
        <v>0</v>
      </c>
      <c r="U72" s="16">
        <f t="shared" si="18"/>
        <v>0</v>
      </c>
    </row>
    <row r="73" spans="1:21" ht="27.95" customHeight="1" x14ac:dyDescent="0.25">
      <c r="A73" s="1">
        <f t="shared" si="20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3445.66</v>
      </c>
      <c r="H73" s="44">
        <v>12</v>
      </c>
      <c r="I73" s="44">
        <v>2</v>
      </c>
      <c r="J73" s="44">
        <v>10</v>
      </c>
      <c r="K73" s="44">
        <v>7</v>
      </c>
      <c r="L73" s="44">
        <v>8</v>
      </c>
      <c r="M73" s="44">
        <v>0</v>
      </c>
      <c r="N73" s="16">
        <f t="shared" si="9"/>
        <v>58.333333333333336</v>
      </c>
      <c r="O73" s="5">
        <v>3445.66</v>
      </c>
      <c r="P73" s="5">
        <f t="shared" si="10"/>
        <v>3445.66</v>
      </c>
      <c r="Q73" s="16">
        <f t="shared" si="16"/>
        <v>100</v>
      </c>
      <c r="R73" s="5">
        <v>3445.66</v>
      </c>
      <c r="S73" s="16">
        <f t="shared" si="19"/>
        <v>100</v>
      </c>
      <c r="T73" s="5">
        <f t="shared" si="13"/>
        <v>0</v>
      </c>
      <c r="U73" s="16">
        <f t="shared" si="18"/>
        <v>0</v>
      </c>
    </row>
    <row r="74" spans="1:21" ht="27.95" customHeight="1" x14ac:dyDescent="0.25">
      <c r="A74" s="1">
        <f t="shared" si="20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1125.44</v>
      </c>
      <c r="H74" s="44">
        <v>5</v>
      </c>
      <c r="I74" s="44">
        <v>0</v>
      </c>
      <c r="J74" s="44">
        <v>5</v>
      </c>
      <c r="K74" s="44">
        <v>3</v>
      </c>
      <c r="L74" s="44">
        <v>3</v>
      </c>
      <c r="M74" s="44">
        <v>0</v>
      </c>
      <c r="N74" s="16">
        <f t="shared" si="9"/>
        <v>60</v>
      </c>
      <c r="O74" s="5">
        <v>1125.44</v>
      </c>
      <c r="P74" s="5">
        <f t="shared" si="10"/>
        <v>1125.44</v>
      </c>
      <c r="Q74" s="16">
        <f t="shared" si="16"/>
        <v>100</v>
      </c>
      <c r="R74" s="5">
        <v>1125.44</v>
      </c>
      <c r="S74" s="16">
        <f t="shared" si="19"/>
        <v>100</v>
      </c>
      <c r="T74" s="5">
        <f t="shared" si="13"/>
        <v>0</v>
      </c>
      <c r="U74" s="16">
        <f t="shared" si="18"/>
        <v>0</v>
      </c>
    </row>
    <row r="75" spans="1:21" ht="27.95" customHeight="1" x14ac:dyDescent="0.25">
      <c r="A75" s="1">
        <f t="shared" si="20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6749.95</v>
      </c>
      <c r="H75" s="44">
        <v>19</v>
      </c>
      <c r="I75" s="44">
        <v>6</v>
      </c>
      <c r="J75" s="44">
        <v>12</v>
      </c>
      <c r="K75" s="44">
        <v>10</v>
      </c>
      <c r="L75" s="44">
        <v>13</v>
      </c>
      <c r="M75" s="44">
        <v>0</v>
      </c>
      <c r="N75" s="16">
        <f t="shared" si="9"/>
        <v>52.631578947368418</v>
      </c>
      <c r="O75" s="5">
        <v>6749.95</v>
      </c>
      <c r="P75" s="5">
        <f t="shared" si="10"/>
        <v>6749.95</v>
      </c>
      <c r="Q75" s="16">
        <f t="shared" si="16"/>
        <v>100</v>
      </c>
      <c r="R75" s="5">
        <v>6749.95</v>
      </c>
      <c r="S75" s="16">
        <f t="shared" si="19"/>
        <v>100</v>
      </c>
      <c r="T75" s="5">
        <f t="shared" si="13"/>
        <v>0</v>
      </c>
      <c r="U75" s="16">
        <f t="shared" si="18"/>
        <v>0</v>
      </c>
    </row>
    <row r="76" spans="1:21" ht="27.95" customHeight="1" x14ac:dyDescent="0.25">
      <c r="A76" s="1">
        <f t="shared" si="20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4541.01</v>
      </c>
      <c r="H76" s="44">
        <v>23</v>
      </c>
      <c r="I76" s="44">
        <v>0</v>
      </c>
      <c r="J76" s="44">
        <v>19</v>
      </c>
      <c r="K76" s="44">
        <v>10</v>
      </c>
      <c r="L76" s="44">
        <v>11</v>
      </c>
      <c r="M76" s="44">
        <v>0</v>
      </c>
      <c r="N76" s="16">
        <f t="shared" si="9"/>
        <v>43.478260869565219</v>
      </c>
      <c r="O76" s="5">
        <v>4541.01</v>
      </c>
      <c r="P76" s="5">
        <f t="shared" si="10"/>
        <v>4541.01</v>
      </c>
      <c r="Q76" s="16">
        <f t="shared" si="16"/>
        <v>100</v>
      </c>
      <c r="R76" s="5">
        <v>4541.01</v>
      </c>
      <c r="S76" s="16">
        <f t="shared" si="19"/>
        <v>100</v>
      </c>
      <c r="T76" s="5">
        <f t="shared" si="13"/>
        <v>0</v>
      </c>
      <c r="U76" s="16">
        <f t="shared" si="18"/>
        <v>0</v>
      </c>
    </row>
    <row r="77" spans="1:21" ht="27.95" customHeight="1" x14ac:dyDescent="0.25">
      <c r="A77" s="1">
        <f t="shared" si="20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12052.64</v>
      </c>
      <c r="H77" s="44">
        <v>32</v>
      </c>
      <c r="I77" s="44">
        <v>9</v>
      </c>
      <c r="J77" s="44">
        <v>21</v>
      </c>
      <c r="K77" s="44">
        <v>19</v>
      </c>
      <c r="L77" s="44">
        <v>22</v>
      </c>
      <c r="M77" s="44">
        <v>0</v>
      </c>
      <c r="N77" s="16">
        <f t="shared" si="9"/>
        <v>59.375</v>
      </c>
      <c r="O77" s="5">
        <v>12052.64</v>
      </c>
      <c r="P77" s="5">
        <f t="shared" si="10"/>
        <v>12052.64</v>
      </c>
      <c r="Q77" s="16">
        <f t="shared" si="16"/>
        <v>100</v>
      </c>
      <c r="R77" s="5">
        <v>12052.64</v>
      </c>
      <c r="S77" s="16">
        <f t="shared" si="19"/>
        <v>100</v>
      </c>
      <c r="T77" s="5">
        <f t="shared" si="13"/>
        <v>0</v>
      </c>
      <c r="U77" s="16">
        <f t="shared" si="18"/>
        <v>0</v>
      </c>
    </row>
    <row r="78" spans="1:21" ht="27.95" customHeight="1" x14ac:dyDescent="0.25">
      <c r="A78" s="1">
        <f t="shared" si="20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6110.04</v>
      </c>
      <c r="H78" s="44">
        <v>5</v>
      </c>
      <c r="I78" s="44">
        <v>1</v>
      </c>
      <c r="J78" s="44">
        <v>2</v>
      </c>
      <c r="K78" s="44">
        <v>4</v>
      </c>
      <c r="L78" s="44">
        <v>8</v>
      </c>
      <c r="M78" s="44">
        <v>0</v>
      </c>
      <c r="N78" s="16">
        <f t="shared" si="9"/>
        <v>80</v>
      </c>
      <c r="O78" s="5">
        <v>6110.04</v>
      </c>
      <c r="P78" s="5">
        <f t="shared" si="10"/>
        <v>6110.04</v>
      </c>
      <c r="Q78" s="16">
        <f t="shared" si="16"/>
        <v>100</v>
      </c>
      <c r="R78" s="5">
        <v>6110.04</v>
      </c>
      <c r="S78" s="16">
        <f t="shared" si="19"/>
        <v>100</v>
      </c>
      <c r="T78" s="5">
        <f t="shared" si="13"/>
        <v>0</v>
      </c>
      <c r="U78" s="16">
        <f t="shared" si="18"/>
        <v>0</v>
      </c>
    </row>
    <row r="79" spans="1:21" ht="27.95" customHeight="1" x14ac:dyDescent="0.25">
      <c r="A79" s="1">
        <f t="shared" si="20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989.26</v>
      </c>
      <c r="H79" s="44">
        <v>7</v>
      </c>
      <c r="I79" s="44">
        <v>1</v>
      </c>
      <c r="J79" s="44">
        <v>6</v>
      </c>
      <c r="K79" s="44">
        <v>2</v>
      </c>
      <c r="L79" s="44">
        <v>3</v>
      </c>
      <c r="M79" s="44">
        <v>0</v>
      </c>
      <c r="N79" s="16">
        <f t="shared" si="9"/>
        <v>28.571428571428569</v>
      </c>
      <c r="O79" s="5">
        <v>989.26</v>
      </c>
      <c r="P79" s="5">
        <f t="shared" si="10"/>
        <v>989.26</v>
      </c>
      <c r="Q79" s="16">
        <f t="shared" si="16"/>
        <v>100</v>
      </c>
      <c r="R79" s="5">
        <v>989.26</v>
      </c>
      <c r="S79" s="16">
        <f t="shared" si="19"/>
        <v>100</v>
      </c>
      <c r="T79" s="5">
        <f t="shared" si="13"/>
        <v>0</v>
      </c>
      <c r="U79" s="16">
        <f t="shared" si="18"/>
        <v>0</v>
      </c>
    </row>
    <row r="80" spans="1:21" ht="30" x14ac:dyDescent="0.25">
      <c r="A80" s="1">
        <f t="shared" si="20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3</v>
      </c>
      <c r="I80" s="44">
        <v>1</v>
      </c>
      <c r="J80" s="44">
        <v>0</v>
      </c>
      <c r="K80" s="44">
        <v>0</v>
      </c>
      <c r="L80" s="44">
        <v>0</v>
      </c>
      <c r="M80" s="44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</row>
    <row r="81" spans="1:21" ht="27.95" customHeight="1" x14ac:dyDescent="0.25">
      <c r="A81" s="1">
        <f t="shared" si="20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2016.66</v>
      </c>
      <c r="H81" s="44">
        <v>20</v>
      </c>
      <c r="I81" s="44">
        <v>5</v>
      </c>
      <c r="J81" s="44">
        <v>13</v>
      </c>
      <c r="K81" s="44">
        <v>8</v>
      </c>
      <c r="L81" s="44">
        <v>9</v>
      </c>
      <c r="M81" s="44">
        <v>0</v>
      </c>
      <c r="N81" s="16">
        <f t="shared" ref="N81:U102" si="21">IF(H81=0,0,K81/H81)*100</f>
        <v>40</v>
      </c>
      <c r="O81" s="5">
        <v>2016.66</v>
      </c>
      <c r="P81" s="5">
        <f>O81</f>
        <v>2016.66</v>
      </c>
      <c r="Q81" s="16">
        <f>IF(O81=0,0,P81/O81)*100</f>
        <v>100</v>
      </c>
      <c r="R81" s="5">
        <v>2016.66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20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9530.93</v>
      </c>
      <c r="H82" s="44">
        <v>17</v>
      </c>
      <c r="I82" s="44">
        <v>3</v>
      </c>
      <c r="J82" s="44">
        <v>11</v>
      </c>
      <c r="K82" s="44">
        <v>10</v>
      </c>
      <c r="L82" s="44">
        <v>13</v>
      </c>
      <c r="M82" s="44">
        <v>0</v>
      </c>
      <c r="N82" s="16">
        <f t="shared" si="21"/>
        <v>58.82352941176471</v>
      </c>
      <c r="O82" s="5">
        <v>9530.93</v>
      </c>
      <c r="P82" s="5">
        <f>O82</f>
        <v>9530.93</v>
      </c>
      <c r="Q82" s="16">
        <f>IF(O82=0,0,P82/O82)*100</f>
        <v>100</v>
      </c>
      <c r="R82" s="5">
        <v>9530.93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20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8238.9500000000007</v>
      </c>
      <c r="H83" s="44">
        <v>29</v>
      </c>
      <c r="I83" s="44">
        <v>4</v>
      </c>
      <c r="J83" s="44">
        <v>24</v>
      </c>
      <c r="K83" s="44">
        <v>15</v>
      </c>
      <c r="L83" s="44">
        <v>22</v>
      </c>
      <c r="M83" s="44">
        <v>0</v>
      </c>
      <c r="N83" s="16">
        <f t="shared" si="21"/>
        <v>51.724137931034484</v>
      </c>
      <c r="O83" s="5">
        <v>8238.9500000000007</v>
      </c>
      <c r="P83" s="5">
        <f>O83</f>
        <v>8238.9500000000007</v>
      </c>
      <c r="Q83" s="16">
        <f>IF(O83=0,0,P83/O83)*100</f>
        <v>100</v>
      </c>
      <c r="R83" s="5">
        <v>8238.9500000000007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20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12</v>
      </c>
      <c r="I84" s="44">
        <v>5</v>
      </c>
      <c r="J84" s="44">
        <v>7</v>
      </c>
      <c r="K84" s="44">
        <v>0</v>
      </c>
      <c r="L84" s="44">
        <v>0</v>
      </c>
      <c r="M84" s="44">
        <v>0</v>
      </c>
      <c r="N84" s="16">
        <f t="shared" si="21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20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9794.4599999999991</v>
      </c>
      <c r="H85" s="44">
        <v>22</v>
      </c>
      <c r="I85" s="44">
        <v>5</v>
      </c>
      <c r="J85" s="44">
        <v>16</v>
      </c>
      <c r="K85" s="44">
        <v>15</v>
      </c>
      <c r="L85" s="44">
        <v>15</v>
      </c>
      <c r="M85" s="44">
        <v>0</v>
      </c>
      <c r="N85" s="16">
        <f t="shared" si="21"/>
        <v>68.181818181818173</v>
      </c>
      <c r="O85" s="5">
        <v>9794.4599999999991</v>
      </c>
      <c r="P85" s="5">
        <f>O85</f>
        <v>9794.4599999999991</v>
      </c>
      <c r="Q85" s="16">
        <f>IF(O85=0,0,P85/O85)*100</f>
        <v>100</v>
      </c>
      <c r="R85" s="5">
        <v>9794.4599999999991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20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4</v>
      </c>
      <c r="I86" s="44">
        <v>2</v>
      </c>
      <c r="J86" s="44">
        <v>2</v>
      </c>
      <c r="K86" s="44">
        <v>0</v>
      </c>
      <c r="L86" s="44">
        <v>0</v>
      </c>
      <c r="M86" s="44">
        <v>0</v>
      </c>
      <c r="N86" s="16">
        <f t="shared" si="21"/>
        <v>0</v>
      </c>
      <c r="O86" s="16">
        <f t="shared" si="21"/>
        <v>0</v>
      </c>
      <c r="P86" s="16">
        <f t="shared" si="21"/>
        <v>0</v>
      </c>
      <c r="Q86" s="16">
        <f t="shared" si="21"/>
        <v>0</v>
      </c>
      <c r="R86" s="16">
        <f t="shared" si="21"/>
        <v>0</v>
      </c>
      <c r="S86" s="16">
        <f t="shared" si="21"/>
        <v>0</v>
      </c>
      <c r="T86" s="16">
        <f t="shared" si="21"/>
        <v>0</v>
      </c>
      <c r="U86" s="16">
        <f t="shared" si="21"/>
        <v>0</v>
      </c>
    </row>
    <row r="87" spans="1:21" ht="27.95" customHeight="1" x14ac:dyDescent="0.25">
      <c r="A87" s="1">
        <f t="shared" si="20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2" si="22">O87</f>
        <v>10324.64</v>
      </c>
      <c r="H87" s="44">
        <v>19</v>
      </c>
      <c r="I87" s="44">
        <v>4</v>
      </c>
      <c r="J87" s="44">
        <v>12</v>
      </c>
      <c r="K87" s="44">
        <v>12</v>
      </c>
      <c r="L87" s="44">
        <v>18</v>
      </c>
      <c r="M87" s="44">
        <v>0</v>
      </c>
      <c r="N87" s="16">
        <f t="shared" si="21"/>
        <v>63.157894736842103</v>
      </c>
      <c r="O87" s="5">
        <v>10324.64</v>
      </c>
      <c r="P87" s="5">
        <f t="shared" ref="P87:P102" si="23">O87</f>
        <v>10324.64</v>
      </c>
      <c r="Q87" s="16">
        <f t="shared" ref="Q87:Q103" si="24">IF(O87=0,0,P87/O87)*100</f>
        <v>100</v>
      </c>
      <c r="R87" s="5">
        <v>10324.64</v>
      </c>
      <c r="S87" s="16">
        <f t="shared" ref="S87:S103" si="25">IF(P87=0,0,R87/P87)*100</f>
        <v>100</v>
      </c>
      <c r="T87" s="5">
        <f t="shared" ref="T87:T102" si="26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20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22"/>
        <v>909.95</v>
      </c>
      <c r="H88" s="44">
        <v>11</v>
      </c>
      <c r="I88" s="44">
        <v>1</v>
      </c>
      <c r="J88" s="44">
        <v>9</v>
      </c>
      <c r="K88" s="44">
        <v>2</v>
      </c>
      <c r="L88" s="44">
        <v>3</v>
      </c>
      <c r="M88" s="44">
        <v>0</v>
      </c>
      <c r="N88" s="16">
        <f t="shared" si="21"/>
        <v>18.181818181818183</v>
      </c>
      <c r="O88" s="5">
        <v>909.95</v>
      </c>
      <c r="P88" s="5">
        <f t="shared" si="23"/>
        <v>909.95</v>
      </c>
      <c r="Q88" s="16">
        <f t="shared" si="24"/>
        <v>100</v>
      </c>
      <c r="R88" s="5">
        <v>909.95</v>
      </c>
      <c r="S88" s="16">
        <f t="shared" si="25"/>
        <v>100</v>
      </c>
      <c r="T88" s="5">
        <f t="shared" si="26"/>
        <v>0</v>
      </c>
      <c r="U88" s="16">
        <f>IF(P88=0,0,T88/P88)*100</f>
        <v>0</v>
      </c>
    </row>
    <row r="89" spans="1:21" ht="27.95" customHeight="1" x14ac:dyDescent="0.25">
      <c r="A89" s="1">
        <f t="shared" si="20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22"/>
        <v>1252.0999999999999</v>
      </c>
      <c r="H89" s="44">
        <v>11</v>
      </c>
      <c r="I89" s="44">
        <v>2</v>
      </c>
      <c r="J89" s="44">
        <v>5</v>
      </c>
      <c r="K89" s="44">
        <v>5</v>
      </c>
      <c r="L89" s="44">
        <v>6</v>
      </c>
      <c r="M89" s="44">
        <v>0</v>
      </c>
      <c r="N89" s="16">
        <f t="shared" si="21"/>
        <v>45.454545454545453</v>
      </c>
      <c r="O89" s="5">
        <v>1252.0999999999999</v>
      </c>
      <c r="P89" s="5">
        <f t="shared" si="23"/>
        <v>1252.0999999999999</v>
      </c>
      <c r="Q89" s="16">
        <f t="shared" si="24"/>
        <v>100</v>
      </c>
      <c r="R89" s="5">
        <v>1252.0999999999999</v>
      </c>
      <c r="S89" s="16">
        <f t="shared" si="25"/>
        <v>100</v>
      </c>
      <c r="T89" s="5">
        <f t="shared" si="26"/>
        <v>0</v>
      </c>
      <c r="U89" s="16">
        <f>IF(P89=0,0,T89/P89)*100</f>
        <v>0</v>
      </c>
    </row>
    <row r="90" spans="1:21" ht="27.95" customHeight="1" x14ac:dyDescent="0.25">
      <c r="A90" s="1">
        <f t="shared" si="20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22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21"/>
        <v>0</v>
      </c>
      <c r="O90" s="5">
        <v>0</v>
      </c>
      <c r="P90" s="5">
        <f t="shared" si="23"/>
        <v>0</v>
      </c>
      <c r="Q90" s="16">
        <f t="shared" si="24"/>
        <v>0</v>
      </c>
      <c r="R90" s="5">
        <v>0</v>
      </c>
      <c r="S90" s="16">
        <f t="shared" si="25"/>
        <v>0</v>
      </c>
      <c r="T90" s="5">
        <f t="shared" si="26"/>
        <v>0</v>
      </c>
      <c r="U90" s="16">
        <f>IF(P90=0,0,T90/P90)*100</f>
        <v>0</v>
      </c>
    </row>
    <row r="91" spans="1:21" ht="49.5" customHeight="1" x14ac:dyDescent="0.25">
      <c r="A91" s="1">
        <f t="shared" si="20"/>
        <v>86</v>
      </c>
      <c r="B91" s="25" t="s">
        <v>23</v>
      </c>
      <c r="C91" s="146" t="s">
        <v>271</v>
      </c>
      <c r="D91" s="25" t="s">
        <v>270</v>
      </c>
      <c r="E91" s="84" t="s">
        <v>41</v>
      </c>
      <c r="F91" s="97" t="s">
        <v>369</v>
      </c>
      <c r="G91" s="93">
        <f t="shared" si="22"/>
        <v>301.45999999999998</v>
      </c>
      <c r="H91" s="44">
        <v>9</v>
      </c>
      <c r="I91" s="44">
        <v>1</v>
      </c>
      <c r="J91" s="44">
        <v>7</v>
      </c>
      <c r="K91" s="44">
        <v>1</v>
      </c>
      <c r="L91" s="44">
        <v>1</v>
      </c>
      <c r="M91" s="44">
        <v>0</v>
      </c>
      <c r="N91" s="16">
        <f t="shared" si="21"/>
        <v>11.111111111111111</v>
      </c>
      <c r="O91" s="5">
        <v>301.45999999999998</v>
      </c>
      <c r="P91" s="5">
        <f t="shared" si="23"/>
        <v>301.45999999999998</v>
      </c>
      <c r="Q91" s="16">
        <f t="shared" si="24"/>
        <v>100</v>
      </c>
      <c r="R91" s="5">
        <v>301.45999999999998</v>
      </c>
      <c r="S91" s="16">
        <f t="shared" si="25"/>
        <v>100</v>
      </c>
      <c r="T91" s="5">
        <f t="shared" si="26"/>
        <v>0</v>
      </c>
      <c r="U91" s="5">
        <v>0</v>
      </c>
    </row>
    <row r="92" spans="1:21" ht="27.95" customHeight="1" x14ac:dyDescent="0.25">
      <c r="A92" s="1">
        <f t="shared" si="20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22"/>
        <v>3158.98</v>
      </c>
      <c r="H92" s="44">
        <v>15</v>
      </c>
      <c r="I92" s="44">
        <v>1</v>
      </c>
      <c r="J92" s="44">
        <v>7</v>
      </c>
      <c r="K92" s="44">
        <v>6</v>
      </c>
      <c r="L92" s="44">
        <v>10</v>
      </c>
      <c r="M92" s="44">
        <v>0</v>
      </c>
      <c r="N92" s="16">
        <f t="shared" si="21"/>
        <v>40</v>
      </c>
      <c r="O92" s="5">
        <v>3158.98</v>
      </c>
      <c r="P92" s="5">
        <f t="shared" si="23"/>
        <v>3158.98</v>
      </c>
      <c r="Q92" s="16">
        <f t="shared" si="24"/>
        <v>100</v>
      </c>
      <c r="R92" s="5">
        <v>3158.98</v>
      </c>
      <c r="S92" s="16">
        <f t="shared" si="25"/>
        <v>100</v>
      </c>
      <c r="T92" s="5">
        <f t="shared" si="26"/>
        <v>0</v>
      </c>
      <c r="U92" s="16">
        <f>IF(P92=0,0,T92/P92)*100</f>
        <v>0</v>
      </c>
    </row>
    <row r="93" spans="1:21" ht="27.95" customHeight="1" x14ac:dyDescent="0.25">
      <c r="A93" s="1">
        <f t="shared" si="20"/>
        <v>88</v>
      </c>
      <c r="B93" s="1" t="s">
        <v>22</v>
      </c>
      <c r="C93" s="1"/>
      <c r="D93" s="25" t="s">
        <v>272</v>
      </c>
      <c r="E93" s="86" t="s">
        <v>263</v>
      </c>
      <c r="F93" s="97" t="s">
        <v>350</v>
      </c>
      <c r="G93" s="93">
        <f t="shared" si="22"/>
        <v>1567.51</v>
      </c>
      <c r="H93" s="44">
        <v>9</v>
      </c>
      <c r="I93" s="44">
        <v>1</v>
      </c>
      <c r="J93" s="44">
        <v>6</v>
      </c>
      <c r="K93" s="44">
        <v>2</v>
      </c>
      <c r="L93" s="44">
        <v>2</v>
      </c>
      <c r="M93" s="44">
        <v>0</v>
      </c>
      <c r="N93" s="16">
        <f t="shared" si="21"/>
        <v>22.222222222222221</v>
      </c>
      <c r="O93" s="5">
        <v>1567.51</v>
      </c>
      <c r="P93" s="5">
        <f t="shared" si="23"/>
        <v>1567.51</v>
      </c>
      <c r="Q93" s="16">
        <f t="shared" si="24"/>
        <v>100</v>
      </c>
      <c r="R93" s="5">
        <v>1567.51</v>
      </c>
      <c r="S93" s="16">
        <f t="shared" si="25"/>
        <v>100</v>
      </c>
      <c r="T93" s="5">
        <f t="shared" si="26"/>
        <v>0</v>
      </c>
      <c r="U93" s="16">
        <f t="shared" ref="U93:U103" si="27">IF(P93=0,0,T93/P93)*100</f>
        <v>0</v>
      </c>
    </row>
    <row r="94" spans="1:21" ht="27.95" customHeight="1" x14ac:dyDescent="0.25">
      <c r="A94" s="1">
        <f t="shared" si="20"/>
        <v>89</v>
      </c>
      <c r="B94" s="1" t="s">
        <v>22</v>
      </c>
      <c r="C94" s="1"/>
      <c r="D94" s="25" t="s">
        <v>236</v>
      </c>
      <c r="E94" s="84" t="s">
        <v>53</v>
      </c>
      <c r="F94" s="96" t="s">
        <v>368</v>
      </c>
      <c r="G94" s="93">
        <f t="shared" si="22"/>
        <v>11054.28</v>
      </c>
      <c r="H94" s="44">
        <v>13</v>
      </c>
      <c r="I94" s="44">
        <v>3</v>
      </c>
      <c r="J94" s="44">
        <v>10</v>
      </c>
      <c r="K94" s="44">
        <v>10</v>
      </c>
      <c r="L94" s="44">
        <v>13</v>
      </c>
      <c r="M94" s="44">
        <v>0</v>
      </c>
      <c r="N94" s="16">
        <f t="shared" si="21"/>
        <v>76.923076923076934</v>
      </c>
      <c r="O94" s="5">
        <v>11054.28</v>
      </c>
      <c r="P94" s="5">
        <f t="shared" si="23"/>
        <v>11054.28</v>
      </c>
      <c r="Q94" s="16">
        <f t="shared" si="24"/>
        <v>100</v>
      </c>
      <c r="R94" s="5">
        <v>11054.28</v>
      </c>
      <c r="S94" s="16">
        <f t="shared" si="25"/>
        <v>100</v>
      </c>
      <c r="T94" s="5">
        <f t="shared" si="26"/>
        <v>0</v>
      </c>
      <c r="U94" s="16">
        <f t="shared" si="27"/>
        <v>0</v>
      </c>
    </row>
    <row r="95" spans="1:21" ht="27.95" customHeight="1" x14ac:dyDescent="0.25">
      <c r="A95" s="1">
        <f t="shared" si="20"/>
        <v>90</v>
      </c>
      <c r="B95" s="1" t="s">
        <v>22</v>
      </c>
      <c r="C95" s="1"/>
      <c r="D95" s="25" t="s">
        <v>240</v>
      </c>
      <c r="E95" s="84" t="s">
        <v>241</v>
      </c>
      <c r="F95" s="96" t="s">
        <v>351</v>
      </c>
      <c r="G95" s="93">
        <f t="shared" si="22"/>
        <v>334.95</v>
      </c>
      <c r="H95" s="44">
        <v>8</v>
      </c>
      <c r="I95" s="44">
        <v>4</v>
      </c>
      <c r="J95" s="44">
        <v>1</v>
      </c>
      <c r="K95" s="44">
        <v>3</v>
      </c>
      <c r="L95" s="44">
        <v>3</v>
      </c>
      <c r="M95" s="44">
        <v>0</v>
      </c>
      <c r="N95" s="16">
        <f t="shared" si="21"/>
        <v>37.5</v>
      </c>
      <c r="O95" s="5">
        <v>334.95</v>
      </c>
      <c r="P95" s="5">
        <f t="shared" si="23"/>
        <v>334.95</v>
      </c>
      <c r="Q95" s="16">
        <f t="shared" si="24"/>
        <v>100</v>
      </c>
      <c r="R95" s="5">
        <v>334.95</v>
      </c>
      <c r="S95" s="16">
        <f t="shared" si="25"/>
        <v>100</v>
      </c>
      <c r="T95" s="5">
        <f t="shared" si="26"/>
        <v>0</v>
      </c>
      <c r="U95" s="16">
        <f t="shared" si="27"/>
        <v>0</v>
      </c>
    </row>
    <row r="96" spans="1:21" ht="27.95" customHeight="1" x14ac:dyDescent="0.25">
      <c r="A96" s="1">
        <f t="shared" si="20"/>
        <v>91</v>
      </c>
      <c r="B96" s="1" t="s">
        <v>22</v>
      </c>
      <c r="C96" s="1"/>
      <c r="D96" s="25" t="s">
        <v>243</v>
      </c>
      <c r="E96" s="33" t="s">
        <v>128</v>
      </c>
      <c r="F96" s="96" t="s">
        <v>352</v>
      </c>
      <c r="G96" s="93">
        <f t="shared" si="22"/>
        <v>4567.2</v>
      </c>
      <c r="H96" s="44">
        <v>15</v>
      </c>
      <c r="I96" s="44">
        <v>4</v>
      </c>
      <c r="J96" s="44">
        <v>3</v>
      </c>
      <c r="K96" s="44">
        <v>12</v>
      </c>
      <c r="L96" s="44">
        <v>12</v>
      </c>
      <c r="M96" s="44">
        <v>0</v>
      </c>
      <c r="N96" s="16">
        <f t="shared" si="21"/>
        <v>80</v>
      </c>
      <c r="O96" s="5">
        <v>4567.2</v>
      </c>
      <c r="P96" s="5">
        <f t="shared" si="23"/>
        <v>4567.2</v>
      </c>
      <c r="Q96" s="16">
        <f>IF(O96=0,0,P96/O96)*100</f>
        <v>100</v>
      </c>
      <c r="R96" s="5">
        <v>4567.2</v>
      </c>
      <c r="S96" s="16">
        <f t="shared" si="25"/>
        <v>100</v>
      </c>
      <c r="T96" s="5">
        <f t="shared" si="26"/>
        <v>0</v>
      </c>
      <c r="U96" s="16">
        <f t="shared" si="27"/>
        <v>0</v>
      </c>
    </row>
    <row r="97" spans="1:32" ht="27.95" customHeight="1" x14ac:dyDescent="0.25">
      <c r="A97" s="1">
        <f t="shared" si="20"/>
        <v>92</v>
      </c>
      <c r="B97" s="1" t="s">
        <v>22</v>
      </c>
      <c r="C97" s="1"/>
      <c r="D97" s="25" t="s">
        <v>245</v>
      </c>
      <c r="E97" s="84" t="s">
        <v>53</v>
      </c>
      <c r="F97" s="98" t="s">
        <v>353</v>
      </c>
      <c r="G97" s="93">
        <f t="shared" si="22"/>
        <v>3787.16</v>
      </c>
      <c r="H97" s="44">
        <v>14</v>
      </c>
      <c r="I97" s="44">
        <v>2</v>
      </c>
      <c r="J97" s="44">
        <v>11</v>
      </c>
      <c r="K97" s="44">
        <v>11</v>
      </c>
      <c r="L97" s="44">
        <v>13</v>
      </c>
      <c r="M97" s="44">
        <v>0</v>
      </c>
      <c r="N97" s="16">
        <f t="shared" si="21"/>
        <v>78.571428571428569</v>
      </c>
      <c r="O97" s="5">
        <v>3787.16</v>
      </c>
      <c r="P97" s="5">
        <f t="shared" si="23"/>
        <v>3787.16</v>
      </c>
      <c r="Q97" s="16">
        <f t="shared" si="24"/>
        <v>100</v>
      </c>
      <c r="R97" s="5">
        <v>3787.16</v>
      </c>
      <c r="S97" s="16">
        <f t="shared" si="25"/>
        <v>100</v>
      </c>
      <c r="T97" s="5">
        <f t="shared" si="26"/>
        <v>0</v>
      </c>
      <c r="U97" s="16">
        <f t="shared" si="27"/>
        <v>0</v>
      </c>
    </row>
    <row r="98" spans="1:32" ht="27.95" customHeight="1" x14ac:dyDescent="0.25">
      <c r="A98" s="1">
        <f t="shared" si="20"/>
        <v>93</v>
      </c>
      <c r="B98" s="1" t="s">
        <v>22</v>
      </c>
      <c r="C98" s="1"/>
      <c r="D98" s="25" t="s">
        <v>247</v>
      </c>
      <c r="E98" s="84" t="s">
        <v>53</v>
      </c>
      <c r="F98" s="103" t="s">
        <v>354</v>
      </c>
      <c r="G98" s="93">
        <f t="shared" si="22"/>
        <v>0</v>
      </c>
      <c r="H98" s="44">
        <v>14</v>
      </c>
      <c r="I98" s="44">
        <v>3</v>
      </c>
      <c r="J98" s="44">
        <v>9</v>
      </c>
      <c r="K98" s="44">
        <v>0</v>
      </c>
      <c r="L98" s="44">
        <v>0</v>
      </c>
      <c r="M98" s="44">
        <v>0</v>
      </c>
      <c r="N98" s="16">
        <f t="shared" si="21"/>
        <v>0</v>
      </c>
      <c r="O98" s="5">
        <v>0</v>
      </c>
      <c r="P98" s="5">
        <f t="shared" si="23"/>
        <v>0</v>
      </c>
      <c r="Q98" s="16">
        <f t="shared" si="24"/>
        <v>0</v>
      </c>
      <c r="R98" s="5">
        <v>0</v>
      </c>
      <c r="S98" s="16">
        <f t="shared" si="25"/>
        <v>0</v>
      </c>
      <c r="T98" s="5">
        <f t="shared" si="26"/>
        <v>0</v>
      </c>
      <c r="U98" s="16">
        <f t="shared" si="27"/>
        <v>0</v>
      </c>
    </row>
    <row r="99" spans="1:32" ht="27.95" customHeight="1" x14ac:dyDescent="0.25">
      <c r="A99" s="1">
        <f t="shared" si="20"/>
        <v>94</v>
      </c>
      <c r="B99" s="1" t="s">
        <v>22</v>
      </c>
      <c r="C99" s="1"/>
      <c r="D99" s="25" t="s">
        <v>249</v>
      </c>
      <c r="E99" s="84" t="s">
        <v>250</v>
      </c>
      <c r="F99" s="96" t="s">
        <v>366</v>
      </c>
      <c r="G99" s="93">
        <f t="shared" si="22"/>
        <v>0</v>
      </c>
      <c r="H99" s="44">
        <v>27</v>
      </c>
      <c r="I99" s="44">
        <v>2</v>
      </c>
      <c r="J99" s="44">
        <v>24</v>
      </c>
      <c r="K99" s="44">
        <v>0</v>
      </c>
      <c r="L99" s="44">
        <v>0</v>
      </c>
      <c r="M99" s="44">
        <v>0</v>
      </c>
      <c r="N99" s="16">
        <f t="shared" si="21"/>
        <v>0</v>
      </c>
      <c r="O99" s="5">
        <v>0</v>
      </c>
      <c r="P99" s="5">
        <f t="shared" si="23"/>
        <v>0</v>
      </c>
      <c r="Q99" s="16">
        <f t="shared" si="24"/>
        <v>0</v>
      </c>
      <c r="R99" s="5">
        <v>0</v>
      </c>
      <c r="S99" s="16">
        <f t="shared" si="25"/>
        <v>0</v>
      </c>
      <c r="T99" s="5">
        <f t="shared" si="26"/>
        <v>0</v>
      </c>
      <c r="U99" s="16">
        <f t="shared" si="27"/>
        <v>0</v>
      </c>
    </row>
    <row r="100" spans="1:32" ht="27.95" customHeight="1" x14ac:dyDescent="0.25">
      <c r="A100" s="1">
        <f t="shared" si="20"/>
        <v>95</v>
      </c>
      <c r="B100" s="25" t="s">
        <v>23</v>
      </c>
      <c r="C100" s="146" t="s">
        <v>34</v>
      </c>
      <c r="D100" s="25" t="s">
        <v>252</v>
      </c>
      <c r="E100" s="84" t="s">
        <v>53</v>
      </c>
      <c r="F100" s="89" t="s">
        <v>367</v>
      </c>
      <c r="G100" s="93">
        <f t="shared" si="22"/>
        <v>0</v>
      </c>
      <c r="H100" s="44">
        <v>17</v>
      </c>
      <c r="I100" s="44">
        <v>1</v>
      </c>
      <c r="J100" s="44">
        <v>16</v>
      </c>
      <c r="K100" s="44">
        <v>0</v>
      </c>
      <c r="L100" s="44">
        <v>0</v>
      </c>
      <c r="M100" s="44">
        <v>0</v>
      </c>
      <c r="N100" s="16">
        <f t="shared" si="21"/>
        <v>0</v>
      </c>
      <c r="O100" s="5">
        <v>0</v>
      </c>
      <c r="P100" s="5">
        <f t="shared" si="23"/>
        <v>0</v>
      </c>
      <c r="Q100" s="16">
        <f t="shared" si="24"/>
        <v>0</v>
      </c>
      <c r="R100" s="5">
        <v>0</v>
      </c>
      <c r="S100" s="16">
        <f t="shared" si="25"/>
        <v>0</v>
      </c>
      <c r="T100" s="5">
        <f t="shared" si="26"/>
        <v>0</v>
      </c>
      <c r="U100" s="16">
        <f t="shared" si="27"/>
        <v>0</v>
      </c>
    </row>
    <row r="101" spans="1:32" ht="40.5" customHeight="1" x14ac:dyDescent="0.2">
      <c r="A101" s="1">
        <f t="shared" si="20"/>
        <v>96</v>
      </c>
      <c r="B101" s="1" t="s">
        <v>22</v>
      </c>
      <c r="C101" s="146"/>
      <c r="D101" s="25" t="s">
        <v>254</v>
      </c>
      <c r="E101" s="84" t="s">
        <v>41</v>
      </c>
      <c r="F101" s="137" t="s">
        <v>377</v>
      </c>
      <c r="G101" s="93">
        <f t="shared" si="22"/>
        <v>4904.32</v>
      </c>
      <c r="H101" s="44">
        <v>19</v>
      </c>
      <c r="I101" s="44">
        <v>5</v>
      </c>
      <c r="J101" s="44">
        <v>12</v>
      </c>
      <c r="K101" s="44">
        <v>13</v>
      </c>
      <c r="L101" s="44">
        <v>14</v>
      </c>
      <c r="M101" s="44">
        <v>0</v>
      </c>
      <c r="N101" s="16">
        <f t="shared" si="21"/>
        <v>68.421052631578945</v>
      </c>
      <c r="O101" s="5">
        <v>4904.32</v>
      </c>
      <c r="P101" s="5">
        <f t="shared" si="23"/>
        <v>4904.32</v>
      </c>
      <c r="Q101" s="16">
        <f t="shared" si="24"/>
        <v>100</v>
      </c>
      <c r="R101" s="5">
        <v>4904.32</v>
      </c>
      <c r="S101" s="16">
        <f t="shared" si="25"/>
        <v>100</v>
      </c>
      <c r="T101" s="5">
        <f t="shared" si="26"/>
        <v>0</v>
      </c>
      <c r="U101" s="16">
        <f t="shared" si="27"/>
        <v>0</v>
      </c>
    </row>
    <row r="102" spans="1:32" ht="38.25" customHeight="1" x14ac:dyDescent="0.25">
      <c r="A102" s="1">
        <f t="shared" si="20"/>
        <v>97</v>
      </c>
      <c r="B102" s="25" t="s">
        <v>23</v>
      </c>
      <c r="C102" s="146" t="s">
        <v>28</v>
      </c>
      <c r="D102" s="25" t="s">
        <v>256</v>
      </c>
      <c r="E102" s="84" t="s">
        <v>41</v>
      </c>
      <c r="F102" s="103" t="s">
        <v>355</v>
      </c>
      <c r="G102" s="93">
        <f t="shared" si="22"/>
        <v>3497.57</v>
      </c>
      <c r="H102" s="44">
        <v>11</v>
      </c>
      <c r="I102" s="44">
        <v>3</v>
      </c>
      <c r="J102" s="44">
        <v>6</v>
      </c>
      <c r="K102" s="44">
        <v>9</v>
      </c>
      <c r="L102" s="44">
        <v>11</v>
      </c>
      <c r="M102" s="44">
        <v>0</v>
      </c>
      <c r="N102" s="16">
        <f t="shared" si="21"/>
        <v>81.818181818181827</v>
      </c>
      <c r="O102" s="5">
        <v>3497.57</v>
      </c>
      <c r="P102" s="5">
        <f t="shared" si="23"/>
        <v>3497.57</v>
      </c>
      <c r="Q102" s="16">
        <f t="shared" si="24"/>
        <v>100</v>
      </c>
      <c r="R102" s="5">
        <v>3497.57</v>
      </c>
      <c r="S102" s="16">
        <f t="shared" si="25"/>
        <v>100</v>
      </c>
      <c r="T102" s="5">
        <f t="shared" si="26"/>
        <v>0</v>
      </c>
      <c r="U102" s="16">
        <f t="shared" si="27"/>
        <v>0</v>
      </c>
    </row>
    <row r="103" spans="1:32" x14ac:dyDescent="0.25">
      <c r="A103" s="22" t="s">
        <v>19</v>
      </c>
      <c r="B103" s="23"/>
      <c r="C103" s="23"/>
      <c r="D103" s="23"/>
      <c r="E103" s="23"/>
      <c r="F103" s="103"/>
      <c r="G103" s="94">
        <f t="shared" ref="G103:M103" si="28">SUM(G6:G102)</f>
        <v>406463</v>
      </c>
      <c r="H103" s="18">
        <f t="shared" si="28"/>
        <v>1575</v>
      </c>
      <c r="I103" s="18">
        <f t="shared" si="28"/>
        <v>317</v>
      </c>
      <c r="J103" s="18">
        <f t="shared" si="28"/>
        <v>1055</v>
      </c>
      <c r="K103" s="18">
        <f t="shared" si="28"/>
        <v>675</v>
      </c>
      <c r="L103" s="18">
        <f t="shared" si="28"/>
        <v>811</v>
      </c>
      <c r="M103" s="18">
        <f t="shared" si="28"/>
        <v>0</v>
      </c>
      <c r="N103" s="16">
        <f t="shared" ref="N103" si="29">IF(H103=0,0,K103/H103)*100</f>
        <v>42.857142857142854</v>
      </c>
      <c r="O103" s="19">
        <f>SUM(O6:O102)</f>
        <v>406463</v>
      </c>
      <c r="P103" s="19">
        <f>SUM(P6:P102)</f>
        <v>406463</v>
      </c>
      <c r="Q103" s="16">
        <f t="shared" si="24"/>
        <v>100</v>
      </c>
      <c r="R103" s="19">
        <f>SUM(R6:R102)</f>
        <v>406463</v>
      </c>
      <c r="S103" s="16">
        <f t="shared" si="25"/>
        <v>100</v>
      </c>
      <c r="T103" s="19">
        <f>SUM(T6:T102)</f>
        <v>0</v>
      </c>
      <c r="U103" s="16">
        <f t="shared" si="27"/>
        <v>0</v>
      </c>
      <c r="V103" s="10"/>
      <c r="W103" s="10"/>
      <c r="X103" s="10"/>
      <c r="Y103" s="9"/>
      <c r="Z103" s="11"/>
      <c r="AA103" s="11"/>
      <c r="AB103" s="9"/>
      <c r="AC103" s="11"/>
      <c r="AD103" s="9"/>
      <c r="AE103" s="11"/>
      <c r="AF103" s="9"/>
    </row>
  </sheetData>
  <sheetProtection algorithmName="SHA-512" hashValue="x5Zcu0/UHyAR+2HrWTNXqy8fNqCVvheJaRqEaUBiKKVdWwenzlHBXRPrgFByfd/sS4EGuAp3+A5sDBa9sXzEug==" saltValue="tZGWKQ9g2n0Xk0LIAjE33g==" spinCount="100000" sheet="1" objects="1" scenarios="1"/>
  <customSheetViews>
    <customSheetView guid="{2F2CED36-E625-4693-8C75-0460C802BA46}" topLeftCell="A66">
      <selection activeCell="O83" sqref="O83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topLeftCell="A66">
      <selection activeCell="O83" sqref="O83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topLeftCell="A66">
      <selection activeCell="O83" sqref="O83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3"/>
  <sheetViews>
    <sheetView topLeftCell="A82" zoomScaleNormal="100" zoomScaleSheetLayoutView="130" workbookViewId="0">
      <selection activeCell="K83" sqref="K83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395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150" t="s">
        <v>6</v>
      </c>
      <c r="Q4" s="149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50" t="s">
        <v>6</v>
      </c>
      <c r="S4" s="149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50" t="s">
        <v>6</v>
      </c>
      <c r="U4" s="149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49">
        <v>1</v>
      </c>
      <c r="B5" s="149">
        <v>2</v>
      </c>
      <c r="C5" s="149">
        <v>3</v>
      </c>
      <c r="D5" s="149">
        <v>4</v>
      </c>
      <c r="E5" s="91">
        <v>5</v>
      </c>
      <c r="F5" s="95">
        <v>6</v>
      </c>
      <c r="G5" s="92">
        <v>7</v>
      </c>
      <c r="H5" s="149">
        <v>8</v>
      </c>
      <c r="I5" s="149">
        <v>9</v>
      </c>
      <c r="J5" s="149">
        <v>10</v>
      </c>
      <c r="K5" s="149">
        <v>11</v>
      </c>
      <c r="L5" s="149">
        <v>12</v>
      </c>
      <c r="M5" s="149">
        <v>13</v>
      </c>
      <c r="N5" s="149">
        <v>14</v>
      </c>
      <c r="O5" s="149">
        <v>15</v>
      </c>
      <c r="P5" s="149">
        <v>16</v>
      </c>
      <c r="Q5" s="149">
        <v>17</v>
      </c>
      <c r="R5" s="149">
        <v>18</v>
      </c>
      <c r="S5" s="149">
        <v>19</v>
      </c>
      <c r="T5" s="149">
        <v>20</v>
      </c>
      <c r="U5" s="149">
        <v>21</v>
      </c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14926.98</v>
      </c>
      <c r="H6" s="44">
        <v>43</v>
      </c>
      <c r="I6" s="44">
        <v>7</v>
      </c>
      <c r="J6" s="44">
        <v>31</v>
      </c>
      <c r="K6" s="44">
        <v>29</v>
      </c>
      <c r="L6" s="44">
        <v>36</v>
      </c>
      <c r="M6" s="44">
        <v>0</v>
      </c>
      <c r="N6" s="16">
        <f t="shared" ref="N6:N29" si="1">IF(H6=0,0,K6/H6)*100</f>
        <v>67.441860465116278</v>
      </c>
      <c r="O6" s="5">
        <v>14926.98</v>
      </c>
      <c r="P6" s="5">
        <f t="shared" ref="P6:P28" si="2">O6</f>
        <v>14926.98</v>
      </c>
      <c r="Q6" s="16">
        <f t="shared" ref="Q6:Q28" si="3">IF(O6=0,0,P6/O6)*100</f>
        <v>100</v>
      </c>
      <c r="R6" s="5">
        <v>14926.98</v>
      </c>
      <c r="S6" s="16">
        <f t="shared" ref="S6:S28" si="4">IF(P6=0,0,R6/P6)*100</f>
        <v>100</v>
      </c>
      <c r="T6" s="5">
        <f t="shared" ref="T6:T28" si="5">SUM(P6, -R6)</f>
        <v>0</v>
      </c>
      <c r="U6" s="16">
        <f t="shared" ref="U6:U28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7015.22</v>
      </c>
      <c r="H7" s="44">
        <v>18</v>
      </c>
      <c r="I7" s="44">
        <v>6</v>
      </c>
      <c r="J7" s="44">
        <v>11</v>
      </c>
      <c r="K7" s="44">
        <v>16</v>
      </c>
      <c r="L7" s="44">
        <v>16</v>
      </c>
      <c r="M7" s="44">
        <v>0</v>
      </c>
      <c r="N7" s="16">
        <f t="shared" si="1"/>
        <v>88.888888888888886</v>
      </c>
      <c r="O7" s="5">
        <v>7015.22</v>
      </c>
      <c r="P7" s="5">
        <f t="shared" si="2"/>
        <v>7015.22</v>
      </c>
      <c r="Q7" s="16">
        <f t="shared" si="3"/>
        <v>100</v>
      </c>
      <c r="R7" s="5">
        <v>6284.77</v>
      </c>
      <c r="S7" s="16">
        <f t="shared" si="4"/>
        <v>89.587639446802811</v>
      </c>
      <c r="T7" s="5">
        <f t="shared" si="5"/>
        <v>730.44999999999982</v>
      </c>
      <c r="U7" s="16">
        <f t="shared" si="6"/>
        <v>10.412360553197187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12835.41</v>
      </c>
      <c r="H8" s="44">
        <v>36</v>
      </c>
      <c r="I8" s="44">
        <v>7</v>
      </c>
      <c r="J8" s="44">
        <v>26</v>
      </c>
      <c r="K8" s="44">
        <v>13</v>
      </c>
      <c r="L8" s="44">
        <v>13</v>
      </c>
      <c r="M8" s="44">
        <v>0</v>
      </c>
      <c r="N8" s="16">
        <f t="shared" si="1"/>
        <v>36.111111111111107</v>
      </c>
      <c r="O8" s="5">
        <v>12835.41</v>
      </c>
      <c r="P8" s="5">
        <f t="shared" si="2"/>
        <v>12835.41</v>
      </c>
      <c r="Q8" s="16">
        <f t="shared" si="3"/>
        <v>100</v>
      </c>
      <c r="R8" s="5">
        <v>12835.41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4385.28</v>
      </c>
      <c r="H9" s="44">
        <v>10</v>
      </c>
      <c r="I9" s="44">
        <v>0</v>
      </c>
      <c r="J9" s="44">
        <v>8</v>
      </c>
      <c r="K9" s="44">
        <v>6</v>
      </c>
      <c r="L9" s="44">
        <v>9</v>
      </c>
      <c r="M9" s="44">
        <v>0</v>
      </c>
      <c r="N9" s="16">
        <f t="shared" si="1"/>
        <v>60</v>
      </c>
      <c r="O9" s="5">
        <v>4385.28</v>
      </c>
      <c r="P9" s="5">
        <f t="shared" si="2"/>
        <v>4385.28</v>
      </c>
      <c r="Q9" s="16">
        <f t="shared" si="3"/>
        <v>100</v>
      </c>
      <c r="R9" s="5">
        <v>4385.28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1987.33</v>
      </c>
      <c r="H10" s="44">
        <v>7</v>
      </c>
      <c r="I10" s="44">
        <v>2</v>
      </c>
      <c r="J10" s="44">
        <v>5</v>
      </c>
      <c r="K10" s="44">
        <v>2</v>
      </c>
      <c r="L10" s="44">
        <v>2</v>
      </c>
      <c r="M10" s="44">
        <v>0</v>
      </c>
      <c r="N10" s="16">
        <f t="shared" si="1"/>
        <v>28.571428571428569</v>
      </c>
      <c r="O10" s="5">
        <v>1987.33</v>
      </c>
      <c r="P10" s="5">
        <f t="shared" si="2"/>
        <v>1987.33</v>
      </c>
      <c r="Q10" s="16">
        <f t="shared" si="3"/>
        <v>100</v>
      </c>
      <c r="R10" s="5">
        <v>1987.33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210.97</v>
      </c>
      <c r="H12" s="44">
        <v>8</v>
      </c>
      <c r="I12" s="44">
        <v>0</v>
      </c>
      <c r="J12" s="44">
        <v>6</v>
      </c>
      <c r="K12" s="44">
        <v>1</v>
      </c>
      <c r="L12" s="44">
        <v>1</v>
      </c>
      <c r="M12" s="44">
        <v>0</v>
      </c>
      <c r="N12" s="16">
        <f t="shared" si="1"/>
        <v>12.5</v>
      </c>
      <c r="O12" s="5">
        <v>210.97</v>
      </c>
      <c r="P12" s="5">
        <f t="shared" si="2"/>
        <v>210.97</v>
      </c>
      <c r="Q12" s="16">
        <f t="shared" si="3"/>
        <v>100</v>
      </c>
      <c r="R12" s="5">
        <v>210.97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5425.34</v>
      </c>
      <c r="H13" s="44">
        <v>47</v>
      </c>
      <c r="I13" s="44">
        <v>14</v>
      </c>
      <c r="J13" s="44">
        <v>30</v>
      </c>
      <c r="K13" s="44">
        <v>9</v>
      </c>
      <c r="L13" s="44">
        <v>10</v>
      </c>
      <c r="M13" s="44">
        <v>0</v>
      </c>
      <c r="N13" s="16">
        <f t="shared" si="1"/>
        <v>19.148936170212767</v>
      </c>
      <c r="O13" s="5">
        <v>5425.34</v>
      </c>
      <c r="P13" s="5">
        <f t="shared" si="2"/>
        <v>5425.34</v>
      </c>
      <c r="Q13" s="16">
        <f t="shared" si="3"/>
        <v>100</v>
      </c>
      <c r="R13" s="5">
        <v>5425.34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13130.13</v>
      </c>
      <c r="H14" s="44">
        <v>26</v>
      </c>
      <c r="I14" s="44">
        <v>6</v>
      </c>
      <c r="J14" s="44">
        <v>20</v>
      </c>
      <c r="K14" s="44">
        <v>21</v>
      </c>
      <c r="L14" s="44">
        <v>25</v>
      </c>
      <c r="M14" s="44">
        <v>0</v>
      </c>
      <c r="N14" s="16">
        <f t="shared" si="1"/>
        <v>80.769230769230774</v>
      </c>
      <c r="O14" s="5">
        <v>13130.13</v>
      </c>
      <c r="P14" s="5">
        <f t="shared" si="2"/>
        <v>13130.13</v>
      </c>
      <c r="Q14" s="16">
        <f t="shared" si="3"/>
        <v>100</v>
      </c>
      <c r="R14" s="5">
        <v>13130.13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3000.08</v>
      </c>
      <c r="H15" s="44">
        <v>11</v>
      </c>
      <c r="I15" s="44">
        <v>2</v>
      </c>
      <c r="J15" s="44">
        <v>7</v>
      </c>
      <c r="K15" s="44">
        <v>5</v>
      </c>
      <c r="L15" s="44">
        <v>6</v>
      </c>
      <c r="M15" s="44">
        <v>0</v>
      </c>
      <c r="N15" s="16">
        <f t="shared" si="1"/>
        <v>45.454545454545453</v>
      </c>
      <c r="O15" s="5">
        <v>3000.08</v>
      </c>
      <c r="P15" s="5">
        <f t="shared" si="2"/>
        <v>3000.08</v>
      </c>
      <c r="Q15" s="16">
        <f t="shared" si="3"/>
        <v>100</v>
      </c>
      <c r="R15" s="5">
        <v>3000.08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7507.32</v>
      </c>
      <c r="H16" s="44">
        <v>15</v>
      </c>
      <c r="I16" s="44">
        <v>1</v>
      </c>
      <c r="J16" s="44">
        <v>10</v>
      </c>
      <c r="K16" s="44">
        <v>13</v>
      </c>
      <c r="L16" s="44">
        <v>16</v>
      </c>
      <c r="M16" s="44">
        <v>0</v>
      </c>
      <c r="N16" s="16">
        <f t="shared" si="1"/>
        <v>86.666666666666671</v>
      </c>
      <c r="O16" s="5">
        <v>7507.32</v>
      </c>
      <c r="P16" s="5">
        <f t="shared" si="2"/>
        <v>7507.32</v>
      </c>
      <c r="Q16" s="16">
        <f t="shared" si="3"/>
        <v>100</v>
      </c>
      <c r="R16" s="5">
        <v>2712.36</v>
      </c>
      <c r="S16" s="16">
        <f t="shared" si="4"/>
        <v>36.129537571330381</v>
      </c>
      <c r="T16" s="5">
        <f t="shared" si="5"/>
        <v>4794.9599999999991</v>
      </c>
      <c r="U16" s="16">
        <f t="shared" si="6"/>
        <v>63.870462428669605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3290.11</v>
      </c>
      <c r="H17" s="44">
        <v>9</v>
      </c>
      <c r="I17" s="44">
        <v>2</v>
      </c>
      <c r="J17" s="44">
        <v>7</v>
      </c>
      <c r="K17" s="44">
        <v>6</v>
      </c>
      <c r="L17" s="44">
        <v>8</v>
      </c>
      <c r="M17" s="44">
        <v>0</v>
      </c>
      <c r="N17" s="16">
        <f t="shared" si="1"/>
        <v>66.666666666666657</v>
      </c>
      <c r="O17" s="5">
        <v>3290.11</v>
      </c>
      <c r="P17" s="5">
        <f t="shared" si="2"/>
        <v>3290.11</v>
      </c>
      <c r="Q17" s="16">
        <f t="shared" si="3"/>
        <v>100</v>
      </c>
      <c r="R17" s="5">
        <v>1763.05</v>
      </c>
      <c r="S17" s="16">
        <f t="shared" si="4"/>
        <v>53.586354255632784</v>
      </c>
      <c r="T17" s="5">
        <f t="shared" si="5"/>
        <v>1527.0600000000002</v>
      </c>
      <c r="U17" s="16">
        <f t="shared" si="6"/>
        <v>46.413645744367216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40</v>
      </c>
      <c r="I18" s="44">
        <v>5</v>
      </c>
      <c r="J18" s="44">
        <v>34</v>
      </c>
      <c r="K18" s="44">
        <v>9</v>
      </c>
      <c r="L18" s="44">
        <v>13</v>
      </c>
      <c r="M18" s="44">
        <v>0</v>
      </c>
      <c r="N18" s="16">
        <f t="shared" si="1"/>
        <v>22.5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5188.78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49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5</v>
      </c>
      <c r="I19" s="44">
        <v>3</v>
      </c>
      <c r="J19" s="44">
        <v>2</v>
      </c>
      <c r="K19" s="44">
        <v>1</v>
      </c>
      <c r="L19" s="44">
        <v>1</v>
      </c>
      <c r="M19" s="44">
        <v>0</v>
      </c>
      <c r="N19" s="16">
        <f t="shared" si="1"/>
        <v>20</v>
      </c>
      <c r="O19" s="5">
        <v>1556</v>
      </c>
      <c r="P19" s="5">
        <f t="shared" si="2"/>
        <v>1556</v>
      </c>
      <c r="Q19" s="16">
        <f t="shared" si="3"/>
        <v>100</v>
      </c>
      <c r="R19" s="5">
        <v>1556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49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6566.71</v>
      </c>
      <c r="H20" s="44">
        <v>13</v>
      </c>
      <c r="I20" s="44">
        <v>3</v>
      </c>
      <c r="J20" s="44">
        <v>10</v>
      </c>
      <c r="K20" s="44">
        <v>9</v>
      </c>
      <c r="L20" s="44">
        <v>11</v>
      </c>
      <c r="M20" s="44">
        <v>0</v>
      </c>
      <c r="N20" s="16">
        <f t="shared" si="1"/>
        <v>69.230769230769226</v>
      </c>
      <c r="O20" s="5">
        <v>6566.71</v>
      </c>
      <c r="P20" s="5">
        <f t="shared" si="2"/>
        <v>6566.71</v>
      </c>
      <c r="Q20" s="16">
        <f t="shared" si="3"/>
        <v>100</v>
      </c>
      <c r="R20" s="5">
        <v>643.1</v>
      </c>
      <c r="S20" s="16">
        <f t="shared" si="4"/>
        <v>9.793336389150733</v>
      </c>
      <c r="T20" s="5">
        <f t="shared" si="5"/>
        <v>5923.61</v>
      </c>
      <c r="U20" s="16">
        <f t="shared" si="6"/>
        <v>90.206663610849262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11312.37</v>
      </c>
      <c r="H21" s="44">
        <v>18</v>
      </c>
      <c r="I21" s="44">
        <v>4</v>
      </c>
      <c r="J21" s="44">
        <v>13</v>
      </c>
      <c r="K21" s="44">
        <v>14</v>
      </c>
      <c r="L21" s="44">
        <v>19</v>
      </c>
      <c r="M21" s="44">
        <v>0</v>
      </c>
      <c r="N21" s="16">
        <f t="shared" si="1"/>
        <v>77.777777777777786</v>
      </c>
      <c r="O21" s="5">
        <v>11312.37</v>
      </c>
      <c r="P21" s="5">
        <f t="shared" si="2"/>
        <v>11312.37</v>
      </c>
      <c r="Q21" s="16">
        <f t="shared" si="3"/>
        <v>100</v>
      </c>
      <c r="R21" s="5">
        <v>5333.28</v>
      </c>
      <c r="S21" s="16">
        <f t="shared" si="4"/>
        <v>47.145558357797697</v>
      </c>
      <c r="T21" s="5">
        <f t="shared" si="5"/>
        <v>5979.0900000000011</v>
      </c>
      <c r="U21" s="16">
        <f t="shared" si="6"/>
        <v>52.854441642202296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22</v>
      </c>
      <c r="I23" s="44">
        <v>5</v>
      </c>
      <c r="J23" s="44">
        <v>16</v>
      </c>
      <c r="K23" s="44">
        <v>4</v>
      </c>
      <c r="L23" s="44">
        <v>5</v>
      </c>
      <c r="M23" s="44">
        <v>0</v>
      </c>
      <c r="N23" s="16">
        <f t="shared" si="1"/>
        <v>18.181818181818183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1737.83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5934.4</v>
      </c>
      <c r="H24" s="44">
        <v>16</v>
      </c>
      <c r="I24" s="44">
        <v>3</v>
      </c>
      <c r="J24" s="44">
        <v>13</v>
      </c>
      <c r="K24" s="44">
        <v>13</v>
      </c>
      <c r="L24" s="44">
        <v>14</v>
      </c>
      <c r="M24" s="44">
        <v>0</v>
      </c>
      <c r="N24" s="16">
        <f t="shared" si="1"/>
        <v>81.25</v>
      </c>
      <c r="O24" s="5">
        <v>5934.4</v>
      </c>
      <c r="P24" s="5">
        <f t="shared" si="2"/>
        <v>5934.4</v>
      </c>
      <c r="Q24" s="16">
        <f t="shared" si="3"/>
        <v>100</v>
      </c>
      <c r="R24" s="5">
        <v>5934.4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2978.01</v>
      </c>
      <c r="H25" s="44">
        <v>9</v>
      </c>
      <c r="I25" s="44">
        <v>1</v>
      </c>
      <c r="J25" s="44">
        <v>7</v>
      </c>
      <c r="K25" s="44">
        <v>6</v>
      </c>
      <c r="L25" s="44">
        <v>7</v>
      </c>
      <c r="M25" s="44">
        <v>0</v>
      </c>
      <c r="N25" s="16">
        <f t="shared" si="1"/>
        <v>66.666666666666657</v>
      </c>
      <c r="O25" s="5">
        <v>2978.01</v>
      </c>
      <c r="P25" s="5">
        <f t="shared" si="2"/>
        <v>2978.01</v>
      </c>
      <c r="Q25" s="16">
        <f t="shared" si="3"/>
        <v>100</v>
      </c>
      <c r="R25" s="5">
        <v>2978.01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3390.28</v>
      </c>
      <c r="H26" s="44">
        <v>22</v>
      </c>
      <c r="I26" s="44">
        <v>9</v>
      </c>
      <c r="J26" s="44">
        <v>13</v>
      </c>
      <c r="K26" s="44">
        <v>6</v>
      </c>
      <c r="L26" s="44">
        <v>7</v>
      </c>
      <c r="M26" s="44">
        <v>0</v>
      </c>
      <c r="N26" s="16">
        <f t="shared" si="1"/>
        <v>27.27272727272727</v>
      </c>
      <c r="O26" s="5">
        <v>3390.28</v>
      </c>
      <c r="P26" s="5">
        <f t="shared" si="2"/>
        <v>3390.28</v>
      </c>
      <c r="Q26" s="16">
        <f t="shared" si="3"/>
        <v>100</v>
      </c>
      <c r="R26" s="5">
        <v>3390.28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49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12</v>
      </c>
      <c r="I27" s="44">
        <v>0</v>
      </c>
      <c r="J27" s="44">
        <v>12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2831.43</v>
      </c>
      <c r="H28" s="44">
        <v>14</v>
      </c>
      <c r="I28" s="44">
        <v>3</v>
      </c>
      <c r="J28" s="44">
        <v>8</v>
      </c>
      <c r="K28" s="44">
        <v>9</v>
      </c>
      <c r="L28" s="44">
        <v>9</v>
      </c>
      <c r="M28" s="44">
        <v>0</v>
      </c>
      <c r="N28" s="16">
        <f t="shared" si="1"/>
        <v>64.285714285714292</v>
      </c>
      <c r="O28" s="5">
        <v>2831.43</v>
      </c>
      <c r="P28" s="5">
        <f t="shared" si="2"/>
        <v>2831.43</v>
      </c>
      <c r="Q28" s="16">
        <f t="shared" si="3"/>
        <v>100</v>
      </c>
      <c r="R28" s="5">
        <v>2831.43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49" t="s">
        <v>383</v>
      </c>
      <c r="D29" s="25" t="s">
        <v>384</v>
      </c>
      <c r="E29" s="84" t="s">
        <v>41</v>
      </c>
      <c r="F29" s="96"/>
      <c r="G29" s="93">
        <v>0</v>
      </c>
      <c r="H29" s="44">
        <v>1</v>
      </c>
      <c r="I29" s="44">
        <v>0</v>
      </c>
      <c r="J29" s="44">
        <v>1</v>
      </c>
      <c r="K29" s="44">
        <v>1</v>
      </c>
      <c r="L29" s="44">
        <v>1</v>
      </c>
      <c r="M29" s="44">
        <v>0</v>
      </c>
      <c r="N29" s="16">
        <f t="shared" si="1"/>
        <v>100</v>
      </c>
      <c r="O29" s="5">
        <v>401.94</v>
      </c>
      <c r="P29" s="5">
        <f t="shared" ref="P29" si="8">O29</f>
        <v>401.94</v>
      </c>
      <c r="Q29" s="16">
        <f t="shared" ref="Q29" si="9">IF(O29=0,0,P29/O29)*100</f>
        <v>100</v>
      </c>
      <c r="R29" s="5"/>
      <c r="S29" s="16">
        <f t="shared" ref="S29" si="10">IF(P29=0,0,R29/P29)*100</f>
        <v>0</v>
      </c>
      <c r="T29" s="5">
        <f t="shared" ref="T29" si="11">SUM(P29, -R29)</f>
        <v>401.94</v>
      </c>
      <c r="U29" s="16">
        <f t="shared" ref="U29" si="12">IF(P29=0,0,T29/P29)*100</f>
        <v>100</v>
      </c>
    </row>
    <row r="30" spans="1:21" ht="27.95" customHeight="1" x14ac:dyDescent="0.2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138" t="s">
        <v>300</v>
      </c>
      <c r="G30" s="93">
        <f t="shared" ref="G30:G79" si="13">O30</f>
        <v>15984.98</v>
      </c>
      <c r="H30" s="44">
        <v>24</v>
      </c>
      <c r="I30" s="44">
        <v>1</v>
      </c>
      <c r="J30" s="44">
        <v>20</v>
      </c>
      <c r="K30" s="44">
        <v>23</v>
      </c>
      <c r="L30" s="44">
        <v>34</v>
      </c>
      <c r="M30" s="44">
        <v>0</v>
      </c>
      <c r="N30" s="16">
        <f t="shared" ref="N30:N80" si="14">IF(H30=0,0,K30/H30)*100</f>
        <v>95.833333333333343</v>
      </c>
      <c r="O30" s="5">
        <v>15984.98</v>
      </c>
      <c r="P30" s="5">
        <f t="shared" ref="P30:P79" si="15">O30</f>
        <v>15984.98</v>
      </c>
      <c r="Q30" s="16">
        <f t="shared" ref="Q30:Q41" si="16">IF(O30=0,0,P30/O30)*100</f>
        <v>100</v>
      </c>
      <c r="R30" s="5">
        <v>10619.47</v>
      </c>
      <c r="S30" s="16">
        <f t="shared" ref="S30:S39" si="17">IF(P30=0,0,R30/P30)*100</f>
        <v>66.434052466753158</v>
      </c>
      <c r="T30" s="5">
        <f t="shared" ref="T30:T79" si="18">SUM(P30, -R30)</f>
        <v>5365.51</v>
      </c>
      <c r="U30" s="16">
        <f t="shared" ref="U30:U39" si="19">IF(P30=0,0,T30/P30)*100</f>
        <v>33.565947533246835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13"/>
        <v>5719.11</v>
      </c>
      <c r="H31" s="44">
        <v>28</v>
      </c>
      <c r="I31" s="44">
        <v>8</v>
      </c>
      <c r="J31" s="44">
        <v>17</v>
      </c>
      <c r="K31" s="44">
        <v>10</v>
      </c>
      <c r="L31" s="44">
        <v>13</v>
      </c>
      <c r="M31" s="44">
        <v>0</v>
      </c>
      <c r="N31" s="16">
        <f t="shared" si="14"/>
        <v>35.714285714285715</v>
      </c>
      <c r="O31" s="5">
        <v>5719.11</v>
      </c>
      <c r="P31" s="5">
        <f t="shared" si="15"/>
        <v>5719.11</v>
      </c>
      <c r="Q31" s="16">
        <f t="shared" si="16"/>
        <v>100</v>
      </c>
      <c r="R31" s="5">
        <v>5719.11</v>
      </c>
      <c r="S31" s="16">
        <f t="shared" si="17"/>
        <v>100</v>
      </c>
      <c r="T31" s="5">
        <f t="shared" si="18"/>
        <v>0</v>
      </c>
      <c r="U31" s="16">
        <f t="shared" si="19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13"/>
        <v>5790.69</v>
      </c>
      <c r="H32" s="44">
        <v>20</v>
      </c>
      <c r="I32" s="44">
        <v>6</v>
      </c>
      <c r="J32" s="44">
        <v>11</v>
      </c>
      <c r="K32" s="44">
        <v>10</v>
      </c>
      <c r="L32" s="44">
        <v>13</v>
      </c>
      <c r="M32" s="44">
        <v>0</v>
      </c>
      <c r="N32" s="16">
        <f t="shared" si="14"/>
        <v>50</v>
      </c>
      <c r="O32" s="5">
        <v>5790.69</v>
      </c>
      <c r="P32" s="5">
        <f t="shared" si="15"/>
        <v>5790.69</v>
      </c>
      <c r="Q32" s="16">
        <f t="shared" si="16"/>
        <v>100</v>
      </c>
      <c r="R32" s="5">
        <v>5790.69</v>
      </c>
      <c r="S32" s="16">
        <f t="shared" si="17"/>
        <v>100</v>
      </c>
      <c r="T32" s="5">
        <f t="shared" si="18"/>
        <v>0</v>
      </c>
      <c r="U32" s="16">
        <f t="shared" si="19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13"/>
        <v>415.83</v>
      </c>
      <c r="H33" s="44">
        <v>16</v>
      </c>
      <c r="I33" s="44">
        <v>6</v>
      </c>
      <c r="J33" s="44">
        <v>8</v>
      </c>
      <c r="K33" s="44">
        <v>1</v>
      </c>
      <c r="L33" s="44">
        <v>1</v>
      </c>
      <c r="M33" s="44">
        <v>0</v>
      </c>
      <c r="N33" s="16">
        <f t="shared" si="14"/>
        <v>6.25</v>
      </c>
      <c r="O33" s="5">
        <v>415.83</v>
      </c>
      <c r="P33" s="5">
        <f t="shared" si="15"/>
        <v>415.83</v>
      </c>
      <c r="Q33" s="16">
        <f t="shared" si="16"/>
        <v>100</v>
      </c>
      <c r="R33" s="5">
        <v>415.83</v>
      </c>
      <c r="S33" s="16">
        <f t="shared" si="17"/>
        <v>100</v>
      </c>
      <c r="T33" s="5">
        <f t="shared" si="18"/>
        <v>0</v>
      </c>
      <c r="U33" s="16">
        <f t="shared" si="19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13"/>
        <v>14711.27</v>
      </c>
      <c r="H34" s="44">
        <v>39</v>
      </c>
      <c r="I34" s="44">
        <v>14</v>
      </c>
      <c r="J34" s="44">
        <v>21</v>
      </c>
      <c r="K34" s="44">
        <v>23</v>
      </c>
      <c r="L34" s="44">
        <v>25</v>
      </c>
      <c r="M34" s="44">
        <v>0</v>
      </c>
      <c r="N34" s="16">
        <f t="shared" si="14"/>
        <v>58.974358974358978</v>
      </c>
      <c r="O34" s="5">
        <v>14711.27</v>
      </c>
      <c r="P34" s="5">
        <f t="shared" si="15"/>
        <v>14711.27</v>
      </c>
      <c r="Q34" s="16">
        <f t="shared" si="16"/>
        <v>100</v>
      </c>
      <c r="R34" s="5">
        <v>7997.2</v>
      </c>
      <c r="S34" s="16">
        <f t="shared" si="17"/>
        <v>54.361044287814707</v>
      </c>
      <c r="T34" s="5">
        <f t="shared" si="18"/>
        <v>6714.0700000000006</v>
      </c>
      <c r="U34" s="16">
        <f t="shared" si="19"/>
        <v>45.638955712185286</v>
      </c>
    </row>
    <row r="35" spans="1:21" ht="27.95" customHeight="1" x14ac:dyDescent="0.25">
      <c r="A35" s="1">
        <f t="shared" si="7"/>
        <v>30</v>
      </c>
      <c r="B35" s="25" t="s">
        <v>264</v>
      </c>
      <c r="C35" s="149" t="s">
        <v>273</v>
      </c>
      <c r="D35" s="25" t="s">
        <v>115</v>
      </c>
      <c r="E35" s="86" t="s">
        <v>116</v>
      </c>
      <c r="F35" s="97" t="s">
        <v>375</v>
      </c>
      <c r="G35" s="93">
        <f t="shared" si="13"/>
        <v>5351.03</v>
      </c>
      <c r="H35" s="44">
        <v>23</v>
      </c>
      <c r="I35" s="44">
        <v>5</v>
      </c>
      <c r="J35" s="44">
        <v>11</v>
      </c>
      <c r="K35" s="44">
        <v>15</v>
      </c>
      <c r="L35" s="44">
        <v>16</v>
      </c>
      <c r="M35" s="44">
        <v>0</v>
      </c>
      <c r="N35" s="16">
        <f t="shared" si="14"/>
        <v>65.217391304347828</v>
      </c>
      <c r="O35" s="5">
        <v>5351.03</v>
      </c>
      <c r="P35" s="5">
        <f t="shared" si="15"/>
        <v>5351.03</v>
      </c>
      <c r="Q35" s="16">
        <f t="shared" si="16"/>
        <v>100</v>
      </c>
      <c r="R35" s="5">
        <v>5351.03</v>
      </c>
      <c r="S35" s="16">
        <f t="shared" si="17"/>
        <v>100</v>
      </c>
      <c r="T35" s="5">
        <f t="shared" si="18"/>
        <v>0</v>
      </c>
      <c r="U35" s="16">
        <f t="shared" si="19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13"/>
        <v>1600.15</v>
      </c>
      <c r="H36" s="44">
        <v>22</v>
      </c>
      <c r="I36" s="44">
        <v>4</v>
      </c>
      <c r="J36" s="44">
        <v>17</v>
      </c>
      <c r="K36" s="44">
        <v>4</v>
      </c>
      <c r="L36" s="44">
        <v>4</v>
      </c>
      <c r="M36" s="44">
        <v>0</v>
      </c>
      <c r="N36" s="16">
        <f t="shared" si="14"/>
        <v>18.181818181818183</v>
      </c>
      <c r="O36" s="5">
        <v>1600.15</v>
      </c>
      <c r="P36" s="5">
        <f t="shared" si="15"/>
        <v>1600.15</v>
      </c>
      <c r="Q36" s="16">
        <f t="shared" si="16"/>
        <v>100</v>
      </c>
      <c r="R36" s="5">
        <v>1600.15</v>
      </c>
      <c r="S36" s="16">
        <f t="shared" si="17"/>
        <v>100</v>
      </c>
      <c r="T36" s="5">
        <f t="shared" si="18"/>
        <v>0</v>
      </c>
      <c r="U36" s="16">
        <f t="shared" si="19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13"/>
        <v>4111.37</v>
      </c>
      <c r="H37" s="44">
        <v>11</v>
      </c>
      <c r="I37" s="44">
        <v>5</v>
      </c>
      <c r="J37" s="44">
        <v>5</v>
      </c>
      <c r="K37" s="44">
        <v>5</v>
      </c>
      <c r="L37" s="44">
        <v>5</v>
      </c>
      <c r="M37" s="44">
        <v>0</v>
      </c>
      <c r="N37" s="16">
        <f t="shared" si="14"/>
        <v>45.454545454545453</v>
      </c>
      <c r="O37" s="5">
        <v>4111.37</v>
      </c>
      <c r="P37" s="5">
        <f t="shared" si="15"/>
        <v>4111.37</v>
      </c>
      <c r="Q37" s="16">
        <f t="shared" si="16"/>
        <v>100</v>
      </c>
      <c r="R37" s="5">
        <v>4111.37</v>
      </c>
      <c r="S37" s="16">
        <f t="shared" si="17"/>
        <v>100</v>
      </c>
      <c r="T37" s="5">
        <f t="shared" si="18"/>
        <v>0</v>
      </c>
      <c r="U37" s="16">
        <f t="shared" si="19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13"/>
        <v>8489.68</v>
      </c>
      <c r="H38" s="44">
        <v>8</v>
      </c>
      <c r="I38" s="44">
        <v>3</v>
      </c>
      <c r="J38" s="44">
        <v>5</v>
      </c>
      <c r="K38" s="44">
        <v>8</v>
      </c>
      <c r="L38" s="44">
        <v>10</v>
      </c>
      <c r="M38" s="44">
        <v>0</v>
      </c>
      <c r="N38" s="16">
        <f t="shared" si="14"/>
        <v>100</v>
      </c>
      <c r="O38" s="5">
        <v>8489.68</v>
      </c>
      <c r="P38" s="5">
        <f t="shared" si="15"/>
        <v>8489.68</v>
      </c>
      <c r="Q38" s="16">
        <f t="shared" si="16"/>
        <v>100</v>
      </c>
      <c r="R38" s="5">
        <v>8489.68</v>
      </c>
      <c r="S38" s="16">
        <f t="shared" si="17"/>
        <v>100</v>
      </c>
      <c r="T38" s="5">
        <f t="shared" si="18"/>
        <v>0</v>
      </c>
      <c r="U38" s="16">
        <f t="shared" si="19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13"/>
        <v>39138.589999999997</v>
      </c>
      <c r="H39" s="44">
        <v>35</v>
      </c>
      <c r="I39" s="44">
        <v>2</v>
      </c>
      <c r="J39" s="44">
        <v>33</v>
      </c>
      <c r="K39" s="44">
        <v>27</v>
      </c>
      <c r="L39" s="44">
        <v>40</v>
      </c>
      <c r="M39" s="44">
        <v>0</v>
      </c>
      <c r="N39" s="16">
        <f t="shared" si="14"/>
        <v>77.142857142857153</v>
      </c>
      <c r="O39" s="5">
        <v>39138.589999999997</v>
      </c>
      <c r="P39" s="5">
        <f t="shared" si="15"/>
        <v>39138.589999999997</v>
      </c>
      <c r="Q39" s="16">
        <f t="shared" si="16"/>
        <v>100</v>
      </c>
      <c r="R39" s="5">
        <v>20413.39</v>
      </c>
      <c r="S39" s="16">
        <f t="shared" si="17"/>
        <v>52.156682190135108</v>
      </c>
      <c r="T39" s="5">
        <f t="shared" si="18"/>
        <v>18725.199999999997</v>
      </c>
      <c r="U39" s="16">
        <f t="shared" si="19"/>
        <v>47.843317809864885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13"/>
        <v>0</v>
      </c>
      <c r="H40" s="44">
        <v>8</v>
      </c>
      <c r="I40" s="44">
        <v>1</v>
      </c>
      <c r="J40" s="44">
        <v>6</v>
      </c>
      <c r="K40" s="44">
        <v>0</v>
      </c>
      <c r="L40" s="44">
        <v>0</v>
      </c>
      <c r="M40" s="44">
        <v>0</v>
      </c>
      <c r="N40" s="16">
        <f t="shared" si="14"/>
        <v>0</v>
      </c>
      <c r="O40" s="16">
        <f>IF(I40=0,0,L40/I40)*100</f>
        <v>0</v>
      </c>
      <c r="P40" s="5">
        <f t="shared" si="15"/>
        <v>0</v>
      </c>
      <c r="Q40" s="16">
        <f t="shared" si="16"/>
        <v>0</v>
      </c>
      <c r="R40" s="16">
        <f t="shared" ref="R40:S41" si="20">IF(L40=0,0,O40/L40)*100</f>
        <v>0</v>
      </c>
      <c r="S40" s="16">
        <f t="shared" si="20"/>
        <v>0</v>
      </c>
      <c r="T40" s="5">
        <f t="shared" si="18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49" t="s">
        <v>23</v>
      </c>
      <c r="C41" s="149" t="s">
        <v>273</v>
      </c>
      <c r="D41" s="25" t="s">
        <v>274</v>
      </c>
      <c r="E41" s="84" t="s">
        <v>41</v>
      </c>
      <c r="F41" s="96" t="s">
        <v>310</v>
      </c>
      <c r="G41" s="93">
        <f t="shared" si="13"/>
        <v>2454.2800000000002</v>
      </c>
      <c r="H41" s="44">
        <v>13</v>
      </c>
      <c r="I41" s="44">
        <v>2</v>
      </c>
      <c r="J41" s="44">
        <v>9</v>
      </c>
      <c r="K41" s="44">
        <v>3</v>
      </c>
      <c r="L41" s="44">
        <v>3</v>
      </c>
      <c r="M41" s="44">
        <v>0</v>
      </c>
      <c r="N41" s="16">
        <f t="shared" si="14"/>
        <v>23.076923076923077</v>
      </c>
      <c r="O41" s="16">
        <v>2454.2800000000002</v>
      </c>
      <c r="P41" s="5">
        <f t="shared" si="15"/>
        <v>2454.2800000000002</v>
      </c>
      <c r="Q41" s="16">
        <f t="shared" si="16"/>
        <v>100</v>
      </c>
      <c r="R41" s="16">
        <v>2454.2800000000002</v>
      </c>
      <c r="S41" s="16">
        <f t="shared" si="20"/>
        <v>0</v>
      </c>
      <c r="T41" s="5">
        <f t="shared" si="18"/>
        <v>0</v>
      </c>
      <c r="U41" s="16">
        <f>IF(O41=0,0,R41/O41)*100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13"/>
        <v>11223.61</v>
      </c>
      <c r="H42" s="44">
        <v>16</v>
      </c>
      <c r="I42" s="44">
        <v>4</v>
      </c>
      <c r="J42" s="44">
        <v>10</v>
      </c>
      <c r="K42" s="44">
        <v>13</v>
      </c>
      <c r="L42" s="44">
        <v>17</v>
      </c>
      <c r="M42" s="44">
        <v>0</v>
      </c>
      <c r="N42" s="16">
        <f t="shared" si="14"/>
        <v>81.25</v>
      </c>
      <c r="O42" s="5">
        <v>11223.61</v>
      </c>
      <c r="P42" s="5">
        <f t="shared" si="15"/>
        <v>11223.61</v>
      </c>
      <c r="Q42" s="16">
        <f>IF(O42=0,0,P42/O42)*100</f>
        <v>100</v>
      </c>
      <c r="R42" s="5">
        <v>11223.61</v>
      </c>
      <c r="S42" s="16">
        <f>IF(P42=0,0,R42/P42)*100</f>
        <v>100</v>
      </c>
      <c r="T42" s="5">
        <f t="shared" si="18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13"/>
        <v>7632.64</v>
      </c>
      <c r="H43" s="44">
        <v>28</v>
      </c>
      <c r="I43" s="44">
        <v>11</v>
      </c>
      <c r="J43" s="44">
        <v>14</v>
      </c>
      <c r="K43" s="44">
        <v>9</v>
      </c>
      <c r="L43" s="44">
        <v>11</v>
      </c>
      <c r="M43" s="44">
        <v>0</v>
      </c>
      <c r="N43" s="16">
        <f t="shared" si="14"/>
        <v>32.142857142857146</v>
      </c>
      <c r="O43" s="5">
        <v>7632.64</v>
      </c>
      <c r="P43" s="5">
        <f t="shared" si="15"/>
        <v>7632.64</v>
      </c>
      <c r="Q43" s="16">
        <f>IF(O43=0,0,P43/O43)*100</f>
        <v>100</v>
      </c>
      <c r="R43" s="5">
        <v>7632.64</v>
      </c>
      <c r="S43" s="16">
        <f>IF(P43=0,0,R43/P43)*100</f>
        <v>100</v>
      </c>
      <c r="T43" s="5">
        <f t="shared" si="18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13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14"/>
        <v>0</v>
      </c>
      <c r="O44" s="16">
        <f>IF(I44=0,0,L44/I44)*100</f>
        <v>0</v>
      </c>
      <c r="P44" s="5">
        <f t="shared" si="15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18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49" t="s">
        <v>29</v>
      </c>
      <c r="D45" s="25" t="s">
        <v>132</v>
      </c>
      <c r="E45" s="84" t="s">
        <v>78</v>
      </c>
      <c r="F45" s="96" t="s">
        <v>313</v>
      </c>
      <c r="G45" s="93">
        <f t="shared" si="13"/>
        <v>1005.65</v>
      </c>
      <c r="H45" s="44">
        <v>23</v>
      </c>
      <c r="I45" s="44">
        <v>5</v>
      </c>
      <c r="J45" s="44">
        <v>17</v>
      </c>
      <c r="K45" s="44">
        <v>3</v>
      </c>
      <c r="L45" s="44">
        <v>4</v>
      </c>
      <c r="M45" s="44">
        <v>0</v>
      </c>
      <c r="N45" s="16">
        <f t="shared" si="14"/>
        <v>13.043478260869565</v>
      </c>
      <c r="O45" s="5">
        <v>1005.65</v>
      </c>
      <c r="P45" s="5">
        <f t="shared" si="15"/>
        <v>1005.65</v>
      </c>
      <c r="Q45" s="16">
        <f>IF(O45=0,0,P45/O45)*100</f>
        <v>100</v>
      </c>
      <c r="R45" s="5">
        <v>1005.65</v>
      </c>
      <c r="S45" s="16">
        <f>IF(P45=0,0,R45/P45)*100</f>
        <v>100</v>
      </c>
      <c r="T45" s="5">
        <f t="shared" si="18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13"/>
        <v>11541.03</v>
      </c>
      <c r="H46" s="44">
        <v>21</v>
      </c>
      <c r="I46" s="44">
        <v>5</v>
      </c>
      <c r="J46" s="44">
        <v>13</v>
      </c>
      <c r="K46" s="44">
        <v>17</v>
      </c>
      <c r="L46" s="44">
        <v>23</v>
      </c>
      <c r="M46" s="44">
        <v>0</v>
      </c>
      <c r="N46" s="16">
        <f t="shared" si="14"/>
        <v>80.952380952380949</v>
      </c>
      <c r="O46" s="5">
        <v>11541.03</v>
      </c>
      <c r="P46" s="5">
        <f t="shared" si="15"/>
        <v>11541.03</v>
      </c>
      <c r="Q46" s="16">
        <f>IF(O46=0,0,P46/O46)*100</f>
        <v>100</v>
      </c>
      <c r="R46" s="5">
        <v>11541.03</v>
      </c>
      <c r="S46" s="16">
        <f>IF(P46=0,0,R46/P46)*100</f>
        <v>100</v>
      </c>
      <c r="T46" s="5">
        <f t="shared" si="18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49"/>
      <c r="D47" s="37" t="s">
        <v>277</v>
      </c>
      <c r="E47" s="84" t="s">
        <v>41</v>
      </c>
      <c r="F47" s="98" t="s">
        <v>315</v>
      </c>
      <c r="G47" s="93">
        <f t="shared" si="13"/>
        <v>0</v>
      </c>
      <c r="H47" s="44">
        <v>22</v>
      </c>
      <c r="I47" s="44">
        <v>3</v>
      </c>
      <c r="J47" s="44">
        <v>17</v>
      </c>
      <c r="K47" s="44">
        <v>0</v>
      </c>
      <c r="L47" s="44">
        <v>0</v>
      </c>
      <c r="M47" s="44">
        <v>0</v>
      </c>
      <c r="N47" s="16">
        <f t="shared" si="14"/>
        <v>0</v>
      </c>
      <c r="O47" s="5">
        <v>0</v>
      </c>
      <c r="P47" s="5">
        <f t="shared" si="15"/>
        <v>0</v>
      </c>
      <c r="Q47" s="5">
        <v>0</v>
      </c>
      <c r="R47" s="5">
        <v>0</v>
      </c>
      <c r="S47" s="5">
        <v>0</v>
      </c>
      <c r="T47" s="5">
        <f t="shared" si="18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13"/>
        <v>1836.21</v>
      </c>
      <c r="H48" s="44">
        <v>10</v>
      </c>
      <c r="I48" s="44">
        <v>1</v>
      </c>
      <c r="J48" s="44">
        <v>7</v>
      </c>
      <c r="K48" s="44">
        <v>7</v>
      </c>
      <c r="L48" s="44">
        <v>7</v>
      </c>
      <c r="M48" s="44">
        <v>0</v>
      </c>
      <c r="N48" s="16">
        <f t="shared" si="14"/>
        <v>70</v>
      </c>
      <c r="O48" s="5">
        <v>1836.21</v>
      </c>
      <c r="P48" s="5">
        <f t="shared" si="15"/>
        <v>1836.21</v>
      </c>
      <c r="Q48" s="16">
        <f>IF(O48=0,0,P48/O48)*100</f>
        <v>100</v>
      </c>
      <c r="R48" s="5">
        <v>1836.21</v>
      </c>
      <c r="S48" s="16">
        <f>IF(P48=0,0,R48/P48)*100</f>
        <v>100</v>
      </c>
      <c r="T48" s="5">
        <f t="shared" si="18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13"/>
        <v>6936.26</v>
      </c>
      <c r="H49" s="44">
        <v>27</v>
      </c>
      <c r="I49" s="44">
        <v>8</v>
      </c>
      <c r="J49" s="44">
        <v>14</v>
      </c>
      <c r="K49" s="44">
        <v>14</v>
      </c>
      <c r="L49" s="44">
        <v>16</v>
      </c>
      <c r="M49" s="44">
        <v>0</v>
      </c>
      <c r="N49" s="16">
        <f t="shared" si="14"/>
        <v>51.851851851851848</v>
      </c>
      <c r="O49" s="5">
        <v>6936.26</v>
      </c>
      <c r="P49" s="5">
        <f t="shared" si="15"/>
        <v>6936.26</v>
      </c>
      <c r="Q49" s="16">
        <f>IF(O49=0,0,P49/O49)*100</f>
        <v>100</v>
      </c>
      <c r="R49" s="5">
        <v>6936.26</v>
      </c>
      <c r="S49" s="16">
        <f>IF(P49=0,0,R49/P49)*100</f>
        <v>100</v>
      </c>
      <c r="T49" s="5">
        <f t="shared" si="18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13"/>
        <v>3804.09</v>
      </c>
      <c r="H50" s="44">
        <v>17</v>
      </c>
      <c r="I50" s="44">
        <v>3</v>
      </c>
      <c r="J50" s="44">
        <v>14</v>
      </c>
      <c r="K50" s="44">
        <v>8</v>
      </c>
      <c r="L50" s="44">
        <v>8</v>
      </c>
      <c r="M50" s="44">
        <v>0</v>
      </c>
      <c r="N50" s="16">
        <f t="shared" si="14"/>
        <v>47.058823529411761</v>
      </c>
      <c r="O50" s="5">
        <v>3804.09</v>
      </c>
      <c r="P50" s="5">
        <f t="shared" si="15"/>
        <v>3804.09</v>
      </c>
      <c r="Q50" s="16">
        <f>IF(O50=0,0,P50/O50)*100</f>
        <v>100</v>
      </c>
      <c r="R50" s="5">
        <v>3804.09</v>
      </c>
      <c r="S50" s="16">
        <f>IF(P50=0,0,R50/P50)*100</f>
        <v>100</v>
      </c>
      <c r="T50" s="5">
        <f t="shared" si="18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49" t="s">
        <v>268</v>
      </c>
      <c r="D51" s="25" t="s">
        <v>267</v>
      </c>
      <c r="E51" s="84" t="s">
        <v>41</v>
      </c>
      <c r="F51" s="96" t="s">
        <v>319</v>
      </c>
      <c r="G51" s="93">
        <f t="shared" si="13"/>
        <v>497.4</v>
      </c>
      <c r="H51" s="44">
        <v>6</v>
      </c>
      <c r="I51" s="44">
        <v>0</v>
      </c>
      <c r="J51" s="44">
        <v>5</v>
      </c>
      <c r="K51" s="44">
        <v>1</v>
      </c>
      <c r="L51" s="44">
        <v>1</v>
      </c>
      <c r="M51" s="44">
        <v>0</v>
      </c>
      <c r="N51" s="16">
        <f t="shared" si="14"/>
        <v>16.666666666666664</v>
      </c>
      <c r="O51" s="16">
        <v>497.4</v>
      </c>
      <c r="P51" s="5">
        <f t="shared" si="15"/>
        <v>497.4</v>
      </c>
      <c r="Q51" s="16">
        <f>IF(O51=0,0,P51/O51)*100</f>
        <v>100</v>
      </c>
      <c r="R51" s="16">
        <v>497.4</v>
      </c>
      <c r="S51" s="16">
        <f>IF(P51=0,0,R51/P51)*100</f>
        <v>100</v>
      </c>
      <c r="T51" s="5">
        <f t="shared" si="18"/>
        <v>0</v>
      </c>
      <c r="U51" s="16">
        <f>IF(P51=0,0,T51/P51)*100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13"/>
        <v>4261.2</v>
      </c>
      <c r="H52" s="44">
        <v>20</v>
      </c>
      <c r="I52" s="44">
        <v>0</v>
      </c>
      <c r="J52" s="44">
        <v>12</v>
      </c>
      <c r="K52" s="44">
        <v>12</v>
      </c>
      <c r="L52" s="44">
        <v>13</v>
      </c>
      <c r="M52" s="44">
        <v>0</v>
      </c>
      <c r="N52" s="16">
        <f t="shared" si="14"/>
        <v>60</v>
      </c>
      <c r="O52" s="5">
        <v>4261.2</v>
      </c>
      <c r="P52" s="5">
        <f t="shared" si="15"/>
        <v>4261.2</v>
      </c>
      <c r="Q52" s="16">
        <f t="shared" ref="Q52:Q79" si="21">IF(O52=0,0,P52/O52)*100</f>
        <v>100</v>
      </c>
      <c r="R52" s="5">
        <v>4261.2</v>
      </c>
      <c r="S52" s="16">
        <f t="shared" ref="S52:S66" si="22">IF(P52=0,0,R52/P52)*100</f>
        <v>100</v>
      </c>
      <c r="T52" s="5">
        <f t="shared" si="18"/>
        <v>0</v>
      </c>
      <c r="U52" s="16">
        <f t="shared" ref="U52:U79" si="23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13"/>
        <v>9657.01</v>
      </c>
      <c r="H53" s="44">
        <v>13</v>
      </c>
      <c r="I53" s="44">
        <v>1</v>
      </c>
      <c r="J53" s="44">
        <v>9</v>
      </c>
      <c r="K53" s="44">
        <v>5</v>
      </c>
      <c r="L53" s="44">
        <v>6</v>
      </c>
      <c r="M53" s="44">
        <v>0</v>
      </c>
      <c r="N53" s="16">
        <f t="shared" si="14"/>
        <v>38.461538461538467</v>
      </c>
      <c r="O53" s="5">
        <v>9657.01</v>
      </c>
      <c r="P53" s="5">
        <f t="shared" si="15"/>
        <v>9657.01</v>
      </c>
      <c r="Q53" s="16">
        <f t="shared" si="21"/>
        <v>100</v>
      </c>
      <c r="R53" s="5">
        <v>9657.01</v>
      </c>
      <c r="S53" s="16">
        <f t="shared" si="22"/>
        <v>100</v>
      </c>
      <c r="T53" s="5">
        <f t="shared" si="18"/>
        <v>0</v>
      </c>
      <c r="U53" s="16">
        <f t="shared" si="23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13"/>
        <v>6744.19</v>
      </c>
      <c r="H54" s="44">
        <v>16</v>
      </c>
      <c r="I54" s="44">
        <v>4</v>
      </c>
      <c r="J54" s="44">
        <v>8</v>
      </c>
      <c r="K54" s="44">
        <v>10</v>
      </c>
      <c r="L54" s="44">
        <v>12</v>
      </c>
      <c r="M54" s="44">
        <v>0</v>
      </c>
      <c r="N54" s="16">
        <f t="shared" si="14"/>
        <v>62.5</v>
      </c>
      <c r="O54" s="5">
        <v>6744.19</v>
      </c>
      <c r="P54" s="5">
        <f t="shared" si="15"/>
        <v>6744.19</v>
      </c>
      <c r="Q54" s="16">
        <f t="shared" si="21"/>
        <v>100</v>
      </c>
      <c r="R54" s="5">
        <v>3686.88</v>
      </c>
      <c r="S54" s="16">
        <f t="shared" si="22"/>
        <v>54.66749898801784</v>
      </c>
      <c r="T54" s="5">
        <f t="shared" si="18"/>
        <v>3057.3099999999995</v>
      </c>
      <c r="U54" s="16">
        <f t="shared" si="23"/>
        <v>45.33250101198216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13"/>
        <v>4470.8100000000004</v>
      </c>
      <c r="H55" s="44">
        <v>27</v>
      </c>
      <c r="I55" s="44">
        <v>2</v>
      </c>
      <c r="J55" s="44">
        <v>25</v>
      </c>
      <c r="K55" s="44">
        <v>7</v>
      </c>
      <c r="L55" s="44">
        <v>9</v>
      </c>
      <c r="M55" s="44">
        <v>0</v>
      </c>
      <c r="N55" s="16">
        <f t="shared" si="14"/>
        <v>25.925925925925924</v>
      </c>
      <c r="O55" s="5">
        <v>4470.8100000000004</v>
      </c>
      <c r="P55" s="5">
        <f t="shared" si="15"/>
        <v>4470.8100000000004</v>
      </c>
      <c r="Q55" s="16">
        <f t="shared" si="21"/>
        <v>100</v>
      </c>
      <c r="R55" s="5">
        <v>4470.8100000000004</v>
      </c>
      <c r="S55" s="16">
        <f t="shared" si="22"/>
        <v>100</v>
      </c>
      <c r="T55" s="5">
        <f t="shared" si="18"/>
        <v>0</v>
      </c>
      <c r="U55" s="16">
        <f t="shared" si="23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49" t="s">
        <v>30</v>
      </c>
      <c r="D56" s="25" t="s">
        <v>157</v>
      </c>
      <c r="E56" s="87" t="s">
        <v>158</v>
      </c>
      <c r="F56" s="97" t="s">
        <v>324</v>
      </c>
      <c r="G56" s="93">
        <f t="shared" si="13"/>
        <v>3148.3</v>
      </c>
      <c r="H56" s="44">
        <v>22</v>
      </c>
      <c r="I56" s="44">
        <v>6</v>
      </c>
      <c r="J56" s="44">
        <v>6</v>
      </c>
      <c r="K56" s="44">
        <v>8</v>
      </c>
      <c r="L56" s="44">
        <v>9</v>
      </c>
      <c r="M56" s="44">
        <v>0</v>
      </c>
      <c r="N56" s="16">
        <f t="shared" si="14"/>
        <v>36.363636363636367</v>
      </c>
      <c r="O56" s="5">
        <v>3148.3</v>
      </c>
      <c r="P56" s="5">
        <f t="shared" si="15"/>
        <v>3148.3</v>
      </c>
      <c r="Q56" s="16">
        <f t="shared" si="21"/>
        <v>100</v>
      </c>
      <c r="R56" s="5">
        <v>3148.3</v>
      </c>
      <c r="S56" s="16">
        <f t="shared" si="22"/>
        <v>100</v>
      </c>
      <c r="T56" s="5">
        <f t="shared" si="18"/>
        <v>0</v>
      </c>
      <c r="U56" s="16">
        <f t="shared" si="23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13"/>
        <v>12176.76</v>
      </c>
      <c r="H57" s="44">
        <v>26</v>
      </c>
      <c r="I57" s="44">
        <v>1</v>
      </c>
      <c r="J57" s="44">
        <v>14</v>
      </c>
      <c r="K57" s="44">
        <v>20</v>
      </c>
      <c r="L57" s="44">
        <v>26</v>
      </c>
      <c r="M57" s="44">
        <v>0</v>
      </c>
      <c r="N57" s="16">
        <f t="shared" si="14"/>
        <v>76.923076923076934</v>
      </c>
      <c r="O57" s="5">
        <v>12176.76</v>
      </c>
      <c r="P57" s="5">
        <f t="shared" si="15"/>
        <v>12176.76</v>
      </c>
      <c r="Q57" s="16">
        <f t="shared" si="21"/>
        <v>100</v>
      </c>
      <c r="R57" s="5">
        <v>12176.76</v>
      </c>
      <c r="S57" s="16">
        <f t="shared" si="22"/>
        <v>100</v>
      </c>
      <c r="T57" s="5">
        <f t="shared" si="18"/>
        <v>0</v>
      </c>
      <c r="U57" s="16">
        <f t="shared" si="23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49" t="s">
        <v>31</v>
      </c>
      <c r="D58" s="25" t="s">
        <v>163</v>
      </c>
      <c r="E58" s="84" t="s">
        <v>164</v>
      </c>
      <c r="F58" s="100" t="s">
        <v>165</v>
      </c>
      <c r="G58" s="93">
        <f t="shared" si="13"/>
        <v>8220.59</v>
      </c>
      <c r="H58" s="44">
        <v>17</v>
      </c>
      <c r="I58" s="44">
        <v>4</v>
      </c>
      <c r="J58" s="44">
        <v>8</v>
      </c>
      <c r="K58" s="44">
        <v>12</v>
      </c>
      <c r="L58" s="44">
        <v>14</v>
      </c>
      <c r="M58" s="44">
        <v>0</v>
      </c>
      <c r="N58" s="16">
        <f t="shared" si="14"/>
        <v>70.588235294117652</v>
      </c>
      <c r="O58" s="5">
        <v>8220.59</v>
      </c>
      <c r="P58" s="5">
        <f t="shared" si="15"/>
        <v>8220.59</v>
      </c>
      <c r="Q58" s="16">
        <f t="shared" si="21"/>
        <v>100</v>
      </c>
      <c r="R58" s="5">
        <v>8220.59</v>
      </c>
      <c r="S58" s="16">
        <f t="shared" si="22"/>
        <v>100</v>
      </c>
      <c r="T58" s="5">
        <f t="shared" si="18"/>
        <v>0</v>
      </c>
      <c r="U58" s="16">
        <f t="shared" si="23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13"/>
        <v>4916.71</v>
      </c>
      <c r="H59" s="44">
        <v>25</v>
      </c>
      <c r="I59" s="44">
        <v>9</v>
      </c>
      <c r="J59" s="44">
        <v>9</v>
      </c>
      <c r="K59" s="44">
        <v>13</v>
      </c>
      <c r="L59" s="44">
        <v>14</v>
      </c>
      <c r="M59" s="44">
        <v>0</v>
      </c>
      <c r="N59" s="16">
        <f t="shared" si="14"/>
        <v>52</v>
      </c>
      <c r="O59" s="5">
        <v>4916.71</v>
      </c>
      <c r="P59" s="5">
        <f t="shared" si="15"/>
        <v>4916.71</v>
      </c>
      <c r="Q59" s="16">
        <f t="shared" si="21"/>
        <v>100</v>
      </c>
      <c r="R59" s="5">
        <v>4916.71</v>
      </c>
      <c r="S59" s="16">
        <f t="shared" si="22"/>
        <v>100</v>
      </c>
      <c r="T59" s="5">
        <f t="shared" si="18"/>
        <v>0</v>
      </c>
      <c r="U59" s="16">
        <f t="shared" si="23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13"/>
        <v>3332.43</v>
      </c>
      <c r="H60" s="44">
        <v>15</v>
      </c>
      <c r="I60" s="44">
        <v>4</v>
      </c>
      <c r="J60" s="44">
        <v>10</v>
      </c>
      <c r="K60" s="44">
        <v>7</v>
      </c>
      <c r="L60" s="44">
        <v>9</v>
      </c>
      <c r="M60" s="44">
        <v>0</v>
      </c>
      <c r="N60" s="16">
        <f t="shared" si="14"/>
        <v>46.666666666666664</v>
      </c>
      <c r="O60" s="5">
        <v>3332.43</v>
      </c>
      <c r="P60" s="5">
        <f t="shared" si="15"/>
        <v>3332.43</v>
      </c>
      <c r="Q60" s="16">
        <f t="shared" si="21"/>
        <v>100</v>
      </c>
      <c r="R60" s="5">
        <v>3332.43</v>
      </c>
      <c r="S60" s="16">
        <f t="shared" si="22"/>
        <v>100</v>
      </c>
      <c r="T60" s="5">
        <f t="shared" si="18"/>
        <v>0</v>
      </c>
      <c r="U60" s="16">
        <f t="shared" si="23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13"/>
        <v>4040.4</v>
      </c>
      <c r="H61" s="44">
        <v>23</v>
      </c>
      <c r="I61" s="44">
        <v>3</v>
      </c>
      <c r="J61" s="44">
        <v>17</v>
      </c>
      <c r="K61" s="44">
        <v>3</v>
      </c>
      <c r="L61" s="44">
        <v>4</v>
      </c>
      <c r="M61" s="44">
        <v>0</v>
      </c>
      <c r="N61" s="16">
        <f t="shared" si="14"/>
        <v>13.043478260869565</v>
      </c>
      <c r="O61" s="5">
        <v>4040.4</v>
      </c>
      <c r="P61" s="5">
        <f t="shared" si="15"/>
        <v>4040.4</v>
      </c>
      <c r="Q61" s="16">
        <f t="shared" si="21"/>
        <v>100</v>
      </c>
      <c r="R61" s="5">
        <v>4040.4</v>
      </c>
      <c r="S61" s="16">
        <f t="shared" si="22"/>
        <v>100</v>
      </c>
      <c r="T61" s="5">
        <f t="shared" si="18"/>
        <v>0</v>
      </c>
      <c r="U61" s="16">
        <f t="shared" si="23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13"/>
        <v>12117.09</v>
      </c>
      <c r="H62" s="44">
        <v>18</v>
      </c>
      <c r="I62" s="44">
        <v>1</v>
      </c>
      <c r="J62" s="44">
        <v>14</v>
      </c>
      <c r="K62" s="44">
        <v>9</v>
      </c>
      <c r="L62" s="44">
        <v>11</v>
      </c>
      <c r="M62" s="44">
        <v>0</v>
      </c>
      <c r="N62" s="16">
        <f t="shared" si="14"/>
        <v>50</v>
      </c>
      <c r="O62" s="5">
        <v>12117.09</v>
      </c>
      <c r="P62" s="5">
        <f t="shared" si="15"/>
        <v>12117.09</v>
      </c>
      <c r="Q62" s="16">
        <f t="shared" si="21"/>
        <v>100</v>
      </c>
      <c r="R62" s="5">
        <v>12117.09</v>
      </c>
      <c r="S62" s="16">
        <f t="shared" si="22"/>
        <v>100</v>
      </c>
      <c r="T62" s="5">
        <f t="shared" si="18"/>
        <v>0</v>
      </c>
      <c r="U62" s="16">
        <f t="shared" si="23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13"/>
        <v>4523.6499999999996</v>
      </c>
      <c r="H63" s="44">
        <v>18</v>
      </c>
      <c r="I63" s="44">
        <v>6</v>
      </c>
      <c r="J63" s="44">
        <v>5</v>
      </c>
      <c r="K63" s="44">
        <v>7</v>
      </c>
      <c r="L63" s="44">
        <v>7</v>
      </c>
      <c r="M63" s="44">
        <v>0</v>
      </c>
      <c r="N63" s="16">
        <f t="shared" si="14"/>
        <v>38.888888888888893</v>
      </c>
      <c r="O63" s="5">
        <v>4523.6499999999996</v>
      </c>
      <c r="P63" s="5">
        <f t="shared" si="15"/>
        <v>4523.6499999999996</v>
      </c>
      <c r="Q63" s="16">
        <f t="shared" si="21"/>
        <v>100</v>
      </c>
      <c r="R63" s="5">
        <v>4523.6499999999996</v>
      </c>
      <c r="S63" s="16">
        <f t="shared" si="22"/>
        <v>100</v>
      </c>
      <c r="T63" s="5">
        <f t="shared" si="18"/>
        <v>0</v>
      </c>
      <c r="U63" s="16">
        <f t="shared" si="23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13"/>
        <v>103.49</v>
      </c>
      <c r="H64" s="44">
        <v>1</v>
      </c>
      <c r="I64" s="44">
        <v>0</v>
      </c>
      <c r="J64" s="44">
        <v>1</v>
      </c>
      <c r="K64" s="44">
        <v>1</v>
      </c>
      <c r="L64" s="44">
        <v>1</v>
      </c>
      <c r="M64" s="44">
        <v>0</v>
      </c>
      <c r="N64" s="16">
        <f t="shared" si="14"/>
        <v>100</v>
      </c>
      <c r="O64" s="5">
        <v>103.49</v>
      </c>
      <c r="P64" s="5">
        <f t="shared" si="15"/>
        <v>103.49</v>
      </c>
      <c r="Q64" s="16">
        <f t="shared" si="21"/>
        <v>100</v>
      </c>
      <c r="R64" s="5">
        <v>103.49</v>
      </c>
      <c r="S64" s="16">
        <f t="shared" si="22"/>
        <v>100</v>
      </c>
      <c r="T64" s="5">
        <f t="shared" si="18"/>
        <v>0</v>
      </c>
      <c r="U64" s="16">
        <f t="shared" si="23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13"/>
        <v>0</v>
      </c>
      <c r="H65" s="44">
        <v>6</v>
      </c>
      <c r="I65" s="44">
        <v>2</v>
      </c>
      <c r="J65" s="44">
        <v>4</v>
      </c>
      <c r="K65" s="44">
        <v>0</v>
      </c>
      <c r="L65" s="44">
        <v>0</v>
      </c>
      <c r="M65" s="44">
        <v>0</v>
      </c>
      <c r="N65" s="16">
        <f t="shared" si="14"/>
        <v>0</v>
      </c>
      <c r="O65" s="5">
        <v>0</v>
      </c>
      <c r="P65" s="5">
        <f t="shared" si="15"/>
        <v>0</v>
      </c>
      <c r="Q65" s="16">
        <f t="shared" si="21"/>
        <v>0</v>
      </c>
      <c r="R65" s="5">
        <v>0</v>
      </c>
      <c r="S65" s="16">
        <f t="shared" si="22"/>
        <v>0</v>
      </c>
      <c r="T65" s="5">
        <f t="shared" si="18"/>
        <v>0</v>
      </c>
      <c r="U65" s="16">
        <f t="shared" si="23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49" t="s">
        <v>32</v>
      </c>
      <c r="D66" s="25" t="s">
        <v>182</v>
      </c>
      <c r="E66" s="84" t="s">
        <v>41</v>
      </c>
      <c r="F66" s="96" t="s">
        <v>331</v>
      </c>
      <c r="G66" s="93">
        <f t="shared" si="13"/>
        <v>5696.37</v>
      </c>
      <c r="H66" s="44">
        <v>24</v>
      </c>
      <c r="I66" s="44">
        <v>8</v>
      </c>
      <c r="J66" s="44">
        <v>13</v>
      </c>
      <c r="K66" s="44">
        <v>14</v>
      </c>
      <c r="L66" s="44">
        <v>15</v>
      </c>
      <c r="M66" s="44">
        <v>0</v>
      </c>
      <c r="N66" s="16">
        <f t="shared" si="14"/>
        <v>58.333333333333336</v>
      </c>
      <c r="O66" s="5">
        <v>5696.37</v>
      </c>
      <c r="P66" s="5">
        <f t="shared" si="15"/>
        <v>5696.37</v>
      </c>
      <c r="Q66" s="16">
        <f t="shared" si="21"/>
        <v>100</v>
      </c>
      <c r="R66" s="5">
        <v>5696.37</v>
      </c>
      <c r="S66" s="16">
        <f t="shared" si="22"/>
        <v>100</v>
      </c>
      <c r="T66" s="5">
        <f t="shared" si="18"/>
        <v>0</v>
      </c>
      <c r="U66" s="16">
        <f t="shared" si="23"/>
        <v>0</v>
      </c>
    </row>
    <row r="67" spans="1:21" ht="27.95" customHeight="1" x14ac:dyDescent="0.25">
      <c r="A67" s="1">
        <f t="shared" si="7"/>
        <v>62</v>
      </c>
      <c r="B67" s="149" t="s">
        <v>24</v>
      </c>
      <c r="C67" s="149" t="s">
        <v>259</v>
      </c>
      <c r="D67" s="25" t="s">
        <v>260</v>
      </c>
      <c r="E67" s="84" t="s">
        <v>41</v>
      </c>
      <c r="F67" s="96" t="s">
        <v>332</v>
      </c>
      <c r="G67" s="93">
        <f t="shared" si="13"/>
        <v>1958.18</v>
      </c>
      <c r="H67" s="44">
        <v>5</v>
      </c>
      <c r="I67" s="44">
        <v>2</v>
      </c>
      <c r="J67" s="44">
        <v>2</v>
      </c>
      <c r="K67" s="44">
        <v>4</v>
      </c>
      <c r="L67" s="44">
        <v>5</v>
      </c>
      <c r="M67" s="44">
        <v>0</v>
      </c>
      <c r="N67" s="16">
        <f t="shared" si="14"/>
        <v>80</v>
      </c>
      <c r="O67" s="16">
        <v>1958.18</v>
      </c>
      <c r="P67" s="5">
        <f t="shared" si="15"/>
        <v>1958.18</v>
      </c>
      <c r="Q67" s="16">
        <f t="shared" si="21"/>
        <v>100</v>
      </c>
      <c r="R67" s="16">
        <v>1958.18</v>
      </c>
      <c r="S67" s="16">
        <f>IF(M67=0,0,P67/M67)*100</f>
        <v>0</v>
      </c>
      <c r="T67" s="5">
        <f t="shared" si="18"/>
        <v>0</v>
      </c>
      <c r="U67" s="16">
        <f t="shared" si="23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13"/>
        <v>91.35</v>
      </c>
      <c r="H68" s="44">
        <v>4</v>
      </c>
      <c r="I68" s="44">
        <v>1</v>
      </c>
      <c r="J68" s="44">
        <v>1</v>
      </c>
      <c r="K68" s="44">
        <v>1</v>
      </c>
      <c r="L68" s="44">
        <v>1</v>
      </c>
      <c r="M68" s="44">
        <v>0</v>
      </c>
      <c r="N68" s="16">
        <f t="shared" si="14"/>
        <v>25</v>
      </c>
      <c r="O68" s="5">
        <v>91.35</v>
      </c>
      <c r="P68" s="5">
        <f t="shared" si="15"/>
        <v>91.35</v>
      </c>
      <c r="Q68" s="16">
        <f t="shared" si="21"/>
        <v>100</v>
      </c>
      <c r="R68" s="5">
        <v>91.35</v>
      </c>
      <c r="S68" s="16">
        <f t="shared" ref="S68:S79" si="24">IF(P68=0,0,R68/P68)*100</f>
        <v>100</v>
      </c>
      <c r="T68" s="5">
        <f t="shared" si="18"/>
        <v>0</v>
      </c>
      <c r="U68" s="16">
        <f t="shared" si="23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13"/>
        <v>5209.04</v>
      </c>
      <c r="H69" s="44">
        <v>24</v>
      </c>
      <c r="I69" s="44">
        <v>4</v>
      </c>
      <c r="J69" s="44">
        <v>15</v>
      </c>
      <c r="K69" s="44">
        <v>12</v>
      </c>
      <c r="L69" s="44">
        <v>13</v>
      </c>
      <c r="M69" s="44">
        <v>0</v>
      </c>
      <c r="N69" s="16">
        <f t="shared" si="14"/>
        <v>50</v>
      </c>
      <c r="O69" s="5">
        <v>5209.04</v>
      </c>
      <c r="P69" s="5">
        <f t="shared" si="15"/>
        <v>5209.04</v>
      </c>
      <c r="Q69" s="16">
        <f t="shared" si="21"/>
        <v>100</v>
      </c>
      <c r="R69" s="5">
        <v>5209.04</v>
      </c>
      <c r="S69" s="16">
        <f t="shared" si="24"/>
        <v>100</v>
      </c>
      <c r="T69" s="5">
        <f t="shared" si="18"/>
        <v>0</v>
      </c>
      <c r="U69" s="16">
        <f t="shared" si="23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13"/>
        <v>14087.52</v>
      </c>
      <c r="H70" s="44">
        <v>28</v>
      </c>
      <c r="I70" s="44">
        <v>6</v>
      </c>
      <c r="J70" s="44">
        <v>18</v>
      </c>
      <c r="K70" s="44">
        <v>14</v>
      </c>
      <c r="L70" s="44">
        <v>16</v>
      </c>
      <c r="M70" s="44">
        <v>0</v>
      </c>
      <c r="N70" s="16">
        <f t="shared" si="14"/>
        <v>50</v>
      </c>
      <c r="O70" s="5">
        <v>14087.52</v>
      </c>
      <c r="P70" s="5">
        <f t="shared" si="15"/>
        <v>14087.52</v>
      </c>
      <c r="Q70" s="16">
        <f t="shared" si="21"/>
        <v>100</v>
      </c>
      <c r="R70" s="5">
        <v>14087.52</v>
      </c>
      <c r="S70" s="16">
        <f t="shared" si="24"/>
        <v>100</v>
      </c>
      <c r="T70" s="5">
        <f t="shared" si="18"/>
        <v>0</v>
      </c>
      <c r="U70" s="16">
        <f t="shared" si="23"/>
        <v>0</v>
      </c>
    </row>
    <row r="71" spans="1:21" ht="27.95" customHeight="1" x14ac:dyDescent="0.25">
      <c r="A71" s="1">
        <f t="shared" ref="A71:A102" si="25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13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14"/>
        <v>100</v>
      </c>
      <c r="O71" s="5">
        <v>643.1</v>
      </c>
      <c r="P71" s="5">
        <f t="shared" si="15"/>
        <v>643.1</v>
      </c>
      <c r="Q71" s="16">
        <f t="shared" si="21"/>
        <v>100</v>
      </c>
      <c r="R71" s="5">
        <v>643.1</v>
      </c>
      <c r="S71" s="16">
        <f t="shared" si="24"/>
        <v>100</v>
      </c>
      <c r="T71" s="5">
        <f t="shared" si="18"/>
        <v>0</v>
      </c>
      <c r="U71" s="16">
        <f t="shared" si="23"/>
        <v>0</v>
      </c>
    </row>
    <row r="72" spans="1:21" ht="27.95" customHeight="1" x14ac:dyDescent="0.25">
      <c r="A72" s="1">
        <f t="shared" si="25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13"/>
        <v>0</v>
      </c>
      <c r="H72" s="44">
        <v>16</v>
      </c>
      <c r="I72" s="44">
        <v>1</v>
      </c>
      <c r="J72" s="44">
        <v>15</v>
      </c>
      <c r="K72" s="44">
        <v>0</v>
      </c>
      <c r="L72" s="44">
        <v>0</v>
      </c>
      <c r="M72" s="44">
        <v>0</v>
      </c>
      <c r="N72" s="16">
        <f t="shared" si="14"/>
        <v>0</v>
      </c>
      <c r="O72" s="5">
        <v>0</v>
      </c>
      <c r="P72" s="5">
        <f t="shared" si="15"/>
        <v>0</v>
      </c>
      <c r="Q72" s="16">
        <f t="shared" si="21"/>
        <v>0</v>
      </c>
      <c r="R72" s="5">
        <v>0</v>
      </c>
      <c r="S72" s="16">
        <f t="shared" si="24"/>
        <v>0</v>
      </c>
      <c r="T72" s="5">
        <f t="shared" si="18"/>
        <v>0</v>
      </c>
      <c r="U72" s="16">
        <f t="shared" si="23"/>
        <v>0</v>
      </c>
    </row>
    <row r="73" spans="1:21" ht="27.95" customHeight="1" x14ac:dyDescent="0.25">
      <c r="A73" s="1">
        <f t="shared" si="25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13"/>
        <v>3445.66</v>
      </c>
      <c r="H73" s="44">
        <v>12</v>
      </c>
      <c r="I73" s="44">
        <v>2</v>
      </c>
      <c r="J73" s="44">
        <v>10</v>
      </c>
      <c r="K73" s="44">
        <v>7</v>
      </c>
      <c r="L73" s="44">
        <v>8</v>
      </c>
      <c r="M73" s="44">
        <v>0</v>
      </c>
      <c r="N73" s="16">
        <f t="shared" si="14"/>
        <v>58.333333333333336</v>
      </c>
      <c r="O73" s="5">
        <v>3445.66</v>
      </c>
      <c r="P73" s="5">
        <f t="shared" si="15"/>
        <v>3445.66</v>
      </c>
      <c r="Q73" s="16">
        <f t="shared" si="21"/>
        <v>100</v>
      </c>
      <c r="R73" s="5">
        <v>3445.66</v>
      </c>
      <c r="S73" s="16">
        <f t="shared" si="24"/>
        <v>100</v>
      </c>
      <c r="T73" s="5">
        <f t="shared" si="18"/>
        <v>0</v>
      </c>
      <c r="U73" s="16">
        <f t="shared" si="23"/>
        <v>0</v>
      </c>
    </row>
    <row r="74" spans="1:21" ht="27.95" customHeight="1" x14ac:dyDescent="0.25">
      <c r="A74" s="1">
        <f t="shared" si="25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13"/>
        <v>1125.44</v>
      </c>
      <c r="H74" s="44">
        <v>5</v>
      </c>
      <c r="I74" s="44">
        <v>0</v>
      </c>
      <c r="J74" s="44">
        <v>5</v>
      </c>
      <c r="K74" s="44">
        <v>3</v>
      </c>
      <c r="L74" s="44">
        <v>3</v>
      </c>
      <c r="M74" s="44">
        <v>0</v>
      </c>
      <c r="N74" s="16">
        <f t="shared" si="14"/>
        <v>60</v>
      </c>
      <c r="O74" s="5">
        <v>1125.44</v>
      </c>
      <c r="P74" s="5">
        <f t="shared" si="15"/>
        <v>1125.44</v>
      </c>
      <c r="Q74" s="16">
        <f t="shared" si="21"/>
        <v>100</v>
      </c>
      <c r="R74" s="5">
        <v>1125.44</v>
      </c>
      <c r="S74" s="16">
        <f t="shared" si="24"/>
        <v>100</v>
      </c>
      <c r="T74" s="5">
        <f t="shared" si="18"/>
        <v>0</v>
      </c>
      <c r="U74" s="16">
        <f t="shared" si="23"/>
        <v>0</v>
      </c>
    </row>
    <row r="75" spans="1:21" ht="27.95" customHeight="1" x14ac:dyDescent="0.25">
      <c r="A75" s="1">
        <f t="shared" si="25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13"/>
        <v>6749.95</v>
      </c>
      <c r="H75" s="44">
        <v>19</v>
      </c>
      <c r="I75" s="44">
        <v>6</v>
      </c>
      <c r="J75" s="44">
        <v>12</v>
      </c>
      <c r="K75" s="44">
        <v>10</v>
      </c>
      <c r="L75" s="44">
        <v>13</v>
      </c>
      <c r="M75" s="44">
        <v>0</v>
      </c>
      <c r="N75" s="16">
        <f t="shared" si="14"/>
        <v>52.631578947368418</v>
      </c>
      <c r="O75" s="5">
        <v>6749.95</v>
      </c>
      <c r="P75" s="5">
        <f t="shared" si="15"/>
        <v>6749.95</v>
      </c>
      <c r="Q75" s="16">
        <f t="shared" si="21"/>
        <v>100</v>
      </c>
      <c r="R75" s="5">
        <v>6749.95</v>
      </c>
      <c r="S75" s="16">
        <f t="shared" si="24"/>
        <v>100</v>
      </c>
      <c r="T75" s="5">
        <f t="shared" si="18"/>
        <v>0</v>
      </c>
      <c r="U75" s="16">
        <f t="shared" si="23"/>
        <v>0</v>
      </c>
    </row>
    <row r="76" spans="1:21" ht="27.95" customHeight="1" x14ac:dyDescent="0.25">
      <c r="A76" s="1">
        <f t="shared" si="25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13"/>
        <v>9122.5</v>
      </c>
      <c r="H76" s="44">
        <v>24</v>
      </c>
      <c r="I76" s="44">
        <v>1</v>
      </c>
      <c r="J76" s="44">
        <v>19</v>
      </c>
      <c r="K76" s="44">
        <v>20</v>
      </c>
      <c r="L76" s="44">
        <v>24</v>
      </c>
      <c r="M76" s="44">
        <v>0</v>
      </c>
      <c r="N76" s="16">
        <f t="shared" si="14"/>
        <v>83.333333333333343</v>
      </c>
      <c r="O76" s="5">
        <v>9122.5</v>
      </c>
      <c r="P76" s="5">
        <f t="shared" si="15"/>
        <v>9122.5</v>
      </c>
      <c r="Q76" s="16">
        <f t="shared" si="21"/>
        <v>100</v>
      </c>
      <c r="R76" s="5">
        <v>9122.5</v>
      </c>
      <c r="S76" s="16">
        <f t="shared" si="24"/>
        <v>100</v>
      </c>
      <c r="T76" s="5">
        <f t="shared" si="18"/>
        <v>0</v>
      </c>
      <c r="U76" s="16">
        <f t="shared" si="23"/>
        <v>0</v>
      </c>
    </row>
    <row r="77" spans="1:21" ht="27.95" customHeight="1" x14ac:dyDescent="0.25">
      <c r="A77" s="1">
        <f t="shared" si="25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13"/>
        <v>18902.77</v>
      </c>
      <c r="H77" s="44">
        <v>33</v>
      </c>
      <c r="I77" s="44">
        <v>9</v>
      </c>
      <c r="J77" s="44">
        <v>22</v>
      </c>
      <c r="K77" s="44">
        <v>27</v>
      </c>
      <c r="L77" s="44">
        <v>30</v>
      </c>
      <c r="M77" s="44">
        <v>0</v>
      </c>
      <c r="N77" s="16">
        <f t="shared" si="14"/>
        <v>81.818181818181827</v>
      </c>
      <c r="O77" s="5">
        <v>18902.77</v>
      </c>
      <c r="P77" s="5">
        <f t="shared" si="15"/>
        <v>18902.77</v>
      </c>
      <c r="Q77" s="16">
        <f t="shared" si="21"/>
        <v>100</v>
      </c>
      <c r="R77" s="5">
        <v>12052.64</v>
      </c>
      <c r="S77" s="16">
        <f t="shared" si="24"/>
        <v>63.761237109693447</v>
      </c>
      <c r="T77" s="5">
        <f t="shared" si="18"/>
        <v>6850.130000000001</v>
      </c>
      <c r="U77" s="16">
        <f t="shared" si="23"/>
        <v>36.23876289030656</v>
      </c>
    </row>
    <row r="78" spans="1:21" ht="27.95" customHeight="1" x14ac:dyDescent="0.25">
      <c r="A78" s="1">
        <f t="shared" si="25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13"/>
        <v>6110.04</v>
      </c>
      <c r="H78" s="44">
        <v>5</v>
      </c>
      <c r="I78" s="44">
        <v>1</v>
      </c>
      <c r="J78" s="44">
        <v>2</v>
      </c>
      <c r="K78" s="44">
        <v>4</v>
      </c>
      <c r="L78" s="44">
        <v>8</v>
      </c>
      <c r="M78" s="44">
        <v>0</v>
      </c>
      <c r="N78" s="16">
        <f t="shared" si="14"/>
        <v>80</v>
      </c>
      <c r="O78" s="5">
        <v>6110.04</v>
      </c>
      <c r="P78" s="5">
        <f t="shared" si="15"/>
        <v>6110.04</v>
      </c>
      <c r="Q78" s="16">
        <f t="shared" si="21"/>
        <v>100</v>
      </c>
      <c r="R78" s="5">
        <v>6110.04</v>
      </c>
      <c r="S78" s="16">
        <f t="shared" si="24"/>
        <v>100</v>
      </c>
      <c r="T78" s="5">
        <f t="shared" si="18"/>
        <v>0</v>
      </c>
      <c r="U78" s="16">
        <f t="shared" si="23"/>
        <v>0</v>
      </c>
    </row>
    <row r="79" spans="1:21" ht="27.95" customHeight="1" x14ac:dyDescent="0.25">
      <c r="A79" s="1">
        <f t="shared" si="25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13"/>
        <v>989.26</v>
      </c>
      <c r="H79" s="44">
        <v>7</v>
      </c>
      <c r="I79" s="44">
        <v>1</v>
      </c>
      <c r="J79" s="44">
        <v>6</v>
      </c>
      <c r="K79" s="44">
        <v>2</v>
      </c>
      <c r="L79" s="44">
        <v>3</v>
      </c>
      <c r="M79" s="44">
        <v>0</v>
      </c>
      <c r="N79" s="16">
        <f t="shared" si="14"/>
        <v>28.571428571428569</v>
      </c>
      <c r="O79" s="5">
        <v>989.26</v>
      </c>
      <c r="P79" s="5">
        <f t="shared" si="15"/>
        <v>989.26</v>
      </c>
      <c r="Q79" s="16">
        <f t="shared" si="21"/>
        <v>100</v>
      </c>
      <c r="R79" s="5">
        <v>989.26</v>
      </c>
      <c r="S79" s="16">
        <f t="shared" si="24"/>
        <v>100</v>
      </c>
      <c r="T79" s="5">
        <f t="shared" si="18"/>
        <v>0</v>
      </c>
      <c r="U79" s="16">
        <f t="shared" si="23"/>
        <v>0</v>
      </c>
    </row>
    <row r="80" spans="1:21" ht="30" x14ac:dyDescent="0.25">
      <c r="A80" s="1">
        <f t="shared" si="25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3</v>
      </c>
      <c r="I80" s="44">
        <v>1</v>
      </c>
      <c r="J80" s="44">
        <v>0</v>
      </c>
      <c r="K80" s="44">
        <v>2</v>
      </c>
      <c r="L80" s="44">
        <v>2</v>
      </c>
      <c r="M80" s="44">
        <v>0</v>
      </c>
      <c r="N80" s="16">
        <f t="shared" si="14"/>
        <v>66.666666666666657</v>
      </c>
      <c r="O80" s="16">
        <v>0</v>
      </c>
      <c r="P80" s="5">
        <v>450.66</v>
      </c>
      <c r="Q80" s="16">
        <f t="shared" ref="Q80" si="26">IF(O80=0,0,P80/O80)*100</f>
        <v>0</v>
      </c>
      <c r="R80" s="5">
        <v>450.66</v>
      </c>
      <c r="S80" s="16">
        <f t="shared" ref="S80" si="27">IF(P80=0,0,R80/P80)*100</f>
        <v>100</v>
      </c>
      <c r="T80" s="5">
        <f t="shared" ref="T80" si="28">SUM(P80, -R80)</f>
        <v>0</v>
      </c>
      <c r="U80" s="16">
        <f t="shared" ref="U80" si="29">IF(P80=0,0,T80/P80)*100</f>
        <v>0</v>
      </c>
    </row>
    <row r="81" spans="1:21" ht="27.95" customHeight="1" x14ac:dyDescent="0.25">
      <c r="A81" s="1">
        <f t="shared" si="25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2016.66</v>
      </c>
      <c r="H81" s="44">
        <v>20</v>
      </c>
      <c r="I81" s="44">
        <v>5</v>
      </c>
      <c r="J81" s="44">
        <v>13</v>
      </c>
      <c r="K81" s="44">
        <v>8</v>
      </c>
      <c r="L81" s="44">
        <v>9</v>
      </c>
      <c r="M81" s="44">
        <v>0</v>
      </c>
      <c r="N81" s="16">
        <f t="shared" ref="N81:U102" si="30">IF(H81=0,0,K81/H81)*100</f>
        <v>40</v>
      </c>
      <c r="O81" s="5">
        <v>2016.66</v>
      </c>
      <c r="P81" s="5">
        <f>O81</f>
        <v>2016.66</v>
      </c>
      <c r="Q81" s="16">
        <f>IF(O81=0,0,P81/O81)*100</f>
        <v>100</v>
      </c>
      <c r="R81" s="5">
        <v>2016.66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25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17480.79</v>
      </c>
      <c r="H82" s="44">
        <v>17</v>
      </c>
      <c r="I82" s="44">
        <v>3</v>
      </c>
      <c r="J82" s="44">
        <v>11</v>
      </c>
      <c r="K82" s="44">
        <v>13</v>
      </c>
      <c r="L82" s="44">
        <v>19</v>
      </c>
      <c r="M82" s="44">
        <v>0</v>
      </c>
      <c r="N82" s="16">
        <f t="shared" si="30"/>
        <v>76.470588235294116</v>
      </c>
      <c r="O82" s="5">
        <v>17480.79</v>
      </c>
      <c r="P82" s="5">
        <f>O82</f>
        <v>17480.79</v>
      </c>
      <c r="Q82" s="16">
        <f>IF(O82=0,0,P82/O82)*100</f>
        <v>100</v>
      </c>
      <c r="R82" s="5">
        <v>9530.93</v>
      </c>
      <c r="S82" s="16">
        <f>IF(P82=0,0,R82/P82)*100</f>
        <v>54.52230705820503</v>
      </c>
      <c r="T82" s="5">
        <f>SUM(P82, -R82)</f>
        <v>7949.8600000000006</v>
      </c>
      <c r="U82" s="16">
        <f>IF(P82=0,0,T82/P82)*100</f>
        <v>45.47769294179497</v>
      </c>
    </row>
    <row r="83" spans="1:21" ht="27.95" customHeight="1" x14ac:dyDescent="0.25">
      <c r="A83" s="1">
        <f t="shared" si="25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15424.51</v>
      </c>
      <c r="H83" s="44">
        <v>30</v>
      </c>
      <c r="I83" s="44">
        <v>4</v>
      </c>
      <c r="J83" s="44">
        <v>25</v>
      </c>
      <c r="K83" s="44">
        <v>25</v>
      </c>
      <c r="L83" s="44">
        <v>34</v>
      </c>
      <c r="M83" s="44">
        <v>0</v>
      </c>
      <c r="N83" s="16">
        <f t="shared" si="30"/>
        <v>83.333333333333343</v>
      </c>
      <c r="O83" s="5">
        <v>15424.51</v>
      </c>
      <c r="P83" s="5">
        <f>O83</f>
        <v>15424.51</v>
      </c>
      <c r="Q83" s="16">
        <f>IF(O83=0,0,P83/O83)*100</f>
        <v>100</v>
      </c>
      <c r="R83" s="5">
        <v>8238.9500000000007</v>
      </c>
      <c r="S83" s="16">
        <f>IF(P83=0,0,R83/P83)*100</f>
        <v>53.414662767245126</v>
      </c>
      <c r="T83" s="5">
        <f>SUM(P83, -R83)</f>
        <v>7185.5599999999995</v>
      </c>
      <c r="U83" s="16">
        <f>IF(P83=0,0,T83/P83)*100</f>
        <v>46.585337232754874</v>
      </c>
    </row>
    <row r="84" spans="1:21" ht="27.95" customHeight="1" x14ac:dyDescent="0.25">
      <c r="A84" s="1">
        <f t="shared" si="25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12</v>
      </c>
      <c r="I84" s="44">
        <v>5</v>
      </c>
      <c r="J84" s="44">
        <v>7</v>
      </c>
      <c r="K84" s="44">
        <v>0</v>
      </c>
      <c r="L84" s="44">
        <v>0</v>
      </c>
      <c r="M84" s="44">
        <v>0</v>
      </c>
      <c r="N84" s="16">
        <f t="shared" si="30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25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9794.4599999999991</v>
      </c>
      <c r="H85" s="44">
        <v>24</v>
      </c>
      <c r="I85" s="44">
        <v>5</v>
      </c>
      <c r="J85" s="44">
        <v>17</v>
      </c>
      <c r="K85" s="44">
        <v>15</v>
      </c>
      <c r="L85" s="44">
        <v>15</v>
      </c>
      <c r="M85" s="44">
        <v>0</v>
      </c>
      <c r="N85" s="16">
        <f t="shared" si="30"/>
        <v>62.5</v>
      </c>
      <c r="O85" s="5">
        <v>9794.4599999999991</v>
      </c>
      <c r="P85" s="5">
        <f>O85</f>
        <v>9794.4599999999991</v>
      </c>
      <c r="Q85" s="16">
        <f>IF(O85=0,0,P85/O85)*100</f>
        <v>100</v>
      </c>
      <c r="R85" s="5">
        <v>9794.4599999999991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25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4</v>
      </c>
      <c r="I86" s="44">
        <v>2</v>
      </c>
      <c r="J86" s="44">
        <v>2</v>
      </c>
      <c r="K86" s="44">
        <v>0</v>
      </c>
      <c r="L86" s="44">
        <v>0</v>
      </c>
      <c r="M86" s="44">
        <v>0</v>
      </c>
      <c r="N86" s="16">
        <f t="shared" si="30"/>
        <v>0</v>
      </c>
      <c r="O86" s="16">
        <f t="shared" si="30"/>
        <v>0</v>
      </c>
      <c r="P86" s="16">
        <f t="shared" si="30"/>
        <v>0</v>
      </c>
      <c r="Q86" s="16">
        <f t="shared" si="30"/>
        <v>0</v>
      </c>
      <c r="R86" s="16">
        <f t="shared" si="30"/>
        <v>0</v>
      </c>
      <c r="S86" s="16">
        <f t="shared" si="30"/>
        <v>0</v>
      </c>
      <c r="T86" s="16">
        <f t="shared" si="30"/>
        <v>0</v>
      </c>
      <c r="U86" s="16">
        <f t="shared" si="30"/>
        <v>0</v>
      </c>
    </row>
    <row r="87" spans="1:21" ht="27.95" customHeight="1" x14ac:dyDescent="0.25">
      <c r="A87" s="1">
        <f t="shared" si="25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2" si="31">O87</f>
        <v>10324.64</v>
      </c>
      <c r="H87" s="44">
        <v>19</v>
      </c>
      <c r="I87" s="44">
        <v>4</v>
      </c>
      <c r="J87" s="44">
        <v>12</v>
      </c>
      <c r="K87" s="44">
        <v>12</v>
      </c>
      <c r="L87" s="44">
        <v>18</v>
      </c>
      <c r="M87" s="44">
        <v>0</v>
      </c>
      <c r="N87" s="16">
        <f t="shared" si="30"/>
        <v>63.157894736842103</v>
      </c>
      <c r="O87" s="5">
        <v>10324.64</v>
      </c>
      <c r="P87" s="5">
        <f t="shared" ref="P87:P102" si="32">O87</f>
        <v>10324.64</v>
      </c>
      <c r="Q87" s="16">
        <f t="shared" ref="Q87:Q103" si="33">IF(O87=0,0,P87/O87)*100</f>
        <v>100</v>
      </c>
      <c r="R87" s="5">
        <v>10324.64</v>
      </c>
      <c r="S87" s="16">
        <f t="shared" ref="S87:S103" si="34">IF(P87=0,0,R87/P87)*100</f>
        <v>100</v>
      </c>
      <c r="T87" s="5">
        <f t="shared" ref="T87:T102" si="35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25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31"/>
        <v>4178.84</v>
      </c>
      <c r="H88" s="44">
        <v>11</v>
      </c>
      <c r="I88" s="44">
        <v>1</v>
      </c>
      <c r="J88" s="44">
        <v>9</v>
      </c>
      <c r="K88" s="44">
        <v>10</v>
      </c>
      <c r="L88" s="44">
        <v>12</v>
      </c>
      <c r="M88" s="44">
        <v>0</v>
      </c>
      <c r="N88" s="16">
        <f t="shared" si="30"/>
        <v>90.909090909090907</v>
      </c>
      <c r="O88" s="5">
        <v>4178.84</v>
      </c>
      <c r="P88" s="5">
        <f t="shared" si="32"/>
        <v>4178.84</v>
      </c>
      <c r="Q88" s="16">
        <f t="shared" si="33"/>
        <v>100</v>
      </c>
      <c r="R88" s="5">
        <v>909.95</v>
      </c>
      <c r="S88" s="16">
        <f t="shared" si="34"/>
        <v>21.775181629351685</v>
      </c>
      <c r="T88" s="5">
        <f t="shared" si="35"/>
        <v>3268.8900000000003</v>
      </c>
      <c r="U88" s="16">
        <f>IF(P88=0,0,T88/P88)*100</f>
        <v>78.224818370648322</v>
      </c>
    </row>
    <row r="89" spans="1:21" ht="27.95" customHeight="1" x14ac:dyDescent="0.25">
      <c r="A89" s="1">
        <f t="shared" si="25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31"/>
        <v>1252.0999999999999</v>
      </c>
      <c r="H89" s="44">
        <v>12</v>
      </c>
      <c r="I89" s="44">
        <v>3</v>
      </c>
      <c r="J89" s="44">
        <v>5</v>
      </c>
      <c r="K89" s="44">
        <v>5</v>
      </c>
      <c r="L89" s="44">
        <v>6</v>
      </c>
      <c r="M89" s="44">
        <v>0</v>
      </c>
      <c r="N89" s="16">
        <f t="shared" si="30"/>
        <v>41.666666666666671</v>
      </c>
      <c r="O89" s="5">
        <v>1252.0999999999999</v>
      </c>
      <c r="P89" s="5">
        <f t="shared" si="32"/>
        <v>1252.0999999999999</v>
      </c>
      <c r="Q89" s="16">
        <f t="shared" si="33"/>
        <v>100</v>
      </c>
      <c r="R89" s="5">
        <v>1252.0999999999999</v>
      </c>
      <c r="S89" s="16">
        <f t="shared" si="34"/>
        <v>100</v>
      </c>
      <c r="T89" s="5">
        <f t="shared" si="35"/>
        <v>0</v>
      </c>
      <c r="U89" s="16">
        <f>IF(P89=0,0,T89/P89)*100</f>
        <v>0</v>
      </c>
    </row>
    <row r="90" spans="1:21" ht="27.95" customHeight="1" x14ac:dyDescent="0.25">
      <c r="A90" s="1">
        <f t="shared" si="25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31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30"/>
        <v>0</v>
      </c>
      <c r="O90" s="5">
        <v>0</v>
      </c>
      <c r="P90" s="5">
        <f t="shared" si="32"/>
        <v>0</v>
      </c>
      <c r="Q90" s="16">
        <f t="shared" si="33"/>
        <v>0</v>
      </c>
      <c r="R90" s="5">
        <v>0</v>
      </c>
      <c r="S90" s="16">
        <f t="shared" si="34"/>
        <v>0</v>
      </c>
      <c r="T90" s="5">
        <f t="shared" si="35"/>
        <v>0</v>
      </c>
      <c r="U90" s="16">
        <f>IF(P90=0,0,T90/P90)*100</f>
        <v>0</v>
      </c>
    </row>
    <row r="91" spans="1:21" ht="49.5" customHeight="1" x14ac:dyDescent="0.25">
      <c r="A91" s="1">
        <f t="shared" si="25"/>
        <v>86</v>
      </c>
      <c r="B91" s="25" t="s">
        <v>23</v>
      </c>
      <c r="C91" s="149" t="s">
        <v>271</v>
      </c>
      <c r="D91" s="25" t="s">
        <v>270</v>
      </c>
      <c r="E91" s="84" t="s">
        <v>41</v>
      </c>
      <c r="F91" s="97" t="s">
        <v>369</v>
      </c>
      <c r="G91" s="93">
        <f t="shared" si="31"/>
        <v>301.45999999999998</v>
      </c>
      <c r="H91" s="44">
        <v>9</v>
      </c>
      <c r="I91" s="44">
        <v>1</v>
      </c>
      <c r="J91" s="44">
        <v>7</v>
      </c>
      <c r="K91" s="44">
        <v>1</v>
      </c>
      <c r="L91" s="44">
        <v>1</v>
      </c>
      <c r="M91" s="44">
        <v>0</v>
      </c>
      <c r="N91" s="16">
        <f t="shared" si="30"/>
        <v>11.111111111111111</v>
      </c>
      <c r="O91" s="5">
        <v>301.45999999999998</v>
      </c>
      <c r="P91" s="5">
        <f t="shared" si="32"/>
        <v>301.45999999999998</v>
      </c>
      <c r="Q91" s="16">
        <f t="shared" si="33"/>
        <v>100</v>
      </c>
      <c r="R91" s="5">
        <v>301.45999999999998</v>
      </c>
      <c r="S91" s="16">
        <f t="shared" si="34"/>
        <v>100</v>
      </c>
      <c r="T91" s="5">
        <f t="shared" si="35"/>
        <v>0</v>
      </c>
      <c r="U91" s="5">
        <v>0</v>
      </c>
    </row>
    <row r="92" spans="1:21" ht="27.95" customHeight="1" x14ac:dyDescent="0.25">
      <c r="A92" s="1">
        <f t="shared" si="25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31"/>
        <v>3158.98</v>
      </c>
      <c r="H92" s="44">
        <v>15</v>
      </c>
      <c r="I92" s="44">
        <v>1</v>
      </c>
      <c r="J92" s="44">
        <v>7</v>
      </c>
      <c r="K92" s="44">
        <v>6</v>
      </c>
      <c r="L92" s="44">
        <v>10</v>
      </c>
      <c r="M92" s="44">
        <v>0</v>
      </c>
      <c r="N92" s="16">
        <f t="shared" si="30"/>
        <v>40</v>
      </c>
      <c r="O92" s="5">
        <v>3158.98</v>
      </c>
      <c r="P92" s="5">
        <f t="shared" si="32"/>
        <v>3158.98</v>
      </c>
      <c r="Q92" s="16">
        <f t="shared" si="33"/>
        <v>100</v>
      </c>
      <c r="R92" s="5">
        <v>3158.98</v>
      </c>
      <c r="S92" s="16">
        <f t="shared" si="34"/>
        <v>100</v>
      </c>
      <c r="T92" s="5">
        <f t="shared" si="35"/>
        <v>0</v>
      </c>
      <c r="U92" s="16">
        <f>IF(P92=0,0,T92/P92)*100</f>
        <v>0</v>
      </c>
    </row>
    <row r="93" spans="1:21" ht="27.95" customHeight="1" x14ac:dyDescent="0.25">
      <c r="A93" s="1">
        <f t="shared" si="25"/>
        <v>88</v>
      </c>
      <c r="B93" s="1" t="s">
        <v>22</v>
      </c>
      <c r="C93" s="1"/>
      <c r="D93" s="25" t="s">
        <v>272</v>
      </c>
      <c r="E93" s="86" t="s">
        <v>263</v>
      </c>
      <c r="F93" s="97" t="s">
        <v>350</v>
      </c>
      <c r="G93" s="93">
        <f t="shared" si="31"/>
        <v>3374.3</v>
      </c>
      <c r="H93" s="44">
        <v>10</v>
      </c>
      <c r="I93" s="44">
        <v>1</v>
      </c>
      <c r="J93" s="44">
        <v>6</v>
      </c>
      <c r="K93" s="44">
        <v>5</v>
      </c>
      <c r="L93" s="44">
        <v>6</v>
      </c>
      <c r="M93" s="44">
        <v>0</v>
      </c>
      <c r="N93" s="16">
        <f t="shared" si="30"/>
        <v>50</v>
      </c>
      <c r="O93" s="5">
        <v>3374.3</v>
      </c>
      <c r="P93" s="5">
        <f t="shared" si="32"/>
        <v>3374.3</v>
      </c>
      <c r="Q93" s="16">
        <f t="shared" si="33"/>
        <v>100</v>
      </c>
      <c r="R93" s="5">
        <v>3374.3</v>
      </c>
      <c r="S93" s="16">
        <f t="shared" si="34"/>
        <v>100</v>
      </c>
      <c r="T93" s="5">
        <f t="shared" si="35"/>
        <v>0</v>
      </c>
      <c r="U93" s="16">
        <f t="shared" ref="U93:U103" si="36">IF(P93=0,0,T93/P93)*100</f>
        <v>0</v>
      </c>
    </row>
    <row r="94" spans="1:21" ht="27.95" customHeight="1" x14ac:dyDescent="0.25">
      <c r="A94" s="1">
        <f t="shared" si="25"/>
        <v>89</v>
      </c>
      <c r="B94" s="1" t="s">
        <v>22</v>
      </c>
      <c r="C94" s="1"/>
      <c r="D94" s="25" t="s">
        <v>236</v>
      </c>
      <c r="E94" s="84" t="s">
        <v>53</v>
      </c>
      <c r="F94" s="96" t="s">
        <v>368</v>
      </c>
      <c r="G94" s="93">
        <f t="shared" si="31"/>
        <v>11054.28</v>
      </c>
      <c r="H94" s="44">
        <v>13</v>
      </c>
      <c r="I94" s="44">
        <v>3</v>
      </c>
      <c r="J94" s="44">
        <v>10</v>
      </c>
      <c r="K94" s="44">
        <v>10</v>
      </c>
      <c r="L94" s="44">
        <v>13</v>
      </c>
      <c r="M94" s="44">
        <v>0</v>
      </c>
      <c r="N94" s="16">
        <f t="shared" si="30"/>
        <v>76.923076923076934</v>
      </c>
      <c r="O94" s="5">
        <v>11054.28</v>
      </c>
      <c r="P94" s="5">
        <f t="shared" si="32"/>
        <v>11054.28</v>
      </c>
      <c r="Q94" s="16">
        <f t="shared" si="33"/>
        <v>100</v>
      </c>
      <c r="R94" s="5">
        <v>11054.28</v>
      </c>
      <c r="S94" s="16">
        <f t="shared" si="34"/>
        <v>100</v>
      </c>
      <c r="T94" s="5">
        <f t="shared" si="35"/>
        <v>0</v>
      </c>
      <c r="U94" s="16">
        <f t="shared" si="36"/>
        <v>0</v>
      </c>
    </row>
    <row r="95" spans="1:21" ht="27.95" customHeight="1" x14ac:dyDescent="0.25">
      <c r="A95" s="1">
        <f t="shared" si="25"/>
        <v>90</v>
      </c>
      <c r="B95" s="1" t="s">
        <v>22</v>
      </c>
      <c r="C95" s="1"/>
      <c r="D95" s="25" t="s">
        <v>240</v>
      </c>
      <c r="E95" s="84" t="s">
        <v>241</v>
      </c>
      <c r="F95" s="96" t="s">
        <v>351</v>
      </c>
      <c r="G95" s="93">
        <f t="shared" si="31"/>
        <v>334.95</v>
      </c>
      <c r="H95" s="44">
        <v>8</v>
      </c>
      <c r="I95" s="44">
        <v>4</v>
      </c>
      <c r="J95" s="44">
        <v>1</v>
      </c>
      <c r="K95" s="44">
        <v>3</v>
      </c>
      <c r="L95" s="44">
        <v>3</v>
      </c>
      <c r="M95" s="44">
        <v>0</v>
      </c>
      <c r="N95" s="16">
        <f t="shared" si="30"/>
        <v>37.5</v>
      </c>
      <c r="O95" s="5">
        <v>334.95</v>
      </c>
      <c r="P95" s="5">
        <f t="shared" si="32"/>
        <v>334.95</v>
      </c>
      <c r="Q95" s="16">
        <f t="shared" si="33"/>
        <v>100</v>
      </c>
      <c r="R95" s="5">
        <v>334.95</v>
      </c>
      <c r="S95" s="16">
        <f t="shared" si="34"/>
        <v>100</v>
      </c>
      <c r="T95" s="5">
        <f t="shared" si="35"/>
        <v>0</v>
      </c>
      <c r="U95" s="16">
        <f t="shared" si="36"/>
        <v>0</v>
      </c>
    </row>
    <row r="96" spans="1:21" ht="27.95" customHeight="1" x14ac:dyDescent="0.25">
      <c r="A96" s="1">
        <f t="shared" si="25"/>
        <v>91</v>
      </c>
      <c r="B96" s="1" t="s">
        <v>22</v>
      </c>
      <c r="C96" s="1"/>
      <c r="D96" s="25" t="s">
        <v>243</v>
      </c>
      <c r="E96" s="33" t="s">
        <v>128</v>
      </c>
      <c r="F96" s="96" t="s">
        <v>352</v>
      </c>
      <c r="G96" s="93">
        <f t="shared" si="31"/>
        <v>4567.2</v>
      </c>
      <c r="H96" s="44">
        <v>17</v>
      </c>
      <c r="I96" s="44">
        <v>4</v>
      </c>
      <c r="J96" s="44">
        <v>4</v>
      </c>
      <c r="K96" s="44">
        <v>12</v>
      </c>
      <c r="L96" s="44">
        <v>12</v>
      </c>
      <c r="M96" s="44">
        <v>0</v>
      </c>
      <c r="N96" s="16">
        <f t="shared" si="30"/>
        <v>70.588235294117652</v>
      </c>
      <c r="O96" s="5">
        <v>4567.2</v>
      </c>
      <c r="P96" s="5">
        <f t="shared" si="32"/>
        <v>4567.2</v>
      </c>
      <c r="Q96" s="16">
        <f>IF(O96=0,0,P96/O96)*100</f>
        <v>100</v>
      </c>
      <c r="R96" s="5">
        <v>4567.2</v>
      </c>
      <c r="S96" s="16">
        <f t="shared" si="34"/>
        <v>100</v>
      </c>
      <c r="T96" s="5">
        <f t="shared" si="35"/>
        <v>0</v>
      </c>
      <c r="U96" s="16">
        <f t="shared" si="36"/>
        <v>0</v>
      </c>
    </row>
    <row r="97" spans="1:32" ht="27.95" customHeight="1" x14ac:dyDescent="0.25">
      <c r="A97" s="1">
        <f t="shared" si="25"/>
        <v>92</v>
      </c>
      <c r="B97" s="1" t="s">
        <v>22</v>
      </c>
      <c r="C97" s="1"/>
      <c r="D97" s="25" t="s">
        <v>245</v>
      </c>
      <c r="E97" s="84" t="s">
        <v>53</v>
      </c>
      <c r="F97" s="98" t="s">
        <v>353</v>
      </c>
      <c r="G97" s="93">
        <f t="shared" si="31"/>
        <v>3787.16</v>
      </c>
      <c r="H97" s="44">
        <v>14</v>
      </c>
      <c r="I97" s="44">
        <v>2</v>
      </c>
      <c r="J97" s="44">
        <v>11</v>
      </c>
      <c r="K97" s="44">
        <v>11</v>
      </c>
      <c r="L97" s="44">
        <v>13</v>
      </c>
      <c r="M97" s="44">
        <v>0</v>
      </c>
      <c r="N97" s="16">
        <f t="shared" si="30"/>
        <v>78.571428571428569</v>
      </c>
      <c r="O97" s="5">
        <v>3787.16</v>
      </c>
      <c r="P97" s="5">
        <f t="shared" si="32"/>
        <v>3787.16</v>
      </c>
      <c r="Q97" s="16">
        <f t="shared" si="33"/>
        <v>100</v>
      </c>
      <c r="R97" s="5">
        <v>3787.16</v>
      </c>
      <c r="S97" s="16">
        <f t="shared" si="34"/>
        <v>100</v>
      </c>
      <c r="T97" s="5">
        <f t="shared" si="35"/>
        <v>0</v>
      </c>
      <c r="U97" s="16">
        <f t="shared" si="36"/>
        <v>0</v>
      </c>
    </row>
    <row r="98" spans="1:32" ht="27.95" customHeight="1" x14ac:dyDescent="0.25">
      <c r="A98" s="1">
        <f t="shared" si="25"/>
        <v>93</v>
      </c>
      <c r="B98" s="1" t="s">
        <v>22</v>
      </c>
      <c r="C98" s="1"/>
      <c r="D98" s="25" t="s">
        <v>247</v>
      </c>
      <c r="E98" s="84" t="s">
        <v>53</v>
      </c>
      <c r="F98" s="103" t="s">
        <v>354</v>
      </c>
      <c r="G98" s="93">
        <f t="shared" si="31"/>
        <v>0</v>
      </c>
      <c r="H98" s="44">
        <v>14</v>
      </c>
      <c r="I98" s="44">
        <v>3</v>
      </c>
      <c r="J98" s="44">
        <v>9</v>
      </c>
      <c r="K98" s="44">
        <v>0</v>
      </c>
      <c r="L98" s="44">
        <v>0</v>
      </c>
      <c r="M98" s="44">
        <v>0</v>
      </c>
      <c r="N98" s="16">
        <f t="shared" si="30"/>
        <v>0</v>
      </c>
      <c r="O98" s="5">
        <v>0</v>
      </c>
      <c r="P98" s="5">
        <f t="shared" si="32"/>
        <v>0</v>
      </c>
      <c r="Q98" s="16">
        <f t="shared" si="33"/>
        <v>0</v>
      </c>
      <c r="R98" s="5">
        <v>0</v>
      </c>
      <c r="S98" s="16">
        <f t="shared" si="34"/>
        <v>0</v>
      </c>
      <c r="T98" s="5">
        <f t="shared" si="35"/>
        <v>0</v>
      </c>
      <c r="U98" s="16">
        <f t="shared" si="36"/>
        <v>0</v>
      </c>
    </row>
    <row r="99" spans="1:32" ht="27.95" customHeight="1" x14ac:dyDescent="0.25">
      <c r="A99" s="1">
        <f t="shared" si="25"/>
        <v>94</v>
      </c>
      <c r="B99" s="1" t="s">
        <v>22</v>
      </c>
      <c r="C99" s="1"/>
      <c r="D99" s="25" t="s">
        <v>249</v>
      </c>
      <c r="E99" s="84" t="s">
        <v>250</v>
      </c>
      <c r="F99" s="96" t="s">
        <v>366</v>
      </c>
      <c r="G99" s="93">
        <f t="shared" si="31"/>
        <v>0</v>
      </c>
      <c r="H99" s="44">
        <v>27</v>
      </c>
      <c r="I99" s="44">
        <v>2</v>
      </c>
      <c r="J99" s="44">
        <v>24</v>
      </c>
      <c r="K99" s="44">
        <v>0</v>
      </c>
      <c r="L99" s="44">
        <v>0</v>
      </c>
      <c r="M99" s="44">
        <v>0</v>
      </c>
      <c r="N99" s="16">
        <f t="shared" si="30"/>
        <v>0</v>
      </c>
      <c r="O99" s="5">
        <v>0</v>
      </c>
      <c r="P99" s="5">
        <f t="shared" si="32"/>
        <v>0</v>
      </c>
      <c r="Q99" s="16">
        <f t="shared" si="33"/>
        <v>0</v>
      </c>
      <c r="R99" s="5">
        <v>0</v>
      </c>
      <c r="S99" s="16">
        <f t="shared" si="34"/>
        <v>0</v>
      </c>
      <c r="T99" s="5">
        <f t="shared" si="35"/>
        <v>0</v>
      </c>
      <c r="U99" s="16">
        <f t="shared" si="36"/>
        <v>0</v>
      </c>
    </row>
    <row r="100" spans="1:32" ht="27.95" customHeight="1" x14ac:dyDescent="0.25">
      <c r="A100" s="1">
        <f t="shared" si="25"/>
        <v>95</v>
      </c>
      <c r="B100" s="25" t="s">
        <v>23</v>
      </c>
      <c r="C100" s="149" t="s">
        <v>34</v>
      </c>
      <c r="D100" s="25" t="s">
        <v>252</v>
      </c>
      <c r="E100" s="84" t="s">
        <v>53</v>
      </c>
      <c r="F100" s="89" t="s">
        <v>367</v>
      </c>
      <c r="G100" s="93">
        <f t="shared" si="31"/>
        <v>0</v>
      </c>
      <c r="H100" s="44">
        <v>17</v>
      </c>
      <c r="I100" s="44">
        <v>1</v>
      </c>
      <c r="J100" s="44">
        <v>16</v>
      </c>
      <c r="K100" s="44">
        <v>0</v>
      </c>
      <c r="L100" s="44">
        <v>0</v>
      </c>
      <c r="M100" s="44">
        <v>0</v>
      </c>
      <c r="N100" s="16">
        <f t="shared" si="30"/>
        <v>0</v>
      </c>
      <c r="O100" s="5">
        <v>0</v>
      </c>
      <c r="P100" s="5">
        <f t="shared" si="32"/>
        <v>0</v>
      </c>
      <c r="Q100" s="16">
        <f t="shared" si="33"/>
        <v>0</v>
      </c>
      <c r="R100" s="5">
        <v>0</v>
      </c>
      <c r="S100" s="16">
        <f t="shared" si="34"/>
        <v>0</v>
      </c>
      <c r="T100" s="5">
        <f t="shared" si="35"/>
        <v>0</v>
      </c>
      <c r="U100" s="16">
        <f t="shared" si="36"/>
        <v>0</v>
      </c>
    </row>
    <row r="101" spans="1:32" ht="40.5" customHeight="1" x14ac:dyDescent="0.2">
      <c r="A101" s="1">
        <f t="shared" si="25"/>
        <v>96</v>
      </c>
      <c r="B101" s="1" t="s">
        <v>22</v>
      </c>
      <c r="C101" s="149"/>
      <c r="D101" s="25" t="s">
        <v>254</v>
      </c>
      <c r="E101" s="84" t="s">
        <v>41</v>
      </c>
      <c r="F101" s="137" t="s">
        <v>377</v>
      </c>
      <c r="G101" s="93">
        <f t="shared" si="31"/>
        <v>4904.32</v>
      </c>
      <c r="H101" s="44">
        <v>19</v>
      </c>
      <c r="I101" s="44">
        <v>5</v>
      </c>
      <c r="J101" s="44">
        <v>12</v>
      </c>
      <c r="K101" s="44">
        <v>13</v>
      </c>
      <c r="L101" s="44">
        <v>14</v>
      </c>
      <c r="M101" s="44">
        <v>0</v>
      </c>
      <c r="N101" s="16">
        <f t="shared" si="30"/>
        <v>68.421052631578945</v>
      </c>
      <c r="O101" s="5">
        <v>4904.32</v>
      </c>
      <c r="P101" s="5">
        <f t="shared" si="32"/>
        <v>4904.32</v>
      </c>
      <c r="Q101" s="16">
        <f t="shared" si="33"/>
        <v>100</v>
      </c>
      <c r="R101" s="5">
        <v>4904.32</v>
      </c>
      <c r="S101" s="16">
        <f t="shared" si="34"/>
        <v>100</v>
      </c>
      <c r="T101" s="5">
        <f t="shared" si="35"/>
        <v>0</v>
      </c>
      <c r="U101" s="16">
        <f t="shared" si="36"/>
        <v>0</v>
      </c>
    </row>
    <row r="102" spans="1:32" ht="38.25" customHeight="1" x14ac:dyDescent="0.25">
      <c r="A102" s="1">
        <f t="shared" si="25"/>
        <v>97</v>
      </c>
      <c r="B102" s="25" t="s">
        <v>23</v>
      </c>
      <c r="C102" s="149" t="s">
        <v>28</v>
      </c>
      <c r="D102" s="25" t="s">
        <v>256</v>
      </c>
      <c r="E102" s="84" t="s">
        <v>41</v>
      </c>
      <c r="F102" s="103" t="s">
        <v>355</v>
      </c>
      <c r="G102" s="93">
        <f t="shared" si="31"/>
        <v>3497.57</v>
      </c>
      <c r="H102" s="44">
        <v>13</v>
      </c>
      <c r="I102" s="44">
        <v>4</v>
      </c>
      <c r="J102" s="44">
        <v>7</v>
      </c>
      <c r="K102" s="44">
        <v>9</v>
      </c>
      <c r="L102" s="44">
        <v>11</v>
      </c>
      <c r="M102" s="44">
        <v>0</v>
      </c>
      <c r="N102" s="16">
        <f t="shared" si="30"/>
        <v>69.230769230769226</v>
      </c>
      <c r="O102" s="5">
        <v>3497.57</v>
      </c>
      <c r="P102" s="5">
        <f t="shared" si="32"/>
        <v>3497.57</v>
      </c>
      <c r="Q102" s="16">
        <f t="shared" si="33"/>
        <v>100</v>
      </c>
      <c r="R102" s="5">
        <v>3497.57</v>
      </c>
      <c r="S102" s="16">
        <f t="shared" si="34"/>
        <v>100</v>
      </c>
      <c r="T102" s="5">
        <f t="shared" si="35"/>
        <v>0</v>
      </c>
      <c r="U102" s="16">
        <f t="shared" si="36"/>
        <v>0</v>
      </c>
    </row>
    <row r="103" spans="1:32" x14ac:dyDescent="0.25">
      <c r="A103" s="22" t="s">
        <v>19</v>
      </c>
      <c r="B103" s="23"/>
      <c r="C103" s="23"/>
      <c r="D103" s="23"/>
      <c r="E103" s="23"/>
      <c r="F103" s="103"/>
      <c r="G103" s="94">
        <f t="shared" ref="G103:M103" si="37">SUM(G6:G102)</f>
        <v>516609.16000000003</v>
      </c>
      <c r="H103" s="18">
        <f t="shared" si="37"/>
        <v>1624</v>
      </c>
      <c r="I103" s="18">
        <f t="shared" si="37"/>
        <v>334</v>
      </c>
      <c r="J103" s="18">
        <f t="shared" si="37"/>
        <v>1077</v>
      </c>
      <c r="K103" s="18">
        <f t="shared" si="37"/>
        <v>799</v>
      </c>
      <c r="L103" s="18">
        <f t="shared" si="37"/>
        <v>969</v>
      </c>
      <c r="M103" s="18">
        <f t="shared" si="37"/>
        <v>0</v>
      </c>
      <c r="N103" s="16">
        <f t="shared" ref="N103" si="38">IF(H103=0,0,K103/H103)*100</f>
        <v>49.199507389162562</v>
      </c>
      <c r="O103" s="19">
        <f>SUM(O6:O102)</f>
        <v>517011.10000000003</v>
      </c>
      <c r="P103" s="19">
        <f>SUM(P6:P102)</f>
        <v>517461.76000000001</v>
      </c>
      <c r="Q103" s="16">
        <f t="shared" si="33"/>
        <v>100.08716640706552</v>
      </c>
      <c r="R103" s="19">
        <f>SUM(R6:R102)</f>
        <v>438988.12000000005</v>
      </c>
      <c r="S103" s="16">
        <f t="shared" si="34"/>
        <v>84.834890987886723</v>
      </c>
      <c r="T103" s="19">
        <f>SUM(T6:T102)</f>
        <v>78473.639999999985</v>
      </c>
      <c r="U103" s="16">
        <f t="shared" si="36"/>
        <v>15.165109012113279</v>
      </c>
      <c r="V103" s="10"/>
      <c r="W103" s="10"/>
      <c r="X103" s="10"/>
      <c r="Y103" s="9"/>
      <c r="Z103" s="11"/>
      <c r="AA103" s="11"/>
      <c r="AB103" s="9"/>
      <c r="AC103" s="11"/>
      <c r="AD103" s="9"/>
      <c r="AE103" s="11"/>
      <c r="AF103" s="9"/>
    </row>
  </sheetData>
  <sheetProtection algorithmName="SHA-512" hashValue="yEFPEvzhqFaz648mAL/E2IHK9YH2J7ol7a+StznYaAxdVK3muDex6ykvbqCgCrYzLmyEJtdtDs6fOpfg30Ff1g==" saltValue="0ZOZdnhbQw7G2NtiPOu2ww==" spinCount="100000" sheet="1" objects="1" scenarios="1"/>
  <customSheetViews>
    <customSheetView guid="{2F2CED36-E625-4693-8C75-0460C802BA46}" topLeftCell="A82">
      <selection activeCell="K83" sqref="K83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topLeftCell="A82">
      <selection activeCell="K83" sqref="K83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topLeftCell="A82">
      <selection activeCell="K83" sqref="K83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3"/>
  <sheetViews>
    <sheetView zoomScale="78" zoomScaleNormal="78" zoomScaleSheetLayoutView="130" workbookViewId="0">
      <selection activeCell="F2" sqref="F2:F4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396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6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7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8"/>
      <c r="G4" s="248"/>
      <c r="H4" s="244"/>
      <c r="I4" s="244"/>
      <c r="J4" s="244"/>
      <c r="K4" s="244"/>
      <c r="L4" s="244"/>
      <c r="M4" s="244"/>
      <c r="N4" s="244"/>
      <c r="O4" s="245"/>
      <c r="P4" s="153" t="s">
        <v>6</v>
      </c>
      <c r="Q4" s="152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53" t="s">
        <v>6</v>
      </c>
      <c r="S4" s="152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53" t="s">
        <v>6</v>
      </c>
      <c r="U4" s="152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52">
        <v>1</v>
      </c>
      <c r="B5" s="152">
        <v>2</v>
      </c>
      <c r="C5" s="152">
        <v>3</v>
      </c>
      <c r="D5" s="152">
        <v>4</v>
      </c>
      <c r="E5" s="91">
        <v>5</v>
      </c>
      <c r="F5" s="95">
        <v>6</v>
      </c>
      <c r="G5" s="92">
        <v>7</v>
      </c>
      <c r="H5" s="152">
        <v>8</v>
      </c>
      <c r="I5" s="152">
        <v>9</v>
      </c>
      <c r="J5" s="152">
        <v>10</v>
      </c>
      <c r="K5" s="152">
        <v>11</v>
      </c>
      <c r="L5" s="152">
        <v>12</v>
      </c>
      <c r="M5" s="152">
        <v>13</v>
      </c>
      <c r="N5" s="152">
        <v>14</v>
      </c>
      <c r="O5" s="152">
        <v>15</v>
      </c>
      <c r="P5" s="152">
        <v>16</v>
      </c>
      <c r="Q5" s="152">
        <v>17</v>
      </c>
      <c r="R5" s="152">
        <v>18</v>
      </c>
      <c r="S5" s="152">
        <v>19</v>
      </c>
      <c r="T5" s="152">
        <v>20</v>
      </c>
      <c r="U5" s="152">
        <v>21</v>
      </c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18641.66</v>
      </c>
      <c r="H6" s="44">
        <v>43</v>
      </c>
      <c r="I6" s="44">
        <v>7</v>
      </c>
      <c r="J6" s="44">
        <v>31</v>
      </c>
      <c r="K6" s="44">
        <v>35</v>
      </c>
      <c r="L6" s="44">
        <v>43</v>
      </c>
      <c r="M6" s="44">
        <v>0</v>
      </c>
      <c r="N6" s="16">
        <f t="shared" ref="N6:N69" si="1">IF(H6=0,0,K6/H6)*100</f>
        <v>81.395348837209298</v>
      </c>
      <c r="O6" s="5">
        <v>18641.66</v>
      </c>
      <c r="P6" s="5">
        <f t="shared" ref="P6:P69" si="2">O6</f>
        <v>18641.66</v>
      </c>
      <c r="Q6" s="16">
        <f t="shared" ref="Q6:Q41" si="3">IF(O6=0,0,P6/O6)*100</f>
        <v>100</v>
      </c>
      <c r="R6" s="5">
        <v>18641.66</v>
      </c>
      <c r="S6" s="16">
        <f t="shared" ref="S6:S39" si="4">IF(P6=0,0,R6/P6)*100</f>
        <v>100</v>
      </c>
      <c r="T6" s="5">
        <f t="shared" ref="T6:T69" si="5">SUM(P6, -R6)</f>
        <v>0</v>
      </c>
      <c r="U6" s="16">
        <f t="shared" ref="U6:U39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7015.22</v>
      </c>
      <c r="H7" s="44">
        <v>19</v>
      </c>
      <c r="I7" s="44">
        <v>6</v>
      </c>
      <c r="J7" s="44">
        <v>12</v>
      </c>
      <c r="K7" s="44">
        <v>16</v>
      </c>
      <c r="L7" s="44">
        <v>16</v>
      </c>
      <c r="M7" s="44">
        <v>0</v>
      </c>
      <c r="N7" s="16">
        <f t="shared" si="1"/>
        <v>84.210526315789465</v>
      </c>
      <c r="O7" s="5">
        <v>7015.22</v>
      </c>
      <c r="P7" s="5">
        <f t="shared" si="2"/>
        <v>7015.22</v>
      </c>
      <c r="Q7" s="16">
        <f t="shared" si="3"/>
        <v>100</v>
      </c>
      <c r="R7" s="5">
        <v>7015.22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17113.099999999999</v>
      </c>
      <c r="H8" s="44">
        <v>36</v>
      </c>
      <c r="I8" s="44">
        <v>7</v>
      </c>
      <c r="J8" s="44">
        <v>26</v>
      </c>
      <c r="K8" s="44">
        <v>19</v>
      </c>
      <c r="L8" s="44">
        <v>19</v>
      </c>
      <c r="M8" s="44">
        <v>0</v>
      </c>
      <c r="N8" s="16">
        <f t="shared" si="1"/>
        <v>52.777777777777779</v>
      </c>
      <c r="O8" s="5">
        <v>17113.099999999999</v>
      </c>
      <c r="P8" s="5">
        <f t="shared" si="2"/>
        <v>17113.099999999999</v>
      </c>
      <c r="Q8" s="16">
        <f t="shared" si="3"/>
        <v>100</v>
      </c>
      <c r="R8" s="5">
        <v>17113.099999999999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4385.28</v>
      </c>
      <c r="H9" s="44">
        <v>11</v>
      </c>
      <c r="I9" s="44">
        <v>0</v>
      </c>
      <c r="J9" s="44">
        <v>9</v>
      </c>
      <c r="K9" s="44">
        <v>6</v>
      </c>
      <c r="L9" s="44">
        <v>9</v>
      </c>
      <c r="M9" s="44">
        <v>0</v>
      </c>
      <c r="N9" s="16">
        <f t="shared" si="1"/>
        <v>54.54545454545454</v>
      </c>
      <c r="O9" s="5">
        <v>4385.28</v>
      </c>
      <c r="P9" s="5">
        <f t="shared" si="2"/>
        <v>4385.28</v>
      </c>
      <c r="Q9" s="16">
        <f t="shared" si="3"/>
        <v>100</v>
      </c>
      <c r="R9" s="5">
        <v>4385.28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1987.33</v>
      </c>
      <c r="H10" s="44">
        <v>7</v>
      </c>
      <c r="I10" s="44">
        <v>2</v>
      </c>
      <c r="J10" s="44">
        <v>5</v>
      </c>
      <c r="K10" s="44">
        <v>2</v>
      </c>
      <c r="L10" s="44">
        <v>2</v>
      </c>
      <c r="M10" s="44">
        <v>0</v>
      </c>
      <c r="N10" s="16">
        <f t="shared" si="1"/>
        <v>28.571428571428569</v>
      </c>
      <c r="O10" s="5">
        <v>1987.33</v>
      </c>
      <c r="P10" s="5">
        <f t="shared" si="2"/>
        <v>1987.33</v>
      </c>
      <c r="Q10" s="16">
        <f t="shared" si="3"/>
        <v>100</v>
      </c>
      <c r="R10" s="5">
        <v>1987.33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2502.3200000000002</v>
      </c>
      <c r="H12" s="44">
        <v>8</v>
      </c>
      <c r="I12" s="44">
        <v>0</v>
      </c>
      <c r="J12" s="44">
        <v>6</v>
      </c>
      <c r="K12" s="44">
        <v>5</v>
      </c>
      <c r="L12" s="44">
        <v>5</v>
      </c>
      <c r="M12" s="44">
        <v>0</v>
      </c>
      <c r="N12" s="16">
        <f t="shared" si="1"/>
        <v>62.5</v>
      </c>
      <c r="O12" s="5">
        <v>2502.3200000000002</v>
      </c>
      <c r="P12" s="5">
        <f t="shared" si="2"/>
        <v>2502.3200000000002</v>
      </c>
      <c r="Q12" s="16">
        <f t="shared" si="3"/>
        <v>100</v>
      </c>
      <c r="R12" s="5">
        <v>2502.3200000000002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5425.34</v>
      </c>
      <c r="H13" s="44">
        <v>48</v>
      </c>
      <c r="I13" s="44">
        <v>14</v>
      </c>
      <c r="J13" s="44">
        <v>31</v>
      </c>
      <c r="K13" s="44">
        <v>9</v>
      </c>
      <c r="L13" s="44">
        <v>10</v>
      </c>
      <c r="M13" s="44">
        <v>0</v>
      </c>
      <c r="N13" s="16">
        <f t="shared" si="1"/>
        <v>18.75</v>
      </c>
      <c r="O13" s="5">
        <v>5425.34</v>
      </c>
      <c r="P13" s="5">
        <f t="shared" si="2"/>
        <v>5425.34</v>
      </c>
      <c r="Q13" s="16">
        <f t="shared" si="3"/>
        <v>100</v>
      </c>
      <c r="R13" s="5">
        <v>5425.34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13130.13</v>
      </c>
      <c r="H14" s="44">
        <v>26</v>
      </c>
      <c r="I14" s="44">
        <v>6</v>
      </c>
      <c r="J14" s="44">
        <v>20</v>
      </c>
      <c r="K14" s="44">
        <v>21</v>
      </c>
      <c r="L14" s="44">
        <v>25</v>
      </c>
      <c r="M14" s="44">
        <v>0</v>
      </c>
      <c r="N14" s="16">
        <f t="shared" si="1"/>
        <v>80.769230769230774</v>
      </c>
      <c r="O14" s="5">
        <v>13130.13</v>
      </c>
      <c r="P14" s="5">
        <f t="shared" si="2"/>
        <v>13130.13</v>
      </c>
      <c r="Q14" s="16">
        <f t="shared" si="3"/>
        <v>100</v>
      </c>
      <c r="R14" s="5">
        <v>13130.13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3000.08</v>
      </c>
      <c r="H15" s="44">
        <v>11</v>
      </c>
      <c r="I15" s="44">
        <v>2</v>
      </c>
      <c r="J15" s="44">
        <v>7</v>
      </c>
      <c r="K15" s="44">
        <v>5</v>
      </c>
      <c r="L15" s="44">
        <v>6</v>
      </c>
      <c r="M15" s="44">
        <v>0</v>
      </c>
      <c r="N15" s="16">
        <f t="shared" si="1"/>
        <v>45.454545454545453</v>
      </c>
      <c r="O15" s="5">
        <v>3000.08</v>
      </c>
      <c r="P15" s="5">
        <f t="shared" si="2"/>
        <v>3000.08</v>
      </c>
      <c r="Q15" s="16">
        <f t="shared" si="3"/>
        <v>100</v>
      </c>
      <c r="R15" s="5">
        <v>3000.08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7507.32</v>
      </c>
      <c r="H16" s="44">
        <v>15</v>
      </c>
      <c r="I16" s="44">
        <v>1</v>
      </c>
      <c r="J16" s="44">
        <v>10</v>
      </c>
      <c r="K16" s="44">
        <v>13</v>
      </c>
      <c r="L16" s="44">
        <v>16</v>
      </c>
      <c r="M16" s="44">
        <v>0</v>
      </c>
      <c r="N16" s="16">
        <f t="shared" si="1"/>
        <v>86.666666666666671</v>
      </c>
      <c r="O16" s="5">
        <v>7507.32</v>
      </c>
      <c r="P16" s="5">
        <f t="shared" si="2"/>
        <v>7507.32</v>
      </c>
      <c r="Q16" s="16">
        <f t="shared" si="3"/>
        <v>100</v>
      </c>
      <c r="R16" s="5">
        <v>7507.32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3290.11</v>
      </c>
      <c r="H17" s="44">
        <v>9</v>
      </c>
      <c r="I17" s="44">
        <v>2</v>
      </c>
      <c r="J17" s="44">
        <v>7</v>
      </c>
      <c r="K17" s="44">
        <v>6</v>
      </c>
      <c r="L17" s="44">
        <v>8</v>
      </c>
      <c r="M17" s="44">
        <v>0</v>
      </c>
      <c r="N17" s="16">
        <f t="shared" si="1"/>
        <v>66.666666666666657</v>
      </c>
      <c r="O17" s="5">
        <v>3290.11</v>
      </c>
      <c r="P17" s="5">
        <f t="shared" si="2"/>
        <v>3290.11</v>
      </c>
      <c r="Q17" s="16">
        <f t="shared" si="3"/>
        <v>100</v>
      </c>
      <c r="R17" s="5">
        <v>3290.11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41</v>
      </c>
      <c r="I18" s="44">
        <v>6</v>
      </c>
      <c r="J18" s="44">
        <v>34</v>
      </c>
      <c r="K18" s="44">
        <v>9</v>
      </c>
      <c r="L18" s="44">
        <v>13</v>
      </c>
      <c r="M18" s="44">
        <v>0</v>
      </c>
      <c r="N18" s="16">
        <f t="shared" si="1"/>
        <v>21.951219512195124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5188.78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52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5</v>
      </c>
      <c r="I19" s="44">
        <v>3</v>
      </c>
      <c r="J19" s="44">
        <v>2</v>
      </c>
      <c r="K19" s="44">
        <v>1</v>
      </c>
      <c r="L19" s="44">
        <v>1</v>
      </c>
      <c r="M19" s="44">
        <v>0</v>
      </c>
      <c r="N19" s="16">
        <f t="shared" si="1"/>
        <v>20</v>
      </c>
      <c r="O19" s="5">
        <v>1556</v>
      </c>
      <c r="P19" s="5">
        <f t="shared" si="2"/>
        <v>1556</v>
      </c>
      <c r="Q19" s="16">
        <f t="shared" si="3"/>
        <v>100</v>
      </c>
      <c r="R19" s="5">
        <v>1556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52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6566.71</v>
      </c>
      <c r="H20" s="44">
        <v>13</v>
      </c>
      <c r="I20" s="44">
        <v>3</v>
      </c>
      <c r="J20" s="44">
        <v>10</v>
      </c>
      <c r="K20" s="44">
        <v>9</v>
      </c>
      <c r="L20" s="44">
        <v>11</v>
      </c>
      <c r="M20" s="44">
        <v>0</v>
      </c>
      <c r="N20" s="16">
        <f t="shared" si="1"/>
        <v>69.230769230769226</v>
      </c>
      <c r="O20" s="5">
        <v>6566.71</v>
      </c>
      <c r="P20" s="5">
        <f t="shared" si="2"/>
        <v>6566.71</v>
      </c>
      <c r="Q20" s="16">
        <f t="shared" si="3"/>
        <v>100</v>
      </c>
      <c r="R20" s="5">
        <v>6566.71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11312.37</v>
      </c>
      <c r="H21" s="44">
        <v>18</v>
      </c>
      <c r="I21" s="44">
        <v>4</v>
      </c>
      <c r="J21" s="44">
        <v>13</v>
      </c>
      <c r="K21" s="44">
        <v>14</v>
      </c>
      <c r="L21" s="44">
        <v>19</v>
      </c>
      <c r="M21" s="44">
        <v>0</v>
      </c>
      <c r="N21" s="16">
        <f t="shared" si="1"/>
        <v>77.777777777777786</v>
      </c>
      <c r="O21" s="5">
        <v>11312.37</v>
      </c>
      <c r="P21" s="5">
        <f t="shared" si="2"/>
        <v>11312.37</v>
      </c>
      <c r="Q21" s="16">
        <f t="shared" si="3"/>
        <v>100</v>
      </c>
      <c r="R21" s="5">
        <v>11312.37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26</v>
      </c>
      <c r="I23" s="44">
        <v>5</v>
      </c>
      <c r="J23" s="44">
        <v>16</v>
      </c>
      <c r="K23" s="44">
        <v>4</v>
      </c>
      <c r="L23" s="44">
        <v>5</v>
      </c>
      <c r="M23" s="44">
        <v>0</v>
      </c>
      <c r="N23" s="16">
        <f t="shared" si="1"/>
        <v>15.384615384615385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1737.83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8129.83</v>
      </c>
      <c r="H24" s="44">
        <v>16</v>
      </c>
      <c r="I24" s="44">
        <v>3</v>
      </c>
      <c r="J24" s="44">
        <v>13</v>
      </c>
      <c r="K24" s="44">
        <v>16</v>
      </c>
      <c r="L24" s="44">
        <v>21</v>
      </c>
      <c r="M24" s="44">
        <v>0</v>
      </c>
      <c r="N24" s="16">
        <f t="shared" si="1"/>
        <v>100</v>
      </c>
      <c r="O24" s="5">
        <v>8129.83</v>
      </c>
      <c r="P24" s="5">
        <f t="shared" si="2"/>
        <v>8129.83</v>
      </c>
      <c r="Q24" s="16">
        <f t="shared" si="3"/>
        <v>100</v>
      </c>
      <c r="R24" s="5">
        <v>8129.83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2978.01</v>
      </c>
      <c r="H25" s="44">
        <v>10</v>
      </c>
      <c r="I25" s="44">
        <v>2</v>
      </c>
      <c r="J25" s="44">
        <v>7</v>
      </c>
      <c r="K25" s="44">
        <v>6</v>
      </c>
      <c r="L25" s="44">
        <v>7</v>
      </c>
      <c r="M25" s="44">
        <v>0</v>
      </c>
      <c r="N25" s="16">
        <f t="shared" si="1"/>
        <v>60</v>
      </c>
      <c r="O25" s="5">
        <v>2978.01</v>
      </c>
      <c r="P25" s="5">
        <f t="shared" si="2"/>
        <v>2978.01</v>
      </c>
      <c r="Q25" s="16">
        <f t="shared" si="3"/>
        <v>100</v>
      </c>
      <c r="R25" s="5">
        <v>2978.01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5088.68</v>
      </c>
      <c r="H26" s="44">
        <v>22</v>
      </c>
      <c r="I26" s="44">
        <v>9</v>
      </c>
      <c r="J26" s="44">
        <v>13</v>
      </c>
      <c r="K26" s="44">
        <v>10</v>
      </c>
      <c r="L26" s="44">
        <v>11</v>
      </c>
      <c r="M26" s="44">
        <v>0</v>
      </c>
      <c r="N26" s="16">
        <f t="shared" si="1"/>
        <v>45.454545454545453</v>
      </c>
      <c r="O26" s="5">
        <v>5088.68</v>
      </c>
      <c r="P26" s="5">
        <f t="shared" si="2"/>
        <v>5088.68</v>
      </c>
      <c r="Q26" s="16">
        <f t="shared" si="3"/>
        <v>100</v>
      </c>
      <c r="R26" s="5">
        <v>5088.68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52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12</v>
      </c>
      <c r="I27" s="44">
        <v>0</v>
      </c>
      <c r="J27" s="44">
        <v>12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2831.43</v>
      </c>
      <c r="H28" s="44">
        <v>14</v>
      </c>
      <c r="I28" s="44">
        <v>3</v>
      </c>
      <c r="J28" s="44">
        <v>8</v>
      </c>
      <c r="K28" s="44">
        <v>9</v>
      </c>
      <c r="L28" s="44">
        <v>9</v>
      </c>
      <c r="M28" s="44">
        <v>0</v>
      </c>
      <c r="N28" s="16">
        <f t="shared" si="1"/>
        <v>64.285714285714292</v>
      </c>
      <c r="O28" s="5">
        <v>2831.43</v>
      </c>
      <c r="P28" s="5">
        <f t="shared" si="2"/>
        <v>2831.43</v>
      </c>
      <c r="Q28" s="16">
        <f t="shared" si="3"/>
        <v>100</v>
      </c>
      <c r="R28" s="5">
        <v>2831.43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52" t="s">
        <v>383</v>
      </c>
      <c r="D29" s="25" t="s">
        <v>384</v>
      </c>
      <c r="E29" s="84" t="s">
        <v>41</v>
      </c>
      <c r="F29" s="96"/>
      <c r="G29" s="93">
        <v>0</v>
      </c>
      <c r="H29" s="44">
        <v>1</v>
      </c>
      <c r="I29" s="44">
        <v>0</v>
      </c>
      <c r="J29" s="44">
        <v>1</v>
      </c>
      <c r="K29" s="44">
        <v>1</v>
      </c>
      <c r="L29" s="44">
        <v>1</v>
      </c>
      <c r="M29" s="44">
        <v>0</v>
      </c>
      <c r="N29" s="16">
        <f t="shared" si="1"/>
        <v>100</v>
      </c>
      <c r="O29" s="5">
        <v>401.94</v>
      </c>
      <c r="P29" s="5">
        <f t="shared" si="2"/>
        <v>401.94</v>
      </c>
      <c r="Q29" s="16">
        <f t="shared" si="3"/>
        <v>100</v>
      </c>
      <c r="R29" s="5">
        <v>401.94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21" ht="27.95" customHeight="1" x14ac:dyDescent="0.2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138" t="s">
        <v>300</v>
      </c>
      <c r="G30" s="93">
        <f t="shared" ref="G30:G79" si="8">O30</f>
        <v>15984.98</v>
      </c>
      <c r="H30" s="44">
        <v>27</v>
      </c>
      <c r="I30" s="44">
        <v>2</v>
      </c>
      <c r="J30" s="44">
        <v>22</v>
      </c>
      <c r="K30" s="44">
        <v>23</v>
      </c>
      <c r="L30" s="44">
        <v>34</v>
      </c>
      <c r="M30" s="44">
        <v>0</v>
      </c>
      <c r="N30" s="16">
        <f t="shared" si="1"/>
        <v>85.18518518518519</v>
      </c>
      <c r="O30" s="5">
        <v>15984.98</v>
      </c>
      <c r="P30" s="5">
        <f t="shared" si="2"/>
        <v>15984.98</v>
      </c>
      <c r="Q30" s="16">
        <f t="shared" si="3"/>
        <v>100</v>
      </c>
      <c r="R30" s="5">
        <v>15984.98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9669.86</v>
      </c>
      <c r="H31" s="44">
        <v>28</v>
      </c>
      <c r="I31" s="44">
        <v>8</v>
      </c>
      <c r="J31" s="44">
        <v>17</v>
      </c>
      <c r="K31" s="44">
        <v>14</v>
      </c>
      <c r="L31" s="44">
        <v>19</v>
      </c>
      <c r="M31" s="44">
        <v>0</v>
      </c>
      <c r="N31" s="16">
        <f t="shared" si="1"/>
        <v>50</v>
      </c>
      <c r="O31" s="5">
        <v>9669.86</v>
      </c>
      <c r="P31" s="5">
        <f t="shared" si="2"/>
        <v>9669.86</v>
      </c>
      <c r="Q31" s="16">
        <f t="shared" si="3"/>
        <v>100</v>
      </c>
      <c r="R31" s="5">
        <v>9669.86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5790.69</v>
      </c>
      <c r="H32" s="44">
        <v>21</v>
      </c>
      <c r="I32" s="44">
        <v>6</v>
      </c>
      <c r="J32" s="44">
        <v>12</v>
      </c>
      <c r="K32" s="44">
        <v>10</v>
      </c>
      <c r="L32" s="44">
        <v>13</v>
      </c>
      <c r="M32" s="44">
        <v>0</v>
      </c>
      <c r="N32" s="16">
        <f t="shared" si="1"/>
        <v>47.619047619047613</v>
      </c>
      <c r="O32" s="5">
        <v>5790.69</v>
      </c>
      <c r="P32" s="5">
        <f t="shared" si="2"/>
        <v>5790.69</v>
      </c>
      <c r="Q32" s="16">
        <f t="shared" si="3"/>
        <v>100</v>
      </c>
      <c r="R32" s="5">
        <v>5790.69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16</v>
      </c>
      <c r="I33" s="44">
        <v>6</v>
      </c>
      <c r="J33" s="44">
        <v>8</v>
      </c>
      <c r="K33" s="44">
        <v>1</v>
      </c>
      <c r="L33" s="44">
        <v>1</v>
      </c>
      <c r="M33" s="44">
        <v>0</v>
      </c>
      <c r="N33" s="16">
        <f t="shared" si="1"/>
        <v>6.25</v>
      </c>
      <c r="O33" s="5">
        <v>415.83</v>
      </c>
      <c r="P33" s="5">
        <f t="shared" si="2"/>
        <v>415.83</v>
      </c>
      <c r="Q33" s="16">
        <f t="shared" si="3"/>
        <v>100</v>
      </c>
      <c r="R33" s="5">
        <v>415.83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14711.27</v>
      </c>
      <c r="H34" s="44">
        <v>39</v>
      </c>
      <c r="I34" s="44">
        <v>14</v>
      </c>
      <c r="J34" s="44">
        <v>21</v>
      </c>
      <c r="K34" s="44">
        <v>23</v>
      </c>
      <c r="L34" s="44">
        <v>25</v>
      </c>
      <c r="M34" s="44">
        <v>0</v>
      </c>
      <c r="N34" s="16">
        <f t="shared" si="1"/>
        <v>58.974358974358978</v>
      </c>
      <c r="O34" s="5">
        <v>14711.27</v>
      </c>
      <c r="P34" s="5">
        <f t="shared" si="2"/>
        <v>14711.27</v>
      </c>
      <c r="Q34" s="16">
        <f t="shared" si="3"/>
        <v>100</v>
      </c>
      <c r="R34" s="5">
        <v>14711.27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52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5351.03</v>
      </c>
      <c r="H35" s="44">
        <v>23</v>
      </c>
      <c r="I35" s="44">
        <v>5</v>
      </c>
      <c r="J35" s="44">
        <v>11</v>
      </c>
      <c r="K35" s="44">
        <v>15</v>
      </c>
      <c r="L35" s="44">
        <v>16</v>
      </c>
      <c r="M35" s="44">
        <v>0</v>
      </c>
      <c r="N35" s="16">
        <f t="shared" si="1"/>
        <v>65.217391304347828</v>
      </c>
      <c r="O35" s="5">
        <v>5351.03</v>
      </c>
      <c r="P35" s="5">
        <f t="shared" si="2"/>
        <v>5351.03</v>
      </c>
      <c r="Q35" s="16">
        <f t="shared" si="3"/>
        <v>100</v>
      </c>
      <c r="R35" s="5">
        <v>5351.03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23</v>
      </c>
      <c r="I36" s="44">
        <v>5</v>
      </c>
      <c r="J36" s="44">
        <v>17</v>
      </c>
      <c r="K36" s="44">
        <v>4</v>
      </c>
      <c r="L36" s="44">
        <v>4</v>
      </c>
      <c r="M36" s="44">
        <v>0</v>
      </c>
      <c r="N36" s="16">
        <f t="shared" si="1"/>
        <v>17.391304347826086</v>
      </c>
      <c r="O36" s="5">
        <v>1600.15</v>
      </c>
      <c r="P36" s="5">
        <f t="shared" si="2"/>
        <v>1600.15</v>
      </c>
      <c r="Q36" s="16">
        <f t="shared" si="3"/>
        <v>100</v>
      </c>
      <c r="R36" s="5">
        <v>1600.15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4111.37</v>
      </c>
      <c r="H37" s="44">
        <v>12</v>
      </c>
      <c r="I37" s="44">
        <v>6</v>
      </c>
      <c r="J37" s="44">
        <v>5</v>
      </c>
      <c r="K37" s="44">
        <v>5</v>
      </c>
      <c r="L37" s="44">
        <v>5</v>
      </c>
      <c r="M37" s="44">
        <v>0</v>
      </c>
      <c r="N37" s="16">
        <f t="shared" si="1"/>
        <v>41.666666666666671</v>
      </c>
      <c r="O37" s="5">
        <v>4111.37</v>
      </c>
      <c r="P37" s="5">
        <f t="shared" si="2"/>
        <v>4111.37</v>
      </c>
      <c r="Q37" s="16">
        <f t="shared" si="3"/>
        <v>100</v>
      </c>
      <c r="R37" s="5">
        <v>4111.37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8489.68</v>
      </c>
      <c r="H38" s="44">
        <v>8</v>
      </c>
      <c r="I38" s="44">
        <v>3</v>
      </c>
      <c r="J38" s="44">
        <v>5</v>
      </c>
      <c r="K38" s="44">
        <v>8</v>
      </c>
      <c r="L38" s="44">
        <v>10</v>
      </c>
      <c r="M38" s="44">
        <v>0</v>
      </c>
      <c r="N38" s="16">
        <f t="shared" si="1"/>
        <v>100</v>
      </c>
      <c r="O38" s="5">
        <v>8489.68</v>
      </c>
      <c r="P38" s="5">
        <f t="shared" si="2"/>
        <v>8489.68</v>
      </c>
      <c r="Q38" s="16">
        <f t="shared" si="3"/>
        <v>100</v>
      </c>
      <c r="R38" s="5">
        <v>8489.68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39138.589999999997</v>
      </c>
      <c r="H39" s="44">
        <v>38</v>
      </c>
      <c r="I39" s="44">
        <v>2</v>
      </c>
      <c r="J39" s="44">
        <v>36</v>
      </c>
      <c r="K39" s="44">
        <v>27</v>
      </c>
      <c r="L39" s="44">
        <v>40</v>
      </c>
      <c r="M39" s="44">
        <v>0</v>
      </c>
      <c r="N39" s="16">
        <f t="shared" si="1"/>
        <v>71.05263157894737</v>
      </c>
      <c r="O39" s="5">
        <v>39138.589999999997</v>
      </c>
      <c r="P39" s="5">
        <f t="shared" si="2"/>
        <v>39138.589999999997</v>
      </c>
      <c r="Q39" s="16">
        <f t="shared" si="3"/>
        <v>100</v>
      </c>
      <c r="R39" s="5">
        <v>39138.589999999997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9</v>
      </c>
      <c r="I40" s="44">
        <v>2</v>
      </c>
      <c r="J40" s="44">
        <v>6</v>
      </c>
      <c r="K40" s="44">
        <v>0</v>
      </c>
      <c r="L40" s="44">
        <v>0</v>
      </c>
      <c r="M40" s="44">
        <v>0</v>
      </c>
      <c r="N40" s="16">
        <f t="shared" si="1"/>
        <v>0</v>
      </c>
      <c r="O40" s="16">
        <f>IF(I40=0,0,L40/I40)*100</f>
        <v>0</v>
      </c>
      <c r="P40" s="5">
        <f t="shared" si="2"/>
        <v>0</v>
      </c>
      <c r="Q40" s="16">
        <f t="shared" si="3"/>
        <v>0</v>
      </c>
      <c r="R40" s="16">
        <f t="shared" ref="R40:S41" si="9">IF(L40=0,0,O40/L40)*100</f>
        <v>0</v>
      </c>
      <c r="S40" s="16">
        <f t="shared" si="9"/>
        <v>0</v>
      </c>
      <c r="T40" s="5">
        <f t="shared" si="5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52" t="s">
        <v>23</v>
      </c>
      <c r="C41" s="152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2454.2800000000002</v>
      </c>
      <c r="H41" s="44">
        <v>13</v>
      </c>
      <c r="I41" s="44">
        <v>2</v>
      </c>
      <c r="J41" s="44">
        <v>9</v>
      </c>
      <c r="K41" s="44">
        <v>3</v>
      </c>
      <c r="L41" s="44">
        <v>3</v>
      </c>
      <c r="M41" s="44">
        <v>0</v>
      </c>
      <c r="N41" s="16">
        <f t="shared" si="1"/>
        <v>23.076923076923077</v>
      </c>
      <c r="O41" s="16">
        <v>2454.2800000000002</v>
      </c>
      <c r="P41" s="5">
        <f t="shared" si="2"/>
        <v>2454.2800000000002</v>
      </c>
      <c r="Q41" s="16">
        <f t="shared" si="3"/>
        <v>100</v>
      </c>
      <c r="R41" s="16">
        <v>2454.2800000000002</v>
      </c>
      <c r="S41" s="16">
        <f t="shared" si="9"/>
        <v>0</v>
      </c>
      <c r="T41" s="5">
        <f t="shared" si="5"/>
        <v>0</v>
      </c>
      <c r="U41" s="16">
        <f>IF(O41=0,0,R41/O41)*100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11223.61</v>
      </c>
      <c r="H42" s="44">
        <v>16</v>
      </c>
      <c r="I42" s="44">
        <v>4</v>
      </c>
      <c r="J42" s="44">
        <v>10</v>
      </c>
      <c r="K42" s="44">
        <v>13</v>
      </c>
      <c r="L42" s="44">
        <v>17</v>
      </c>
      <c r="M42" s="44">
        <v>0</v>
      </c>
      <c r="N42" s="16">
        <f t="shared" si="1"/>
        <v>81.25</v>
      </c>
      <c r="O42" s="5">
        <v>11223.61</v>
      </c>
      <c r="P42" s="5">
        <f t="shared" si="2"/>
        <v>11223.61</v>
      </c>
      <c r="Q42" s="16">
        <f>IF(O42=0,0,P42/O42)*100</f>
        <v>100</v>
      </c>
      <c r="R42" s="5">
        <v>11223.61</v>
      </c>
      <c r="S42" s="16">
        <f>IF(P42=0,0,R42/P42)*100</f>
        <v>100</v>
      </c>
      <c r="T42" s="5">
        <f t="shared" si="5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7632.64</v>
      </c>
      <c r="H43" s="44">
        <v>30</v>
      </c>
      <c r="I43" s="44">
        <v>11</v>
      </c>
      <c r="J43" s="44">
        <v>14</v>
      </c>
      <c r="K43" s="44">
        <v>9</v>
      </c>
      <c r="L43" s="44">
        <v>11</v>
      </c>
      <c r="M43" s="44">
        <v>0</v>
      </c>
      <c r="N43" s="16">
        <f t="shared" si="1"/>
        <v>30</v>
      </c>
      <c r="O43" s="5">
        <v>7632.64</v>
      </c>
      <c r="P43" s="5">
        <f t="shared" si="2"/>
        <v>7632.64</v>
      </c>
      <c r="Q43" s="16">
        <f>IF(O43=0,0,P43/O43)*100</f>
        <v>100</v>
      </c>
      <c r="R43" s="5">
        <v>7632.64</v>
      </c>
      <c r="S43" s="16">
        <f>IF(P43=0,0,R43/P43)*100</f>
        <v>100</v>
      </c>
      <c r="T43" s="5">
        <f t="shared" si="5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1"/>
        <v>0</v>
      </c>
      <c r="O44" s="16">
        <f>IF(I44=0,0,L44/I44)*100</f>
        <v>0</v>
      </c>
      <c r="P44" s="5">
        <f t="shared" si="2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5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52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3195.03</v>
      </c>
      <c r="H45" s="44">
        <v>25</v>
      </c>
      <c r="I45" s="44">
        <v>6</v>
      </c>
      <c r="J45" s="44">
        <v>17</v>
      </c>
      <c r="K45" s="44">
        <v>6</v>
      </c>
      <c r="L45" s="44">
        <v>7</v>
      </c>
      <c r="M45" s="44">
        <v>0</v>
      </c>
      <c r="N45" s="16">
        <f t="shared" si="1"/>
        <v>24</v>
      </c>
      <c r="O45" s="5">
        <v>3195.03</v>
      </c>
      <c r="P45" s="5">
        <f t="shared" si="2"/>
        <v>3195.03</v>
      </c>
      <c r="Q45" s="16">
        <f>IF(O45=0,0,P45/O45)*100</f>
        <v>100</v>
      </c>
      <c r="R45" s="5">
        <v>3195.03</v>
      </c>
      <c r="S45" s="16">
        <f>IF(P45=0,0,R45/P45)*100</f>
        <v>100</v>
      </c>
      <c r="T45" s="5">
        <f t="shared" si="5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11541.03</v>
      </c>
      <c r="H46" s="44">
        <v>23</v>
      </c>
      <c r="I46" s="44">
        <v>5</v>
      </c>
      <c r="J46" s="44">
        <v>15</v>
      </c>
      <c r="K46" s="44">
        <v>17</v>
      </c>
      <c r="L46" s="44">
        <v>23</v>
      </c>
      <c r="M46" s="44">
        <v>0</v>
      </c>
      <c r="N46" s="16">
        <f t="shared" si="1"/>
        <v>73.91304347826086</v>
      </c>
      <c r="O46" s="5">
        <v>11541.03</v>
      </c>
      <c r="P46" s="5">
        <f t="shared" si="2"/>
        <v>11541.03</v>
      </c>
      <c r="Q46" s="16">
        <f>IF(O46=0,0,P46/O46)*100</f>
        <v>100</v>
      </c>
      <c r="R46" s="5">
        <v>11541.03</v>
      </c>
      <c r="S46" s="16">
        <f>IF(P46=0,0,R46/P46)*100</f>
        <v>100</v>
      </c>
      <c r="T46" s="5">
        <f t="shared" si="5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52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22</v>
      </c>
      <c r="I47" s="44">
        <v>3</v>
      </c>
      <c r="J47" s="44">
        <v>17</v>
      </c>
      <c r="K47" s="44">
        <v>0</v>
      </c>
      <c r="L47" s="44">
        <v>0</v>
      </c>
      <c r="M47" s="44">
        <v>0</v>
      </c>
      <c r="N47" s="16">
        <f t="shared" si="1"/>
        <v>0</v>
      </c>
      <c r="O47" s="5">
        <v>0</v>
      </c>
      <c r="P47" s="5">
        <f t="shared" si="2"/>
        <v>0</v>
      </c>
      <c r="Q47" s="5">
        <v>0</v>
      </c>
      <c r="R47" s="5">
        <v>0</v>
      </c>
      <c r="S47" s="5">
        <v>0</v>
      </c>
      <c r="T47" s="5">
        <f t="shared" si="5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1836.21</v>
      </c>
      <c r="H48" s="44">
        <v>10</v>
      </c>
      <c r="I48" s="44">
        <v>1</v>
      </c>
      <c r="J48" s="44">
        <v>7</v>
      </c>
      <c r="K48" s="44">
        <v>7</v>
      </c>
      <c r="L48" s="44">
        <v>7</v>
      </c>
      <c r="M48" s="44">
        <v>0</v>
      </c>
      <c r="N48" s="16">
        <f t="shared" si="1"/>
        <v>70</v>
      </c>
      <c r="O48" s="5">
        <v>1836.21</v>
      </c>
      <c r="P48" s="5">
        <f t="shared" si="2"/>
        <v>1836.21</v>
      </c>
      <c r="Q48" s="16">
        <f>IF(O48=0,0,P48/O48)*100</f>
        <v>100</v>
      </c>
      <c r="R48" s="5">
        <v>1836.21</v>
      </c>
      <c r="S48" s="16">
        <f>IF(P48=0,0,R48/P48)*100</f>
        <v>100</v>
      </c>
      <c r="T48" s="5">
        <f t="shared" si="5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6936.26</v>
      </c>
      <c r="H49" s="44">
        <v>27</v>
      </c>
      <c r="I49" s="44">
        <v>8</v>
      </c>
      <c r="J49" s="44">
        <v>14</v>
      </c>
      <c r="K49" s="44">
        <v>14</v>
      </c>
      <c r="L49" s="44">
        <v>16</v>
      </c>
      <c r="M49" s="44">
        <v>0</v>
      </c>
      <c r="N49" s="16">
        <f t="shared" si="1"/>
        <v>51.851851851851848</v>
      </c>
      <c r="O49" s="5">
        <v>6936.26</v>
      </c>
      <c r="P49" s="5">
        <f t="shared" si="2"/>
        <v>6936.26</v>
      </c>
      <c r="Q49" s="16">
        <f>IF(O49=0,0,P49/O49)*100</f>
        <v>100</v>
      </c>
      <c r="R49" s="5">
        <v>6936.26</v>
      </c>
      <c r="S49" s="16">
        <f>IF(P49=0,0,R49/P49)*100</f>
        <v>100</v>
      </c>
      <c r="T49" s="5">
        <f t="shared" si="5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3804.09</v>
      </c>
      <c r="H50" s="44">
        <v>18</v>
      </c>
      <c r="I50" s="44">
        <v>3</v>
      </c>
      <c r="J50" s="44">
        <v>15</v>
      </c>
      <c r="K50" s="44">
        <v>8</v>
      </c>
      <c r="L50" s="44">
        <v>8</v>
      </c>
      <c r="M50" s="44">
        <v>0</v>
      </c>
      <c r="N50" s="16">
        <f t="shared" si="1"/>
        <v>44.444444444444443</v>
      </c>
      <c r="O50" s="5">
        <v>3804.09</v>
      </c>
      <c r="P50" s="5">
        <f t="shared" si="2"/>
        <v>3804.09</v>
      </c>
      <c r="Q50" s="16">
        <f>IF(O50=0,0,P50/O50)*100</f>
        <v>100</v>
      </c>
      <c r="R50" s="5">
        <v>3804.09</v>
      </c>
      <c r="S50" s="16">
        <f>IF(P50=0,0,R50/P50)*100</f>
        <v>100</v>
      </c>
      <c r="T50" s="5">
        <f t="shared" si="5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52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1203.94</v>
      </c>
      <c r="H51" s="44">
        <v>6</v>
      </c>
      <c r="I51" s="44">
        <v>0</v>
      </c>
      <c r="J51" s="44">
        <v>5</v>
      </c>
      <c r="K51" s="44">
        <v>3</v>
      </c>
      <c r="L51" s="44">
        <v>3</v>
      </c>
      <c r="M51" s="44">
        <v>0</v>
      </c>
      <c r="N51" s="16">
        <f t="shared" si="1"/>
        <v>50</v>
      </c>
      <c r="O51" s="16">
        <v>1203.94</v>
      </c>
      <c r="P51" s="5">
        <f t="shared" si="2"/>
        <v>1203.94</v>
      </c>
      <c r="Q51" s="16">
        <f>IF(O51=0,0,P51/O51)*100</f>
        <v>100</v>
      </c>
      <c r="R51" s="16">
        <v>1203.94</v>
      </c>
      <c r="S51" s="16">
        <f>IF(P51=0,0,R51/P51)*100</f>
        <v>100</v>
      </c>
      <c r="T51" s="5">
        <f t="shared" si="5"/>
        <v>0</v>
      </c>
      <c r="U51" s="16">
        <f>IF(P51=0,0,T51/P51)*100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4261.2</v>
      </c>
      <c r="H52" s="44">
        <v>20</v>
      </c>
      <c r="I52" s="44">
        <v>0</v>
      </c>
      <c r="J52" s="44">
        <v>12</v>
      </c>
      <c r="K52" s="44">
        <v>12</v>
      </c>
      <c r="L52" s="44">
        <v>13</v>
      </c>
      <c r="M52" s="44">
        <v>0</v>
      </c>
      <c r="N52" s="16">
        <f t="shared" si="1"/>
        <v>60</v>
      </c>
      <c r="O52" s="5">
        <v>4261.2</v>
      </c>
      <c r="P52" s="5">
        <f t="shared" si="2"/>
        <v>4261.2</v>
      </c>
      <c r="Q52" s="16">
        <f t="shared" ref="Q52:Q80" si="10">IF(O52=0,0,P52/O52)*100</f>
        <v>100</v>
      </c>
      <c r="R52" s="5">
        <v>4261.2</v>
      </c>
      <c r="S52" s="16">
        <f t="shared" ref="S52:S66" si="11">IF(P52=0,0,R52/P52)*100</f>
        <v>100</v>
      </c>
      <c r="T52" s="5">
        <f t="shared" si="5"/>
        <v>0</v>
      </c>
      <c r="U52" s="16">
        <f t="shared" ref="U52:U80" si="12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13180.31</v>
      </c>
      <c r="H53" s="44">
        <v>13</v>
      </c>
      <c r="I53" s="44">
        <v>1</v>
      </c>
      <c r="J53" s="44">
        <v>9</v>
      </c>
      <c r="K53" s="44">
        <v>13</v>
      </c>
      <c r="L53" s="44">
        <v>14</v>
      </c>
      <c r="M53" s="44">
        <v>0</v>
      </c>
      <c r="N53" s="16">
        <f t="shared" si="1"/>
        <v>100</v>
      </c>
      <c r="O53" s="5">
        <v>13180.31</v>
      </c>
      <c r="P53" s="5">
        <f t="shared" si="2"/>
        <v>13180.31</v>
      </c>
      <c r="Q53" s="16">
        <f t="shared" si="10"/>
        <v>100</v>
      </c>
      <c r="R53" s="5">
        <v>13180.31</v>
      </c>
      <c r="S53" s="16">
        <f t="shared" si="11"/>
        <v>100</v>
      </c>
      <c r="T53" s="5">
        <f t="shared" si="5"/>
        <v>0</v>
      </c>
      <c r="U53" s="16">
        <f t="shared" si="12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6744.19</v>
      </c>
      <c r="H54" s="44">
        <v>21</v>
      </c>
      <c r="I54" s="44">
        <v>6</v>
      </c>
      <c r="J54" s="44">
        <v>11</v>
      </c>
      <c r="K54" s="44">
        <v>10</v>
      </c>
      <c r="L54" s="44">
        <v>12</v>
      </c>
      <c r="M54" s="44">
        <v>0</v>
      </c>
      <c r="N54" s="16">
        <f t="shared" si="1"/>
        <v>47.619047619047613</v>
      </c>
      <c r="O54" s="5">
        <v>6744.19</v>
      </c>
      <c r="P54" s="5">
        <f t="shared" si="2"/>
        <v>6744.19</v>
      </c>
      <c r="Q54" s="16">
        <f t="shared" si="10"/>
        <v>100</v>
      </c>
      <c r="R54" s="5">
        <v>6744.19</v>
      </c>
      <c r="S54" s="16">
        <f t="shared" si="11"/>
        <v>100</v>
      </c>
      <c r="T54" s="5">
        <f t="shared" si="5"/>
        <v>0</v>
      </c>
      <c r="U54" s="16">
        <f t="shared" si="12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28</v>
      </c>
      <c r="I55" s="44">
        <v>2</v>
      </c>
      <c r="J55" s="44">
        <v>26</v>
      </c>
      <c r="K55" s="44">
        <v>7</v>
      </c>
      <c r="L55" s="44">
        <v>9</v>
      </c>
      <c r="M55" s="44">
        <v>0</v>
      </c>
      <c r="N55" s="16">
        <f t="shared" si="1"/>
        <v>25</v>
      </c>
      <c r="O55" s="5">
        <v>4470.8100000000004</v>
      </c>
      <c r="P55" s="5">
        <f t="shared" si="2"/>
        <v>4470.8100000000004</v>
      </c>
      <c r="Q55" s="16">
        <f t="shared" si="10"/>
        <v>100</v>
      </c>
      <c r="R55" s="5">
        <v>4470.8100000000004</v>
      </c>
      <c r="S55" s="16">
        <f t="shared" si="11"/>
        <v>100</v>
      </c>
      <c r="T55" s="5">
        <f t="shared" si="5"/>
        <v>0</v>
      </c>
      <c r="U55" s="16">
        <f t="shared" si="12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52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23</v>
      </c>
      <c r="I56" s="44">
        <v>6</v>
      </c>
      <c r="J56" s="44">
        <v>6</v>
      </c>
      <c r="K56" s="44">
        <v>8</v>
      </c>
      <c r="L56" s="44">
        <v>9</v>
      </c>
      <c r="M56" s="44">
        <v>0</v>
      </c>
      <c r="N56" s="16">
        <f t="shared" si="1"/>
        <v>34.782608695652172</v>
      </c>
      <c r="O56" s="5">
        <v>3148.3</v>
      </c>
      <c r="P56" s="5">
        <f t="shared" si="2"/>
        <v>3148.3</v>
      </c>
      <c r="Q56" s="16">
        <f t="shared" si="10"/>
        <v>100</v>
      </c>
      <c r="R56" s="5">
        <v>3148.3</v>
      </c>
      <c r="S56" s="16">
        <f t="shared" si="11"/>
        <v>100</v>
      </c>
      <c r="T56" s="5">
        <f t="shared" si="5"/>
        <v>0</v>
      </c>
      <c r="U56" s="16">
        <f t="shared" si="12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12176.76</v>
      </c>
      <c r="H57" s="44">
        <v>27</v>
      </c>
      <c r="I57" s="44">
        <v>1</v>
      </c>
      <c r="J57" s="44">
        <v>14</v>
      </c>
      <c r="K57" s="44">
        <v>20</v>
      </c>
      <c r="L57" s="44">
        <v>26</v>
      </c>
      <c r="M57" s="44">
        <v>0</v>
      </c>
      <c r="N57" s="16">
        <f t="shared" si="1"/>
        <v>74.074074074074076</v>
      </c>
      <c r="O57" s="5">
        <v>12176.76</v>
      </c>
      <c r="P57" s="5">
        <f t="shared" si="2"/>
        <v>12176.76</v>
      </c>
      <c r="Q57" s="16">
        <f t="shared" si="10"/>
        <v>100</v>
      </c>
      <c r="R57" s="5">
        <v>12176.76</v>
      </c>
      <c r="S57" s="16">
        <f t="shared" si="11"/>
        <v>100</v>
      </c>
      <c r="T57" s="5">
        <f t="shared" si="5"/>
        <v>0</v>
      </c>
      <c r="U57" s="16">
        <f t="shared" si="12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52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8220.59</v>
      </c>
      <c r="H58" s="44">
        <v>17</v>
      </c>
      <c r="I58" s="44">
        <v>4</v>
      </c>
      <c r="J58" s="44">
        <v>8</v>
      </c>
      <c r="K58" s="44">
        <v>12</v>
      </c>
      <c r="L58" s="44">
        <v>14</v>
      </c>
      <c r="M58" s="44">
        <v>0</v>
      </c>
      <c r="N58" s="16">
        <f t="shared" si="1"/>
        <v>70.588235294117652</v>
      </c>
      <c r="O58" s="5">
        <v>8220.59</v>
      </c>
      <c r="P58" s="5">
        <f t="shared" si="2"/>
        <v>8220.59</v>
      </c>
      <c r="Q58" s="16">
        <f t="shared" si="10"/>
        <v>100</v>
      </c>
      <c r="R58" s="5">
        <v>8220.59</v>
      </c>
      <c r="S58" s="16">
        <f t="shared" si="11"/>
        <v>100</v>
      </c>
      <c r="T58" s="5">
        <f t="shared" si="5"/>
        <v>0</v>
      </c>
      <c r="U58" s="16">
        <f t="shared" si="12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4916.71</v>
      </c>
      <c r="H59" s="44">
        <v>26</v>
      </c>
      <c r="I59" s="44">
        <v>10</v>
      </c>
      <c r="J59" s="44">
        <v>9</v>
      </c>
      <c r="K59" s="44">
        <v>13</v>
      </c>
      <c r="L59" s="44">
        <v>14</v>
      </c>
      <c r="M59" s="44">
        <v>0</v>
      </c>
      <c r="N59" s="16">
        <f t="shared" si="1"/>
        <v>50</v>
      </c>
      <c r="O59" s="5">
        <v>4916.71</v>
      </c>
      <c r="P59" s="5">
        <f t="shared" si="2"/>
        <v>4916.71</v>
      </c>
      <c r="Q59" s="16">
        <f t="shared" si="10"/>
        <v>100</v>
      </c>
      <c r="R59" s="5">
        <v>4916.71</v>
      </c>
      <c r="S59" s="16">
        <f t="shared" si="11"/>
        <v>100</v>
      </c>
      <c r="T59" s="5">
        <f t="shared" si="5"/>
        <v>0</v>
      </c>
      <c r="U59" s="16">
        <f t="shared" si="12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3332.43</v>
      </c>
      <c r="H60" s="44">
        <v>15</v>
      </c>
      <c r="I60" s="44">
        <v>4</v>
      </c>
      <c r="J60" s="44">
        <v>10</v>
      </c>
      <c r="K60" s="44">
        <v>7</v>
      </c>
      <c r="L60" s="44">
        <v>9</v>
      </c>
      <c r="M60" s="44">
        <v>0</v>
      </c>
      <c r="N60" s="16">
        <f t="shared" si="1"/>
        <v>46.666666666666664</v>
      </c>
      <c r="O60" s="5">
        <v>3332.43</v>
      </c>
      <c r="P60" s="5">
        <f t="shared" si="2"/>
        <v>3332.43</v>
      </c>
      <c r="Q60" s="16">
        <f t="shared" si="10"/>
        <v>100</v>
      </c>
      <c r="R60" s="5">
        <v>3332.43</v>
      </c>
      <c r="S60" s="16">
        <f t="shared" si="11"/>
        <v>100</v>
      </c>
      <c r="T60" s="5">
        <f t="shared" si="5"/>
        <v>0</v>
      </c>
      <c r="U60" s="16">
        <f t="shared" si="12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23</v>
      </c>
      <c r="I61" s="44">
        <v>3</v>
      </c>
      <c r="J61" s="44">
        <v>17</v>
      </c>
      <c r="K61" s="44">
        <v>3</v>
      </c>
      <c r="L61" s="44">
        <v>4</v>
      </c>
      <c r="M61" s="44">
        <v>0</v>
      </c>
      <c r="N61" s="16">
        <f t="shared" si="1"/>
        <v>13.043478260869565</v>
      </c>
      <c r="O61" s="5">
        <v>4040.4</v>
      </c>
      <c r="P61" s="5">
        <f t="shared" si="2"/>
        <v>4040.4</v>
      </c>
      <c r="Q61" s="16">
        <f t="shared" si="10"/>
        <v>100</v>
      </c>
      <c r="R61" s="5">
        <v>4040.4</v>
      </c>
      <c r="S61" s="16">
        <f t="shared" si="11"/>
        <v>100</v>
      </c>
      <c r="T61" s="5">
        <f t="shared" si="5"/>
        <v>0</v>
      </c>
      <c r="U61" s="16">
        <f t="shared" si="12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12117.09</v>
      </c>
      <c r="H62" s="44">
        <v>18</v>
      </c>
      <c r="I62" s="44">
        <v>1</v>
      </c>
      <c r="J62" s="44">
        <v>14</v>
      </c>
      <c r="K62" s="44">
        <v>9</v>
      </c>
      <c r="L62" s="44">
        <v>11</v>
      </c>
      <c r="M62" s="44">
        <v>0</v>
      </c>
      <c r="N62" s="16">
        <f t="shared" si="1"/>
        <v>50</v>
      </c>
      <c r="O62" s="5">
        <v>12117.09</v>
      </c>
      <c r="P62" s="5">
        <f t="shared" si="2"/>
        <v>12117.09</v>
      </c>
      <c r="Q62" s="16">
        <f t="shared" si="10"/>
        <v>100</v>
      </c>
      <c r="R62" s="5">
        <v>12117.09</v>
      </c>
      <c r="S62" s="16">
        <f t="shared" si="11"/>
        <v>100</v>
      </c>
      <c r="T62" s="5">
        <f t="shared" si="5"/>
        <v>0</v>
      </c>
      <c r="U62" s="16">
        <f t="shared" si="12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4523.6499999999996</v>
      </c>
      <c r="H63" s="44">
        <v>19</v>
      </c>
      <c r="I63" s="44">
        <v>6</v>
      </c>
      <c r="J63" s="44">
        <v>6</v>
      </c>
      <c r="K63" s="44">
        <v>7</v>
      </c>
      <c r="L63" s="44">
        <v>7</v>
      </c>
      <c r="M63" s="44">
        <v>0</v>
      </c>
      <c r="N63" s="16">
        <f t="shared" si="1"/>
        <v>36.84210526315789</v>
      </c>
      <c r="O63" s="5">
        <v>4523.6499999999996</v>
      </c>
      <c r="P63" s="5">
        <f t="shared" si="2"/>
        <v>4523.6499999999996</v>
      </c>
      <c r="Q63" s="16">
        <f t="shared" si="10"/>
        <v>100</v>
      </c>
      <c r="R63" s="5">
        <v>4523.6499999999996</v>
      </c>
      <c r="S63" s="16">
        <f t="shared" si="11"/>
        <v>100</v>
      </c>
      <c r="T63" s="5">
        <f t="shared" si="5"/>
        <v>0</v>
      </c>
      <c r="U63" s="16">
        <f t="shared" si="12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103.49</v>
      </c>
      <c r="H64" s="44">
        <v>1</v>
      </c>
      <c r="I64" s="44">
        <v>0</v>
      </c>
      <c r="J64" s="44">
        <v>1</v>
      </c>
      <c r="K64" s="44">
        <v>1</v>
      </c>
      <c r="L64" s="44">
        <v>1</v>
      </c>
      <c r="M64" s="44">
        <v>0</v>
      </c>
      <c r="N64" s="16">
        <f t="shared" si="1"/>
        <v>100</v>
      </c>
      <c r="O64" s="5">
        <v>103.49</v>
      </c>
      <c r="P64" s="5">
        <f t="shared" si="2"/>
        <v>103.49</v>
      </c>
      <c r="Q64" s="16">
        <f t="shared" si="10"/>
        <v>100</v>
      </c>
      <c r="R64" s="5">
        <v>103.49</v>
      </c>
      <c r="S64" s="16">
        <f t="shared" si="11"/>
        <v>100</v>
      </c>
      <c r="T64" s="5">
        <f t="shared" si="5"/>
        <v>0</v>
      </c>
      <c r="U64" s="16">
        <f t="shared" si="12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6</v>
      </c>
      <c r="I65" s="44">
        <v>2</v>
      </c>
      <c r="J65" s="44">
        <v>4</v>
      </c>
      <c r="K65" s="44">
        <v>0</v>
      </c>
      <c r="L65" s="44">
        <v>0</v>
      </c>
      <c r="M65" s="44">
        <v>0</v>
      </c>
      <c r="N65" s="16">
        <f t="shared" si="1"/>
        <v>0</v>
      </c>
      <c r="O65" s="5">
        <v>0</v>
      </c>
      <c r="P65" s="5">
        <f t="shared" si="2"/>
        <v>0</v>
      </c>
      <c r="Q65" s="16">
        <f t="shared" si="10"/>
        <v>0</v>
      </c>
      <c r="R65" s="5">
        <v>0</v>
      </c>
      <c r="S65" s="16">
        <f t="shared" si="11"/>
        <v>0</v>
      </c>
      <c r="T65" s="5">
        <f t="shared" si="5"/>
        <v>0</v>
      </c>
      <c r="U65" s="16">
        <f t="shared" si="12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52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5696.37</v>
      </c>
      <c r="H66" s="44">
        <v>25</v>
      </c>
      <c r="I66" s="44">
        <v>9</v>
      </c>
      <c r="J66" s="44">
        <v>13</v>
      </c>
      <c r="K66" s="44">
        <v>14</v>
      </c>
      <c r="L66" s="44">
        <v>15</v>
      </c>
      <c r="M66" s="44">
        <v>0</v>
      </c>
      <c r="N66" s="16">
        <f t="shared" si="1"/>
        <v>56.000000000000007</v>
      </c>
      <c r="O66" s="5">
        <v>5696.37</v>
      </c>
      <c r="P66" s="5">
        <f t="shared" si="2"/>
        <v>5696.37</v>
      </c>
      <c r="Q66" s="16">
        <f t="shared" si="10"/>
        <v>100</v>
      </c>
      <c r="R66" s="5">
        <v>5696.37</v>
      </c>
      <c r="S66" s="16">
        <f t="shared" si="11"/>
        <v>100</v>
      </c>
      <c r="T66" s="5">
        <f t="shared" si="5"/>
        <v>0</v>
      </c>
      <c r="U66" s="16">
        <f t="shared" si="12"/>
        <v>0</v>
      </c>
    </row>
    <row r="67" spans="1:21" ht="27.95" customHeight="1" x14ac:dyDescent="0.25">
      <c r="A67" s="1">
        <f t="shared" si="7"/>
        <v>62</v>
      </c>
      <c r="B67" s="152" t="s">
        <v>24</v>
      </c>
      <c r="C67" s="152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1958.18</v>
      </c>
      <c r="H67" s="44">
        <v>5</v>
      </c>
      <c r="I67" s="44">
        <v>2</v>
      </c>
      <c r="J67" s="44">
        <v>2</v>
      </c>
      <c r="K67" s="44">
        <v>4</v>
      </c>
      <c r="L67" s="44">
        <v>5</v>
      </c>
      <c r="M67" s="44">
        <v>0</v>
      </c>
      <c r="N67" s="16">
        <f t="shared" si="1"/>
        <v>80</v>
      </c>
      <c r="O67" s="16">
        <v>1958.18</v>
      </c>
      <c r="P67" s="5">
        <f t="shared" si="2"/>
        <v>1958.18</v>
      </c>
      <c r="Q67" s="16">
        <f t="shared" si="10"/>
        <v>100</v>
      </c>
      <c r="R67" s="16">
        <v>1958.18</v>
      </c>
      <c r="S67" s="16">
        <f>IF(M67=0,0,P67/M67)*100</f>
        <v>0</v>
      </c>
      <c r="T67" s="5">
        <f t="shared" si="5"/>
        <v>0</v>
      </c>
      <c r="U67" s="16">
        <f t="shared" si="12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5</v>
      </c>
      <c r="I68" s="44">
        <v>1</v>
      </c>
      <c r="J68" s="44">
        <v>2</v>
      </c>
      <c r="K68" s="44">
        <v>1</v>
      </c>
      <c r="L68" s="44">
        <v>1</v>
      </c>
      <c r="M68" s="44">
        <v>0</v>
      </c>
      <c r="N68" s="16">
        <f t="shared" si="1"/>
        <v>20</v>
      </c>
      <c r="O68" s="5">
        <v>91.35</v>
      </c>
      <c r="P68" s="5">
        <f t="shared" si="2"/>
        <v>91.35</v>
      </c>
      <c r="Q68" s="16">
        <f t="shared" si="10"/>
        <v>100</v>
      </c>
      <c r="R68" s="5">
        <v>91.35</v>
      </c>
      <c r="S68" s="16">
        <f t="shared" ref="S68:S80" si="13">IF(P68=0,0,R68/P68)*100</f>
        <v>100</v>
      </c>
      <c r="T68" s="5">
        <f t="shared" si="5"/>
        <v>0</v>
      </c>
      <c r="U68" s="16">
        <f t="shared" si="12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9525.2000000000007</v>
      </c>
      <c r="H69" s="44">
        <v>24</v>
      </c>
      <c r="I69" s="44">
        <v>4</v>
      </c>
      <c r="J69" s="44">
        <v>15</v>
      </c>
      <c r="K69" s="44">
        <v>20</v>
      </c>
      <c r="L69" s="44">
        <v>21</v>
      </c>
      <c r="M69" s="44">
        <v>0</v>
      </c>
      <c r="N69" s="16">
        <f t="shared" si="1"/>
        <v>83.333333333333343</v>
      </c>
      <c r="O69" s="5">
        <v>9525.2000000000007</v>
      </c>
      <c r="P69" s="5">
        <f t="shared" si="2"/>
        <v>9525.2000000000007</v>
      </c>
      <c r="Q69" s="16">
        <f t="shared" si="10"/>
        <v>100</v>
      </c>
      <c r="R69" s="5">
        <v>9525.2000000000007</v>
      </c>
      <c r="S69" s="16">
        <f t="shared" si="13"/>
        <v>100</v>
      </c>
      <c r="T69" s="5">
        <f t="shared" si="5"/>
        <v>0</v>
      </c>
      <c r="U69" s="16">
        <f t="shared" si="12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14087.52</v>
      </c>
      <c r="H70" s="44">
        <v>29</v>
      </c>
      <c r="I70" s="44">
        <v>6</v>
      </c>
      <c r="J70" s="44">
        <v>19</v>
      </c>
      <c r="K70" s="44">
        <v>14</v>
      </c>
      <c r="L70" s="44">
        <v>16</v>
      </c>
      <c r="M70" s="44">
        <v>0</v>
      </c>
      <c r="N70" s="16">
        <f t="shared" ref="N70:U103" si="14">IF(H70=0,0,K70/H70)*100</f>
        <v>48.275862068965516</v>
      </c>
      <c r="O70" s="5">
        <v>14087.52</v>
      </c>
      <c r="P70" s="5">
        <f t="shared" ref="P70:P79" si="15">O70</f>
        <v>14087.52</v>
      </c>
      <c r="Q70" s="16">
        <f t="shared" si="10"/>
        <v>100</v>
      </c>
      <c r="R70" s="5">
        <v>14087.52</v>
      </c>
      <c r="S70" s="16">
        <f t="shared" si="13"/>
        <v>100</v>
      </c>
      <c r="T70" s="5">
        <f t="shared" ref="T70:T80" si="16">SUM(P70, -R70)</f>
        <v>0</v>
      </c>
      <c r="U70" s="16">
        <f t="shared" si="12"/>
        <v>0</v>
      </c>
    </row>
    <row r="71" spans="1:21" ht="27.95" customHeight="1" x14ac:dyDescent="0.25">
      <c r="A71" s="1">
        <f t="shared" ref="A71:A102" si="17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14"/>
        <v>100</v>
      </c>
      <c r="O71" s="5">
        <v>643.1</v>
      </c>
      <c r="P71" s="5">
        <f t="shared" si="15"/>
        <v>643.1</v>
      </c>
      <c r="Q71" s="16">
        <f t="shared" si="10"/>
        <v>100</v>
      </c>
      <c r="R71" s="5">
        <v>643.1</v>
      </c>
      <c r="S71" s="16">
        <f t="shared" si="13"/>
        <v>100</v>
      </c>
      <c r="T71" s="5">
        <f t="shared" si="16"/>
        <v>0</v>
      </c>
      <c r="U71" s="16">
        <f t="shared" si="12"/>
        <v>0</v>
      </c>
    </row>
    <row r="72" spans="1:21" ht="27.95" customHeight="1" x14ac:dyDescent="0.25">
      <c r="A72" s="1">
        <f t="shared" si="17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16</v>
      </c>
      <c r="I72" s="44">
        <v>1</v>
      </c>
      <c r="J72" s="44">
        <v>15</v>
      </c>
      <c r="K72" s="44">
        <v>0</v>
      </c>
      <c r="L72" s="44">
        <v>0</v>
      </c>
      <c r="M72" s="44">
        <v>0</v>
      </c>
      <c r="N72" s="16">
        <f t="shared" si="14"/>
        <v>0</v>
      </c>
      <c r="O72" s="5">
        <v>0</v>
      </c>
      <c r="P72" s="5">
        <f t="shared" si="15"/>
        <v>0</v>
      </c>
      <c r="Q72" s="16">
        <f t="shared" si="10"/>
        <v>0</v>
      </c>
      <c r="R72" s="5">
        <v>0</v>
      </c>
      <c r="S72" s="16">
        <f t="shared" si="13"/>
        <v>0</v>
      </c>
      <c r="T72" s="5">
        <f t="shared" si="16"/>
        <v>0</v>
      </c>
      <c r="U72" s="16">
        <f t="shared" si="12"/>
        <v>0</v>
      </c>
    </row>
    <row r="73" spans="1:21" ht="27.95" customHeight="1" x14ac:dyDescent="0.25">
      <c r="A73" s="1">
        <f t="shared" si="17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3445.66</v>
      </c>
      <c r="H73" s="44">
        <v>12</v>
      </c>
      <c r="I73" s="44">
        <v>2</v>
      </c>
      <c r="J73" s="44">
        <v>10</v>
      </c>
      <c r="K73" s="44">
        <v>7</v>
      </c>
      <c r="L73" s="44">
        <v>8</v>
      </c>
      <c r="M73" s="44">
        <v>0</v>
      </c>
      <c r="N73" s="16">
        <f t="shared" si="14"/>
        <v>58.333333333333336</v>
      </c>
      <c r="O73" s="5">
        <v>3445.66</v>
      </c>
      <c r="P73" s="5">
        <f t="shared" si="15"/>
        <v>3445.66</v>
      </c>
      <c r="Q73" s="16">
        <f t="shared" si="10"/>
        <v>100</v>
      </c>
      <c r="R73" s="5">
        <v>3445.66</v>
      </c>
      <c r="S73" s="16">
        <f t="shared" si="13"/>
        <v>100</v>
      </c>
      <c r="T73" s="5">
        <f t="shared" si="16"/>
        <v>0</v>
      </c>
      <c r="U73" s="16">
        <f t="shared" si="12"/>
        <v>0</v>
      </c>
    </row>
    <row r="74" spans="1:21" ht="27.95" customHeight="1" x14ac:dyDescent="0.25">
      <c r="A74" s="1">
        <f t="shared" si="17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1125.44</v>
      </c>
      <c r="H74" s="44">
        <v>5</v>
      </c>
      <c r="I74" s="44">
        <v>0</v>
      </c>
      <c r="J74" s="44">
        <v>5</v>
      </c>
      <c r="K74" s="44">
        <v>3</v>
      </c>
      <c r="L74" s="44">
        <v>3</v>
      </c>
      <c r="M74" s="44">
        <v>0</v>
      </c>
      <c r="N74" s="16">
        <f t="shared" si="14"/>
        <v>60</v>
      </c>
      <c r="O74" s="5">
        <v>1125.44</v>
      </c>
      <c r="P74" s="5">
        <f t="shared" si="15"/>
        <v>1125.44</v>
      </c>
      <c r="Q74" s="16">
        <f t="shared" si="10"/>
        <v>100</v>
      </c>
      <c r="R74" s="5">
        <v>1125.44</v>
      </c>
      <c r="S74" s="16">
        <f t="shared" si="13"/>
        <v>100</v>
      </c>
      <c r="T74" s="5">
        <f t="shared" si="16"/>
        <v>0</v>
      </c>
      <c r="U74" s="16">
        <f t="shared" si="12"/>
        <v>0</v>
      </c>
    </row>
    <row r="75" spans="1:21" ht="27.95" customHeight="1" x14ac:dyDescent="0.25">
      <c r="A75" s="1">
        <f t="shared" si="17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6749.95</v>
      </c>
      <c r="H75" s="44">
        <v>19</v>
      </c>
      <c r="I75" s="44">
        <v>6</v>
      </c>
      <c r="J75" s="44">
        <v>12</v>
      </c>
      <c r="K75" s="44">
        <v>10</v>
      </c>
      <c r="L75" s="44">
        <v>13</v>
      </c>
      <c r="M75" s="44">
        <v>0</v>
      </c>
      <c r="N75" s="16">
        <f t="shared" si="14"/>
        <v>52.631578947368418</v>
      </c>
      <c r="O75" s="5">
        <v>6749.95</v>
      </c>
      <c r="P75" s="5">
        <f t="shared" si="15"/>
        <v>6749.95</v>
      </c>
      <c r="Q75" s="16">
        <f t="shared" si="10"/>
        <v>100</v>
      </c>
      <c r="R75" s="5">
        <v>6749.95</v>
      </c>
      <c r="S75" s="16">
        <f t="shared" si="13"/>
        <v>100</v>
      </c>
      <c r="T75" s="5">
        <f t="shared" si="16"/>
        <v>0</v>
      </c>
      <c r="U75" s="16">
        <f t="shared" si="12"/>
        <v>0</v>
      </c>
    </row>
    <row r="76" spans="1:21" ht="27.95" customHeight="1" x14ac:dyDescent="0.25">
      <c r="A76" s="1">
        <f t="shared" si="17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9122.5</v>
      </c>
      <c r="H76" s="44">
        <v>24</v>
      </c>
      <c r="I76" s="44">
        <v>1</v>
      </c>
      <c r="J76" s="44">
        <v>19</v>
      </c>
      <c r="K76" s="44">
        <v>20</v>
      </c>
      <c r="L76" s="44">
        <v>24</v>
      </c>
      <c r="M76" s="44">
        <v>0</v>
      </c>
      <c r="N76" s="16">
        <f t="shared" si="14"/>
        <v>83.333333333333343</v>
      </c>
      <c r="O76" s="5">
        <v>9122.5</v>
      </c>
      <c r="P76" s="5">
        <f t="shared" si="15"/>
        <v>9122.5</v>
      </c>
      <c r="Q76" s="16">
        <f t="shared" si="10"/>
        <v>100</v>
      </c>
      <c r="R76" s="5">
        <v>9122.5</v>
      </c>
      <c r="S76" s="16">
        <f t="shared" si="13"/>
        <v>100</v>
      </c>
      <c r="T76" s="5">
        <f t="shared" si="16"/>
        <v>0</v>
      </c>
      <c r="U76" s="16">
        <f t="shared" si="12"/>
        <v>0</v>
      </c>
    </row>
    <row r="77" spans="1:21" ht="27.95" customHeight="1" x14ac:dyDescent="0.25">
      <c r="A77" s="1">
        <f t="shared" si="17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18902.77</v>
      </c>
      <c r="H77" s="44">
        <v>33</v>
      </c>
      <c r="I77" s="44">
        <v>9</v>
      </c>
      <c r="J77" s="44">
        <v>22</v>
      </c>
      <c r="K77" s="44">
        <v>27</v>
      </c>
      <c r="L77" s="44">
        <v>30</v>
      </c>
      <c r="M77" s="44">
        <v>0</v>
      </c>
      <c r="N77" s="16">
        <f t="shared" si="14"/>
        <v>81.818181818181827</v>
      </c>
      <c r="O77" s="5">
        <v>18902.77</v>
      </c>
      <c r="P77" s="5">
        <f t="shared" si="15"/>
        <v>18902.77</v>
      </c>
      <c r="Q77" s="16">
        <f t="shared" si="10"/>
        <v>100</v>
      </c>
      <c r="R77" s="5">
        <v>18902.77</v>
      </c>
      <c r="S77" s="16">
        <f t="shared" si="13"/>
        <v>100</v>
      </c>
      <c r="T77" s="5">
        <f t="shared" si="16"/>
        <v>0</v>
      </c>
      <c r="U77" s="16">
        <f t="shared" si="12"/>
        <v>0</v>
      </c>
    </row>
    <row r="78" spans="1:21" ht="27.95" customHeight="1" x14ac:dyDescent="0.25">
      <c r="A78" s="1">
        <f t="shared" si="17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6110.04</v>
      </c>
      <c r="H78" s="44">
        <v>5</v>
      </c>
      <c r="I78" s="44">
        <v>1</v>
      </c>
      <c r="J78" s="44">
        <v>2</v>
      </c>
      <c r="K78" s="44">
        <v>4</v>
      </c>
      <c r="L78" s="44">
        <v>8</v>
      </c>
      <c r="M78" s="44">
        <v>0</v>
      </c>
      <c r="N78" s="16">
        <f t="shared" si="14"/>
        <v>80</v>
      </c>
      <c r="O78" s="5">
        <v>6110.04</v>
      </c>
      <c r="P78" s="5">
        <f t="shared" si="15"/>
        <v>6110.04</v>
      </c>
      <c r="Q78" s="16">
        <f t="shared" si="10"/>
        <v>100</v>
      </c>
      <c r="R78" s="5">
        <v>6110.04</v>
      </c>
      <c r="S78" s="16">
        <f t="shared" si="13"/>
        <v>100</v>
      </c>
      <c r="T78" s="5">
        <f t="shared" si="16"/>
        <v>0</v>
      </c>
      <c r="U78" s="16">
        <f t="shared" si="12"/>
        <v>0</v>
      </c>
    </row>
    <row r="79" spans="1:21" ht="27.95" customHeight="1" x14ac:dyDescent="0.25">
      <c r="A79" s="1">
        <f t="shared" si="17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989.26</v>
      </c>
      <c r="H79" s="44">
        <v>7</v>
      </c>
      <c r="I79" s="44">
        <v>1</v>
      </c>
      <c r="J79" s="44">
        <v>6</v>
      </c>
      <c r="K79" s="44">
        <v>2</v>
      </c>
      <c r="L79" s="44">
        <v>3</v>
      </c>
      <c r="M79" s="44">
        <v>0</v>
      </c>
      <c r="N79" s="16">
        <f t="shared" si="14"/>
        <v>28.571428571428569</v>
      </c>
      <c r="O79" s="5">
        <v>989.26</v>
      </c>
      <c r="P79" s="5">
        <f t="shared" si="15"/>
        <v>989.26</v>
      </c>
      <c r="Q79" s="16">
        <f t="shared" si="10"/>
        <v>100</v>
      </c>
      <c r="R79" s="5">
        <v>989.26</v>
      </c>
      <c r="S79" s="16">
        <f t="shared" si="13"/>
        <v>100</v>
      </c>
      <c r="T79" s="5">
        <f t="shared" si="16"/>
        <v>0</v>
      </c>
      <c r="U79" s="16">
        <f t="shared" si="12"/>
        <v>0</v>
      </c>
    </row>
    <row r="80" spans="1:21" ht="30" x14ac:dyDescent="0.25">
      <c r="A80" s="1">
        <f t="shared" si="17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6</v>
      </c>
      <c r="I80" s="44">
        <v>2</v>
      </c>
      <c r="J80" s="44">
        <v>2</v>
      </c>
      <c r="K80" s="44">
        <v>2</v>
      </c>
      <c r="L80" s="44">
        <v>2</v>
      </c>
      <c r="M80" s="44">
        <v>0</v>
      </c>
      <c r="N80" s="16">
        <f t="shared" si="14"/>
        <v>33.333333333333329</v>
      </c>
      <c r="O80" s="16">
        <v>0</v>
      </c>
      <c r="P80" s="5">
        <v>450.66</v>
      </c>
      <c r="Q80" s="16">
        <f t="shared" si="10"/>
        <v>0</v>
      </c>
      <c r="R80" s="5">
        <v>450.66</v>
      </c>
      <c r="S80" s="16">
        <f t="shared" si="13"/>
        <v>100</v>
      </c>
      <c r="T80" s="5">
        <f t="shared" si="16"/>
        <v>0</v>
      </c>
      <c r="U80" s="16">
        <f t="shared" si="12"/>
        <v>0</v>
      </c>
    </row>
    <row r="81" spans="1:21" ht="27.95" customHeight="1" x14ac:dyDescent="0.25">
      <c r="A81" s="1">
        <f t="shared" si="17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4026.52</v>
      </c>
      <c r="H81" s="44">
        <v>20</v>
      </c>
      <c r="I81" s="44">
        <v>5</v>
      </c>
      <c r="J81" s="44">
        <v>13</v>
      </c>
      <c r="K81" s="44">
        <v>12</v>
      </c>
      <c r="L81" s="44">
        <v>15</v>
      </c>
      <c r="M81" s="44">
        <v>0</v>
      </c>
      <c r="N81" s="16">
        <f t="shared" si="14"/>
        <v>60</v>
      </c>
      <c r="O81" s="5">
        <v>4026.52</v>
      </c>
      <c r="P81" s="5">
        <f>O81</f>
        <v>4026.52</v>
      </c>
      <c r="Q81" s="16">
        <f>IF(O81=0,0,P81/O81)*100</f>
        <v>100</v>
      </c>
      <c r="R81" s="5">
        <v>4026.52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17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17480.79</v>
      </c>
      <c r="H82" s="44">
        <v>17</v>
      </c>
      <c r="I82" s="44">
        <v>3</v>
      </c>
      <c r="J82" s="44">
        <v>11</v>
      </c>
      <c r="K82" s="44">
        <v>13</v>
      </c>
      <c r="L82" s="44">
        <v>19</v>
      </c>
      <c r="M82" s="44">
        <v>0</v>
      </c>
      <c r="N82" s="16">
        <f t="shared" si="14"/>
        <v>76.470588235294116</v>
      </c>
      <c r="O82" s="5">
        <v>17480.79</v>
      </c>
      <c r="P82" s="5">
        <f>O82</f>
        <v>17480.79</v>
      </c>
      <c r="Q82" s="16">
        <f>IF(O82=0,0,P82/O82)*100</f>
        <v>100</v>
      </c>
      <c r="R82" s="5">
        <v>17480.79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17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15424.51</v>
      </c>
      <c r="H83" s="44">
        <v>32</v>
      </c>
      <c r="I83" s="44">
        <v>4</v>
      </c>
      <c r="J83" s="44">
        <v>27</v>
      </c>
      <c r="K83" s="44">
        <v>25</v>
      </c>
      <c r="L83" s="44">
        <v>34</v>
      </c>
      <c r="M83" s="44">
        <v>0</v>
      </c>
      <c r="N83" s="16">
        <f t="shared" si="14"/>
        <v>78.125</v>
      </c>
      <c r="O83" s="5">
        <v>15424.51</v>
      </c>
      <c r="P83" s="5">
        <f>O83</f>
        <v>15424.51</v>
      </c>
      <c r="Q83" s="16">
        <f>IF(O83=0,0,P83/O83)*100</f>
        <v>100</v>
      </c>
      <c r="R83" s="5">
        <v>15424.51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17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12</v>
      </c>
      <c r="I84" s="44">
        <v>5</v>
      </c>
      <c r="J84" s="44">
        <v>7</v>
      </c>
      <c r="K84" s="44">
        <v>0</v>
      </c>
      <c r="L84" s="44">
        <v>0</v>
      </c>
      <c r="M84" s="44">
        <v>0</v>
      </c>
      <c r="N84" s="16">
        <f t="shared" si="14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17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9794.4599999999991</v>
      </c>
      <c r="H85" s="44">
        <v>26</v>
      </c>
      <c r="I85" s="44">
        <v>5</v>
      </c>
      <c r="J85" s="44">
        <v>19</v>
      </c>
      <c r="K85" s="44">
        <v>15</v>
      </c>
      <c r="L85" s="44">
        <v>15</v>
      </c>
      <c r="M85" s="44">
        <v>0</v>
      </c>
      <c r="N85" s="16">
        <f t="shared" si="14"/>
        <v>57.692307692307686</v>
      </c>
      <c r="O85" s="5">
        <v>9794.4599999999991</v>
      </c>
      <c r="P85" s="5">
        <f>O85</f>
        <v>9794.4599999999991</v>
      </c>
      <c r="Q85" s="16">
        <f>IF(O85=0,0,P85/O85)*100</f>
        <v>100</v>
      </c>
      <c r="R85" s="5">
        <v>9794.4599999999991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17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4</v>
      </c>
      <c r="I86" s="44">
        <v>2</v>
      </c>
      <c r="J86" s="44">
        <v>2</v>
      </c>
      <c r="K86" s="44">
        <v>0</v>
      </c>
      <c r="L86" s="44">
        <v>0</v>
      </c>
      <c r="M86" s="44">
        <v>0</v>
      </c>
      <c r="N86" s="16">
        <f t="shared" si="14"/>
        <v>0</v>
      </c>
      <c r="O86" s="16">
        <f t="shared" si="14"/>
        <v>0</v>
      </c>
      <c r="P86" s="16">
        <f t="shared" si="14"/>
        <v>0</v>
      </c>
      <c r="Q86" s="16">
        <f t="shared" si="14"/>
        <v>0</v>
      </c>
      <c r="R86" s="16">
        <f t="shared" si="14"/>
        <v>0</v>
      </c>
      <c r="S86" s="16">
        <f t="shared" si="14"/>
        <v>0</v>
      </c>
      <c r="T86" s="16">
        <f t="shared" si="14"/>
        <v>0</v>
      </c>
      <c r="U86" s="16">
        <f t="shared" si="14"/>
        <v>0</v>
      </c>
    </row>
    <row r="87" spans="1:21" ht="27.95" customHeight="1" x14ac:dyDescent="0.25">
      <c r="A87" s="1">
        <f t="shared" si="17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2" si="18">O87</f>
        <v>10324.64</v>
      </c>
      <c r="H87" s="44">
        <v>19</v>
      </c>
      <c r="I87" s="44">
        <v>4</v>
      </c>
      <c r="J87" s="44">
        <v>12</v>
      </c>
      <c r="K87" s="44">
        <v>12</v>
      </c>
      <c r="L87" s="44">
        <v>18</v>
      </c>
      <c r="M87" s="44">
        <v>0</v>
      </c>
      <c r="N87" s="16">
        <f t="shared" si="14"/>
        <v>63.157894736842103</v>
      </c>
      <c r="O87" s="5">
        <v>10324.64</v>
      </c>
      <c r="P87" s="5">
        <f t="shared" ref="P87:P102" si="19">O87</f>
        <v>10324.64</v>
      </c>
      <c r="Q87" s="16">
        <f t="shared" ref="Q87:Q103" si="20">IF(O87=0,0,P87/O87)*100</f>
        <v>100</v>
      </c>
      <c r="R87" s="5">
        <v>10324.64</v>
      </c>
      <c r="S87" s="16">
        <f t="shared" ref="S87:S103" si="21">IF(P87=0,0,R87/P87)*100</f>
        <v>100</v>
      </c>
      <c r="T87" s="5">
        <f t="shared" ref="T87:T102" si="22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17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18"/>
        <v>4178.84</v>
      </c>
      <c r="H88" s="44">
        <v>11</v>
      </c>
      <c r="I88" s="44">
        <v>1</v>
      </c>
      <c r="J88" s="44">
        <v>9</v>
      </c>
      <c r="K88" s="44">
        <v>10</v>
      </c>
      <c r="L88" s="44">
        <v>12</v>
      </c>
      <c r="M88" s="44">
        <v>0</v>
      </c>
      <c r="N88" s="16">
        <f t="shared" si="14"/>
        <v>90.909090909090907</v>
      </c>
      <c r="O88" s="5">
        <v>4178.84</v>
      </c>
      <c r="P88" s="5">
        <f t="shared" si="19"/>
        <v>4178.84</v>
      </c>
      <c r="Q88" s="16">
        <f t="shared" si="20"/>
        <v>100</v>
      </c>
      <c r="R88" s="5">
        <v>4178.84</v>
      </c>
      <c r="S88" s="16">
        <f t="shared" si="21"/>
        <v>100</v>
      </c>
      <c r="T88" s="5">
        <f t="shared" si="22"/>
        <v>0</v>
      </c>
      <c r="U88" s="16">
        <f>IF(P88=0,0,T88/P88)*100</f>
        <v>0</v>
      </c>
    </row>
    <row r="89" spans="1:21" ht="27.95" customHeight="1" x14ac:dyDescent="0.25">
      <c r="A89" s="1">
        <f t="shared" si="17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18"/>
        <v>1252.0999999999999</v>
      </c>
      <c r="H89" s="44">
        <v>13</v>
      </c>
      <c r="I89" s="44">
        <v>3</v>
      </c>
      <c r="J89" s="44">
        <v>6</v>
      </c>
      <c r="K89" s="44">
        <v>5</v>
      </c>
      <c r="L89" s="44">
        <v>6</v>
      </c>
      <c r="M89" s="44">
        <v>0</v>
      </c>
      <c r="N89" s="16">
        <f t="shared" si="14"/>
        <v>38.461538461538467</v>
      </c>
      <c r="O89" s="5">
        <v>1252.0999999999999</v>
      </c>
      <c r="P89" s="5">
        <f t="shared" si="19"/>
        <v>1252.0999999999999</v>
      </c>
      <c r="Q89" s="16">
        <f t="shared" si="20"/>
        <v>100</v>
      </c>
      <c r="R89" s="5">
        <v>1252.0999999999999</v>
      </c>
      <c r="S89" s="16">
        <f t="shared" si="21"/>
        <v>100</v>
      </c>
      <c r="T89" s="5">
        <f t="shared" si="22"/>
        <v>0</v>
      </c>
      <c r="U89" s="16">
        <f>IF(P89=0,0,T89/P89)*100</f>
        <v>0</v>
      </c>
    </row>
    <row r="90" spans="1:21" ht="27.95" customHeight="1" x14ac:dyDescent="0.25">
      <c r="A90" s="1">
        <f t="shared" si="17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18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14"/>
        <v>0</v>
      </c>
      <c r="O90" s="5">
        <v>0</v>
      </c>
      <c r="P90" s="5">
        <f t="shared" si="19"/>
        <v>0</v>
      </c>
      <c r="Q90" s="16">
        <f t="shared" si="20"/>
        <v>0</v>
      </c>
      <c r="R90" s="5">
        <v>0</v>
      </c>
      <c r="S90" s="16">
        <f t="shared" si="21"/>
        <v>0</v>
      </c>
      <c r="T90" s="5">
        <f t="shared" si="22"/>
        <v>0</v>
      </c>
      <c r="U90" s="16">
        <f>IF(P90=0,0,T90/P90)*100</f>
        <v>0</v>
      </c>
    </row>
    <row r="91" spans="1:21" ht="49.5" customHeight="1" x14ac:dyDescent="0.25">
      <c r="A91" s="1">
        <f t="shared" si="17"/>
        <v>86</v>
      </c>
      <c r="B91" s="25" t="s">
        <v>23</v>
      </c>
      <c r="C91" s="152" t="s">
        <v>271</v>
      </c>
      <c r="D91" s="25" t="s">
        <v>270</v>
      </c>
      <c r="E91" s="84" t="s">
        <v>41</v>
      </c>
      <c r="F91" s="97" t="s">
        <v>369</v>
      </c>
      <c r="G91" s="93">
        <f t="shared" si="18"/>
        <v>301.45999999999998</v>
      </c>
      <c r="H91" s="44">
        <v>9</v>
      </c>
      <c r="I91" s="44">
        <v>1</v>
      </c>
      <c r="J91" s="44">
        <v>7</v>
      </c>
      <c r="K91" s="44">
        <v>1</v>
      </c>
      <c r="L91" s="44">
        <v>1</v>
      </c>
      <c r="M91" s="44">
        <v>0</v>
      </c>
      <c r="N91" s="16">
        <f t="shared" si="14"/>
        <v>11.111111111111111</v>
      </c>
      <c r="O91" s="5">
        <v>301.45999999999998</v>
      </c>
      <c r="P91" s="5">
        <f t="shared" si="19"/>
        <v>301.45999999999998</v>
      </c>
      <c r="Q91" s="16">
        <f t="shared" si="20"/>
        <v>100</v>
      </c>
      <c r="R91" s="5">
        <v>301.45999999999998</v>
      </c>
      <c r="S91" s="16">
        <f t="shared" si="21"/>
        <v>100</v>
      </c>
      <c r="T91" s="5">
        <f t="shared" si="22"/>
        <v>0</v>
      </c>
      <c r="U91" s="5">
        <v>0</v>
      </c>
    </row>
    <row r="92" spans="1:21" ht="27.95" customHeight="1" x14ac:dyDescent="0.25">
      <c r="A92" s="1">
        <f t="shared" si="17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18"/>
        <v>3158.98</v>
      </c>
      <c r="H92" s="44">
        <v>15</v>
      </c>
      <c r="I92" s="44">
        <v>1</v>
      </c>
      <c r="J92" s="44">
        <v>7</v>
      </c>
      <c r="K92" s="44">
        <v>6</v>
      </c>
      <c r="L92" s="44">
        <v>10</v>
      </c>
      <c r="M92" s="44">
        <v>0</v>
      </c>
      <c r="N92" s="16">
        <f t="shared" si="14"/>
        <v>40</v>
      </c>
      <c r="O92" s="5">
        <v>3158.98</v>
      </c>
      <c r="P92" s="5">
        <f t="shared" si="19"/>
        <v>3158.98</v>
      </c>
      <c r="Q92" s="16">
        <f t="shared" si="20"/>
        <v>100</v>
      </c>
      <c r="R92" s="5">
        <v>3158.98</v>
      </c>
      <c r="S92" s="16">
        <f t="shared" si="21"/>
        <v>100</v>
      </c>
      <c r="T92" s="5">
        <f t="shared" si="22"/>
        <v>0</v>
      </c>
      <c r="U92" s="16">
        <f>IF(P92=0,0,T92/P92)*100</f>
        <v>0</v>
      </c>
    </row>
    <row r="93" spans="1:21" ht="27.95" customHeight="1" x14ac:dyDescent="0.25">
      <c r="A93" s="1">
        <f t="shared" si="17"/>
        <v>88</v>
      </c>
      <c r="B93" s="1" t="s">
        <v>22</v>
      </c>
      <c r="C93" s="1"/>
      <c r="D93" s="25" t="s">
        <v>272</v>
      </c>
      <c r="E93" s="86" t="s">
        <v>263</v>
      </c>
      <c r="F93" s="97" t="s">
        <v>350</v>
      </c>
      <c r="G93" s="93">
        <f t="shared" si="18"/>
        <v>3374.3</v>
      </c>
      <c r="H93" s="44">
        <v>10</v>
      </c>
      <c r="I93" s="44">
        <v>1</v>
      </c>
      <c r="J93" s="44">
        <v>6</v>
      </c>
      <c r="K93" s="44">
        <v>5</v>
      </c>
      <c r="L93" s="44">
        <v>6</v>
      </c>
      <c r="M93" s="44">
        <v>0</v>
      </c>
      <c r="N93" s="16">
        <f t="shared" si="14"/>
        <v>50</v>
      </c>
      <c r="O93" s="5">
        <v>3374.3</v>
      </c>
      <c r="P93" s="5">
        <f t="shared" si="19"/>
        <v>3374.3</v>
      </c>
      <c r="Q93" s="16">
        <f t="shared" si="20"/>
        <v>100</v>
      </c>
      <c r="R93" s="5">
        <v>3374.3</v>
      </c>
      <c r="S93" s="16">
        <f t="shared" si="21"/>
        <v>100</v>
      </c>
      <c r="T93" s="5">
        <f t="shared" si="22"/>
        <v>0</v>
      </c>
      <c r="U93" s="16">
        <f t="shared" ref="U93:U103" si="23">IF(P93=0,0,T93/P93)*100</f>
        <v>0</v>
      </c>
    </row>
    <row r="94" spans="1:21" ht="27.95" customHeight="1" x14ac:dyDescent="0.25">
      <c r="A94" s="1">
        <f t="shared" si="17"/>
        <v>89</v>
      </c>
      <c r="B94" s="1" t="s">
        <v>22</v>
      </c>
      <c r="C94" s="1"/>
      <c r="D94" s="25" t="s">
        <v>236</v>
      </c>
      <c r="E94" s="84" t="s">
        <v>53</v>
      </c>
      <c r="F94" s="96" t="s">
        <v>368</v>
      </c>
      <c r="G94" s="93">
        <f t="shared" si="18"/>
        <v>11054.28</v>
      </c>
      <c r="H94" s="44">
        <v>13</v>
      </c>
      <c r="I94" s="44">
        <v>3</v>
      </c>
      <c r="J94" s="44">
        <v>10</v>
      </c>
      <c r="K94" s="44">
        <v>10</v>
      </c>
      <c r="L94" s="44">
        <v>13</v>
      </c>
      <c r="M94" s="44">
        <v>0</v>
      </c>
      <c r="N94" s="16">
        <f t="shared" si="14"/>
        <v>76.923076923076934</v>
      </c>
      <c r="O94" s="5">
        <v>11054.28</v>
      </c>
      <c r="P94" s="5">
        <f t="shared" si="19"/>
        <v>11054.28</v>
      </c>
      <c r="Q94" s="16">
        <f t="shared" si="20"/>
        <v>100</v>
      </c>
      <c r="R94" s="5">
        <v>11054.28</v>
      </c>
      <c r="S94" s="16">
        <f t="shared" si="21"/>
        <v>100</v>
      </c>
      <c r="T94" s="5">
        <f t="shared" si="22"/>
        <v>0</v>
      </c>
      <c r="U94" s="16">
        <f t="shared" si="23"/>
        <v>0</v>
      </c>
    </row>
    <row r="95" spans="1:21" ht="27.95" customHeight="1" x14ac:dyDescent="0.25">
      <c r="A95" s="1">
        <f t="shared" si="17"/>
        <v>90</v>
      </c>
      <c r="B95" s="1" t="s">
        <v>22</v>
      </c>
      <c r="C95" s="1"/>
      <c r="D95" s="25" t="s">
        <v>240</v>
      </c>
      <c r="E95" s="84" t="s">
        <v>241</v>
      </c>
      <c r="F95" s="96" t="s">
        <v>351</v>
      </c>
      <c r="G95" s="93">
        <f t="shared" si="18"/>
        <v>334.95</v>
      </c>
      <c r="H95" s="44">
        <v>8</v>
      </c>
      <c r="I95" s="44">
        <v>4</v>
      </c>
      <c r="J95" s="44">
        <v>1</v>
      </c>
      <c r="K95" s="44">
        <v>3</v>
      </c>
      <c r="L95" s="44">
        <v>3</v>
      </c>
      <c r="M95" s="44">
        <v>0</v>
      </c>
      <c r="N95" s="16">
        <f t="shared" si="14"/>
        <v>37.5</v>
      </c>
      <c r="O95" s="5">
        <v>334.95</v>
      </c>
      <c r="P95" s="5">
        <f t="shared" si="19"/>
        <v>334.95</v>
      </c>
      <c r="Q95" s="16">
        <f t="shared" si="20"/>
        <v>100</v>
      </c>
      <c r="R95" s="5">
        <v>334.95</v>
      </c>
      <c r="S95" s="16">
        <f t="shared" si="21"/>
        <v>100</v>
      </c>
      <c r="T95" s="5">
        <f t="shared" si="22"/>
        <v>0</v>
      </c>
      <c r="U95" s="16">
        <f t="shared" si="23"/>
        <v>0</v>
      </c>
    </row>
    <row r="96" spans="1:21" ht="27.95" customHeight="1" x14ac:dyDescent="0.25">
      <c r="A96" s="1">
        <f t="shared" si="17"/>
        <v>91</v>
      </c>
      <c r="B96" s="1" t="s">
        <v>22</v>
      </c>
      <c r="C96" s="1"/>
      <c r="D96" s="25" t="s">
        <v>243</v>
      </c>
      <c r="E96" s="33" t="s">
        <v>128</v>
      </c>
      <c r="F96" s="96" t="s">
        <v>352</v>
      </c>
      <c r="G96" s="93">
        <f t="shared" si="18"/>
        <v>4567.2</v>
      </c>
      <c r="H96" s="44">
        <v>17</v>
      </c>
      <c r="I96" s="44">
        <v>4</v>
      </c>
      <c r="J96" s="44">
        <v>4</v>
      </c>
      <c r="K96" s="44">
        <v>12</v>
      </c>
      <c r="L96" s="44">
        <v>12</v>
      </c>
      <c r="M96" s="44">
        <v>0</v>
      </c>
      <c r="N96" s="16">
        <f t="shared" si="14"/>
        <v>70.588235294117652</v>
      </c>
      <c r="O96" s="5">
        <v>4567.2</v>
      </c>
      <c r="P96" s="5">
        <f t="shared" si="19"/>
        <v>4567.2</v>
      </c>
      <c r="Q96" s="16">
        <f>IF(O96=0,0,P96/O96)*100</f>
        <v>100</v>
      </c>
      <c r="R96" s="5">
        <v>4567.2</v>
      </c>
      <c r="S96" s="16">
        <f t="shared" si="21"/>
        <v>100</v>
      </c>
      <c r="T96" s="5">
        <f t="shared" si="22"/>
        <v>0</v>
      </c>
      <c r="U96" s="16">
        <f t="shared" si="23"/>
        <v>0</v>
      </c>
    </row>
    <row r="97" spans="1:32" ht="27.95" customHeight="1" x14ac:dyDescent="0.25">
      <c r="A97" s="1">
        <f t="shared" si="17"/>
        <v>92</v>
      </c>
      <c r="B97" s="1" t="s">
        <v>22</v>
      </c>
      <c r="C97" s="1"/>
      <c r="D97" s="25" t="s">
        <v>245</v>
      </c>
      <c r="E97" s="84" t="s">
        <v>53</v>
      </c>
      <c r="F97" s="98" t="s">
        <v>353</v>
      </c>
      <c r="G97" s="93">
        <f t="shared" si="18"/>
        <v>3787.16</v>
      </c>
      <c r="H97" s="44">
        <v>14</v>
      </c>
      <c r="I97" s="44">
        <v>2</v>
      </c>
      <c r="J97" s="44">
        <v>11</v>
      </c>
      <c r="K97" s="44">
        <v>11</v>
      </c>
      <c r="L97" s="44">
        <v>13</v>
      </c>
      <c r="M97" s="44">
        <v>0</v>
      </c>
      <c r="N97" s="16">
        <f t="shared" si="14"/>
        <v>78.571428571428569</v>
      </c>
      <c r="O97" s="5">
        <v>3787.16</v>
      </c>
      <c r="P97" s="5">
        <f t="shared" si="19"/>
        <v>3787.16</v>
      </c>
      <c r="Q97" s="16">
        <f t="shared" si="20"/>
        <v>100</v>
      </c>
      <c r="R97" s="5">
        <v>3787.16</v>
      </c>
      <c r="S97" s="16">
        <f t="shared" si="21"/>
        <v>100</v>
      </c>
      <c r="T97" s="5">
        <f t="shared" si="22"/>
        <v>0</v>
      </c>
      <c r="U97" s="16">
        <f t="shared" si="23"/>
        <v>0</v>
      </c>
    </row>
    <row r="98" spans="1:32" ht="27.95" customHeight="1" x14ac:dyDescent="0.25">
      <c r="A98" s="1">
        <f t="shared" si="17"/>
        <v>93</v>
      </c>
      <c r="B98" s="1" t="s">
        <v>22</v>
      </c>
      <c r="C98" s="1"/>
      <c r="D98" s="25" t="s">
        <v>247</v>
      </c>
      <c r="E98" s="84" t="s">
        <v>53</v>
      </c>
      <c r="F98" s="103" t="s">
        <v>354</v>
      </c>
      <c r="G98" s="93">
        <f t="shared" si="18"/>
        <v>0</v>
      </c>
      <c r="H98" s="44">
        <v>14</v>
      </c>
      <c r="I98" s="44">
        <v>3</v>
      </c>
      <c r="J98" s="44">
        <v>9</v>
      </c>
      <c r="K98" s="44">
        <v>0</v>
      </c>
      <c r="L98" s="44">
        <v>0</v>
      </c>
      <c r="M98" s="44">
        <v>0</v>
      </c>
      <c r="N98" s="16">
        <f t="shared" si="14"/>
        <v>0</v>
      </c>
      <c r="O98" s="5">
        <v>0</v>
      </c>
      <c r="P98" s="5">
        <f t="shared" si="19"/>
        <v>0</v>
      </c>
      <c r="Q98" s="16">
        <f t="shared" si="20"/>
        <v>0</v>
      </c>
      <c r="R98" s="5">
        <v>0</v>
      </c>
      <c r="S98" s="16">
        <f t="shared" si="21"/>
        <v>0</v>
      </c>
      <c r="T98" s="5">
        <f t="shared" si="22"/>
        <v>0</v>
      </c>
      <c r="U98" s="16">
        <f t="shared" si="23"/>
        <v>0</v>
      </c>
    </row>
    <row r="99" spans="1:32" ht="27.95" customHeight="1" x14ac:dyDescent="0.25">
      <c r="A99" s="1">
        <f t="shared" si="17"/>
        <v>94</v>
      </c>
      <c r="B99" s="1" t="s">
        <v>22</v>
      </c>
      <c r="C99" s="1"/>
      <c r="D99" s="25" t="s">
        <v>249</v>
      </c>
      <c r="E99" s="84" t="s">
        <v>250</v>
      </c>
      <c r="F99" s="96" t="s">
        <v>366</v>
      </c>
      <c r="G99" s="93">
        <f t="shared" si="18"/>
        <v>0</v>
      </c>
      <c r="H99" s="44">
        <v>27</v>
      </c>
      <c r="I99" s="44">
        <v>2</v>
      </c>
      <c r="J99" s="44">
        <v>24</v>
      </c>
      <c r="K99" s="44">
        <v>0</v>
      </c>
      <c r="L99" s="44">
        <v>0</v>
      </c>
      <c r="M99" s="44">
        <v>0</v>
      </c>
      <c r="N99" s="16">
        <f t="shared" si="14"/>
        <v>0</v>
      </c>
      <c r="O99" s="5">
        <v>0</v>
      </c>
      <c r="P99" s="5">
        <f t="shared" si="19"/>
        <v>0</v>
      </c>
      <c r="Q99" s="16">
        <f t="shared" si="20"/>
        <v>0</v>
      </c>
      <c r="R99" s="5">
        <v>0</v>
      </c>
      <c r="S99" s="16">
        <f t="shared" si="21"/>
        <v>0</v>
      </c>
      <c r="T99" s="5">
        <f t="shared" si="22"/>
        <v>0</v>
      </c>
      <c r="U99" s="16">
        <f t="shared" si="23"/>
        <v>0</v>
      </c>
    </row>
    <row r="100" spans="1:32" ht="27.95" customHeight="1" x14ac:dyDescent="0.25">
      <c r="A100" s="1">
        <f t="shared" si="17"/>
        <v>95</v>
      </c>
      <c r="B100" s="25" t="s">
        <v>23</v>
      </c>
      <c r="C100" s="152" t="s">
        <v>34</v>
      </c>
      <c r="D100" s="25" t="s">
        <v>252</v>
      </c>
      <c r="E100" s="84" t="s">
        <v>53</v>
      </c>
      <c r="F100" s="89" t="s">
        <v>367</v>
      </c>
      <c r="G100" s="93">
        <f t="shared" si="18"/>
        <v>0</v>
      </c>
      <c r="H100" s="44">
        <v>17</v>
      </c>
      <c r="I100" s="44">
        <v>1</v>
      </c>
      <c r="J100" s="44">
        <v>16</v>
      </c>
      <c r="K100" s="44">
        <v>0</v>
      </c>
      <c r="L100" s="44">
        <v>0</v>
      </c>
      <c r="M100" s="44">
        <v>0</v>
      </c>
      <c r="N100" s="16">
        <f t="shared" si="14"/>
        <v>0</v>
      </c>
      <c r="O100" s="5">
        <v>0</v>
      </c>
      <c r="P100" s="5">
        <f t="shared" si="19"/>
        <v>0</v>
      </c>
      <c r="Q100" s="16">
        <f t="shared" si="20"/>
        <v>0</v>
      </c>
      <c r="R100" s="5">
        <v>0</v>
      </c>
      <c r="S100" s="16">
        <f t="shared" si="21"/>
        <v>0</v>
      </c>
      <c r="T100" s="5">
        <f t="shared" si="22"/>
        <v>0</v>
      </c>
      <c r="U100" s="16">
        <f t="shared" si="23"/>
        <v>0</v>
      </c>
    </row>
    <row r="101" spans="1:32" ht="40.5" customHeight="1" x14ac:dyDescent="0.2">
      <c r="A101" s="1">
        <f t="shared" si="17"/>
        <v>96</v>
      </c>
      <c r="B101" s="1" t="s">
        <v>22</v>
      </c>
      <c r="C101" s="152"/>
      <c r="D101" s="25" t="s">
        <v>254</v>
      </c>
      <c r="E101" s="84" t="s">
        <v>41</v>
      </c>
      <c r="F101" s="137" t="s">
        <v>377</v>
      </c>
      <c r="G101" s="93">
        <f t="shared" si="18"/>
        <v>8468.86</v>
      </c>
      <c r="H101" s="44">
        <v>19</v>
      </c>
      <c r="I101" s="44">
        <v>5</v>
      </c>
      <c r="J101" s="44">
        <v>12</v>
      </c>
      <c r="K101" s="44">
        <v>18</v>
      </c>
      <c r="L101" s="44">
        <v>19</v>
      </c>
      <c r="M101" s="44">
        <v>0</v>
      </c>
      <c r="N101" s="16">
        <f t="shared" si="14"/>
        <v>94.73684210526315</v>
      </c>
      <c r="O101" s="5">
        <v>8468.86</v>
      </c>
      <c r="P101" s="5">
        <f t="shared" si="19"/>
        <v>8468.86</v>
      </c>
      <c r="Q101" s="16">
        <f t="shared" si="20"/>
        <v>100</v>
      </c>
      <c r="R101" s="5">
        <v>8468.86</v>
      </c>
      <c r="S101" s="16">
        <f t="shared" si="21"/>
        <v>100</v>
      </c>
      <c r="T101" s="5">
        <f t="shared" si="22"/>
        <v>0</v>
      </c>
      <c r="U101" s="16">
        <f t="shared" si="23"/>
        <v>0</v>
      </c>
    </row>
    <row r="102" spans="1:32" ht="38.25" customHeight="1" x14ac:dyDescent="0.25">
      <c r="A102" s="1">
        <f t="shared" si="17"/>
        <v>97</v>
      </c>
      <c r="B102" s="25" t="s">
        <v>23</v>
      </c>
      <c r="C102" s="152" t="s">
        <v>28</v>
      </c>
      <c r="D102" s="25" t="s">
        <v>256</v>
      </c>
      <c r="E102" s="84" t="s">
        <v>41</v>
      </c>
      <c r="F102" s="103" t="s">
        <v>355</v>
      </c>
      <c r="G102" s="93">
        <f t="shared" si="18"/>
        <v>3497.57</v>
      </c>
      <c r="H102" s="44">
        <v>13</v>
      </c>
      <c r="I102" s="44">
        <v>4</v>
      </c>
      <c r="J102" s="44">
        <v>7</v>
      </c>
      <c r="K102" s="44">
        <v>9</v>
      </c>
      <c r="L102" s="44">
        <v>11</v>
      </c>
      <c r="M102" s="44">
        <v>0</v>
      </c>
      <c r="N102" s="16">
        <f t="shared" si="14"/>
        <v>69.230769230769226</v>
      </c>
      <c r="O102" s="5">
        <v>3497.57</v>
      </c>
      <c r="P102" s="5">
        <f t="shared" si="19"/>
        <v>3497.57</v>
      </c>
      <c r="Q102" s="16">
        <f t="shared" si="20"/>
        <v>100</v>
      </c>
      <c r="R102" s="5">
        <v>3497.57</v>
      </c>
      <c r="S102" s="16">
        <f t="shared" si="21"/>
        <v>100</v>
      </c>
      <c r="T102" s="5">
        <f t="shared" si="22"/>
        <v>0</v>
      </c>
      <c r="U102" s="16">
        <f t="shared" si="23"/>
        <v>0</v>
      </c>
    </row>
    <row r="103" spans="1:32" x14ac:dyDescent="0.25">
      <c r="A103" s="22" t="s">
        <v>19</v>
      </c>
      <c r="B103" s="23"/>
      <c r="C103" s="23"/>
      <c r="D103" s="23"/>
      <c r="E103" s="23"/>
      <c r="F103" s="103"/>
      <c r="G103" s="94">
        <f t="shared" ref="G103:M103" si="24">SUM(G6:G102)</f>
        <v>551047.24000000011</v>
      </c>
      <c r="H103" s="18">
        <f t="shared" si="24"/>
        <v>1671</v>
      </c>
      <c r="I103" s="18">
        <f t="shared" si="24"/>
        <v>346</v>
      </c>
      <c r="J103" s="18">
        <f t="shared" si="24"/>
        <v>1103</v>
      </c>
      <c r="K103" s="18">
        <f t="shared" si="24"/>
        <v>856</v>
      </c>
      <c r="L103" s="18">
        <f t="shared" si="24"/>
        <v>1035</v>
      </c>
      <c r="M103" s="18">
        <f t="shared" si="24"/>
        <v>0</v>
      </c>
      <c r="N103" s="16">
        <f t="shared" si="14"/>
        <v>51.226810293237577</v>
      </c>
      <c r="O103" s="19">
        <f>SUM(O6:O102)</f>
        <v>551449.18000000005</v>
      </c>
      <c r="P103" s="19">
        <f>SUM(P6:P102)</f>
        <v>551899.84000000008</v>
      </c>
      <c r="Q103" s="16">
        <f t="shared" si="20"/>
        <v>100.08172285250293</v>
      </c>
      <c r="R103" s="19">
        <f>SUM(R6:R102)</f>
        <v>551899.84000000008</v>
      </c>
      <c r="S103" s="16">
        <f t="shared" si="21"/>
        <v>100</v>
      </c>
      <c r="T103" s="19">
        <f>SUM(T6:T102)</f>
        <v>0</v>
      </c>
      <c r="U103" s="16">
        <f t="shared" si="23"/>
        <v>0</v>
      </c>
      <c r="V103" s="10"/>
      <c r="W103" s="10"/>
      <c r="X103" s="10"/>
      <c r="Y103" s="9"/>
      <c r="Z103" s="11"/>
      <c r="AA103" s="11"/>
      <c r="AB103" s="9"/>
      <c r="AC103" s="11"/>
      <c r="AD103" s="9"/>
      <c r="AE103" s="11"/>
      <c r="AF103" s="9"/>
    </row>
  </sheetData>
  <sheetProtection algorithmName="SHA-512" hashValue="lftzzswU58jWmBCrEvCObwYkDFaLal3rPir0c1JXjgthSOa3FADcxGUKl1p+uwu4cFQnEjvzTNpBFoWik8RWvA==" saltValue="tBdfkP42HzmtXg07c5pMcQ==" spinCount="100000" sheet="1" objects="1" scenarios="1"/>
  <customSheetViews>
    <customSheetView guid="{2F2CED36-E625-4693-8C75-0460C802BA46}" scale="78">
      <selection activeCell="F2" sqref="F2:F4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8">
      <selection activeCell="F2" sqref="F2:F4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8">
      <selection activeCell="F2" sqref="F2:F4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3"/>
  <sheetViews>
    <sheetView zoomScale="80" zoomScaleNormal="80" zoomScaleSheetLayoutView="130" workbookViewId="0">
      <selection activeCell="D80" sqref="D80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397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6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7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8"/>
      <c r="G4" s="248"/>
      <c r="H4" s="244"/>
      <c r="I4" s="244"/>
      <c r="J4" s="244"/>
      <c r="K4" s="244"/>
      <c r="L4" s="244"/>
      <c r="M4" s="244"/>
      <c r="N4" s="244"/>
      <c r="O4" s="245"/>
      <c r="P4" s="156" t="s">
        <v>6</v>
      </c>
      <c r="Q4" s="155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56" t="s">
        <v>6</v>
      </c>
      <c r="S4" s="155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56" t="s">
        <v>6</v>
      </c>
      <c r="U4" s="155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55">
        <v>1</v>
      </c>
      <c r="B5" s="155">
        <v>2</v>
      </c>
      <c r="C5" s="155">
        <v>3</v>
      </c>
      <c r="D5" s="155">
        <v>4</v>
      </c>
      <c r="E5" s="91">
        <v>5</v>
      </c>
      <c r="F5" s="95">
        <v>6</v>
      </c>
      <c r="G5" s="92">
        <v>7</v>
      </c>
      <c r="H5" s="155">
        <v>8</v>
      </c>
      <c r="I5" s="155">
        <v>9</v>
      </c>
      <c r="J5" s="155">
        <v>10</v>
      </c>
      <c r="K5" s="155">
        <v>11</v>
      </c>
      <c r="L5" s="155">
        <v>12</v>
      </c>
      <c r="M5" s="155">
        <v>13</v>
      </c>
      <c r="N5" s="155">
        <v>14</v>
      </c>
      <c r="O5" s="155">
        <v>15</v>
      </c>
      <c r="P5" s="155">
        <v>16</v>
      </c>
      <c r="Q5" s="155">
        <v>17</v>
      </c>
      <c r="R5" s="155">
        <v>18</v>
      </c>
      <c r="S5" s="155">
        <v>19</v>
      </c>
      <c r="T5" s="155">
        <v>20</v>
      </c>
      <c r="U5" s="155">
        <v>21</v>
      </c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18641.66</v>
      </c>
      <c r="H6" s="44">
        <v>44</v>
      </c>
      <c r="I6" s="44">
        <v>7</v>
      </c>
      <c r="J6" s="44">
        <v>32</v>
      </c>
      <c r="K6" s="44">
        <v>35</v>
      </c>
      <c r="L6" s="44">
        <v>43</v>
      </c>
      <c r="M6" s="44">
        <v>0</v>
      </c>
      <c r="N6" s="16">
        <f t="shared" ref="N6:N69" si="1">IF(H6=0,0,K6/H6)*100</f>
        <v>79.545454545454547</v>
      </c>
      <c r="O6" s="5">
        <v>18641.66</v>
      </c>
      <c r="P6" s="5">
        <f t="shared" ref="P6:P69" si="2">O6</f>
        <v>18641.66</v>
      </c>
      <c r="Q6" s="16">
        <f t="shared" ref="Q6:Q41" si="3">IF(O6=0,0,P6/O6)*100</f>
        <v>100</v>
      </c>
      <c r="R6" s="5">
        <v>18641.66</v>
      </c>
      <c r="S6" s="16">
        <f t="shared" ref="S6:S39" si="4">IF(P6=0,0,R6/P6)*100</f>
        <v>100</v>
      </c>
      <c r="T6" s="5">
        <f t="shared" ref="T6:T69" si="5">SUM(P6, -R6)</f>
        <v>0</v>
      </c>
      <c r="U6" s="16">
        <f t="shared" ref="U6:U39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7015.22</v>
      </c>
      <c r="H7" s="44">
        <v>19</v>
      </c>
      <c r="I7" s="44">
        <v>6</v>
      </c>
      <c r="J7" s="44">
        <v>12</v>
      </c>
      <c r="K7" s="44">
        <v>16</v>
      </c>
      <c r="L7" s="44">
        <v>16</v>
      </c>
      <c r="M7" s="44">
        <v>0</v>
      </c>
      <c r="N7" s="16">
        <f t="shared" si="1"/>
        <v>84.210526315789465</v>
      </c>
      <c r="O7" s="5">
        <v>7015.22</v>
      </c>
      <c r="P7" s="5">
        <f t="shared" si="2"/>
        <v>7015.22</v>
      </c>
      <c r="Q7" s="16">
        <f t="shared" si="3"/>
        <v>100</v>
      </c>
      <c r="R7" s="5">
        <v>7015.22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17113.099999999999</v>
      </c>
      <c r="H8" s="44">
        <v>36</v>
      </c>
      <c r="I8" s="44">
        <v>7</v>
      </c>
      <c r="J8" s="44">
        <v>26</v>
      </c>
      <c r="K8" s="44">
        <v>19</v>
      </c>
      <c r="L8" s="44">
        <v>19</v>
      </c>
      <c r="M8" s="44">
        <v>0</v>
      </c>
      <c r="N8" s="16">
        <f t="shared" si="1"/>
        <v>52.777777777777779</v>
      </c>
      <c r="O8" s="5">
        <v>17113.099999999999</v>
      </c>
      <c r="P8" s="5">
        <f t="shared" si="2"/>
        <v>17113.099999999999</v>
      </c>
      <c r="Q8" s="16">
        <f t="shared" si="3"/>
        <v>100</v>
      </c>
      <c r="R8" s="5">
        <v>17113.099999999999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4385.28</v>
      </c>
      <c r="H9" s="44">
        <v>11</v>
      </c>
      <c r="I9" s="44">
        <v>0</v>
      </c>
      <c r="J9" s="44">
        <v>9</v>
      </c>
      <c r="K9" s="44">
        <v>6</v>
      </c>
      <c r="L9" s="44">
        <v>9</v>
      </c>
      <c r="M9" s="44">
        <v>0</v>
      </c>
      <c r="N9" s="16">
        <f t="shared" si="1"/>
        <v>54.54545454545454</v>
      </c>
      <c r="O9" s="5">
        <v>4385.28</v>
      </c>
      <c r="P9" s="5">
        <f t="shared" si="2"/>
        <v>4385.28</v>
      </c>
      <c r="Q9" s="16">
        <f t="shared" si="3"/>
        <v>100</v>
      </c>
      <c r="R9" s="5">
        <v>4385.28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1987.33</v>
      </c>
      <c r="H10" s="44">
        <v>8</v>
      </c>
      <c r="I10" s="44">
        <v>2</v>
      </c>
      <c r="J10" s="44">
        <v>6</v>
      </c>
      <c r="K10" s="44">
        <v>2</v>
      </c>
      <c r="L10" s="44">
        <v>2</v>
      </c>
      <c r="M10" s="44">
        <v>0</v>
      </c>
      <c r="N10" s="16">
        <f t="shared" si="1"/>
        <v>25</v>
      </c>
      <c r="O10" s="5">
        <v>1987.33</v>
      </c>
      <c r="P10" s="5">
        <f t="shared" si="2"/>
        <v>1987.33</v>
      </c>
      <c r="Q10" s="16">
        <f t="shared" si="3"/>
        <v>100</v>
      </c>
      <c r="R10" s="5">
        <v>1987.33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2502.3200000000002</v>
      </c>
      <c r="H12" s="44">
        <v>8</v>
      </c>
      <c r="I12" s="44">
        <v>0</v>
      </c>
      <c r="J12" s="44">
        <v>6</v>
      </c>
      <c r="K12" s="44">
        <v>5</v>
      </c>
      <c r="L12" s="44">
        <v>5</v>
      </c>
      <c r="M12" s="44">
        <v>0</v>
      </c>
      <c r="N12" s="16">
        <f t="shared" si="1"/>
        <v>62.5</v>
      </c>
      <c r="O12" s="5">
        <v>2502.3200000000002</v>
      </c>
      <c r="P12" s="5">
        <f t="shared" si="2"/>
        <v>2502.3200000000002</v>
      </c>
      <c r="Q12" s="16">
        <f t="shared" si="3"/>
        <v>100</v>
      </c>
      <c r="R12" s="5">
        <v>2502.3200000000002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5425.34</v>
      </c>
      <c r="H13" s="44">
        <v>52</v>
      </c>
      <c r="I13" s="44">
        <v>14</v>
      </c>
      <c r="J13" s="44">
        <v>35</v>
      </c>
      <c r="K13" s="44">
        <v>9</v>
      </c>
      <c r="L13" s="44">
        <v>10</v>
      </c>
      <c r="M13" s="44">
        <v>0</v>
      </c>
      <c r="N13" s="16">
        <f t="shared" si="1"/>
        <v>17.307692307692307</v>
      </c>
      <c r="O13" s="5">
        <v>5425.34</v>
      </c>
      <c r="P13" s="5">
        <f t="shared" si="2"/>
        <v>5425.34</v>
      </c>
      <c r="Q13" s="16">
        <f t="shared" si="3"/>
        <v>100</v>
      </c>
      <c r="R13" s="5">
        <v>5425.34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13130.13</v>
      </c>
      <c r="H14" s="44">
        <v>29</v>
      </c>
      <c r="I14" s="44">
        <v>7</v>
      </c>
      <c r="J14" s="44">
        <v>22</v>
      </c>
      <c r="K14" s="44">
        <v>21</v>
      </c>
      <c r="L14" s="44">
        <v>25</v>
      </c>
      <c r="M14" s="44">
        <v>0</v>
      </c>
      <c r="N14" s="16">
        <f t="shared" si="1"/>
        <v>72.41379310344827</v>
      </c>
      <c r="O14" s="5">
        <v>13130.13</v>
      </c>
      <c r="P14" s="5">
        <f t="shared" si="2"/>
        <v>13130.13</v>
      </c>
      <c r="Q14" s="16">
        <f t="shared" si="3"/>
        <v>100</v>
      </c>
      <c r="R14" s="5">
        <v>13130.13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3000.08</v>
      </c>
      <c r="H15" s="44">
        <v>12</v>
      </c>
      <c r="I15" s="44">
        <v>3</v>
      </c>
      <c r="J15" s="44">
        <v>7</v>
      </c>
      <c r="K15" s="44">
        <v>5</v>
      </c>
      <c r="L15" s="44">
        <v>6</v>
      </c>
      <c r="M15" s="44">
        <v>0</v>
      </c>
      <c r="N15" s="16">
        <f t="shared" si="1"/>
        <v>41.666666666666671</v>
      </c>
      <c r="O15" s="5">
        <v>3000.08</v>
      </c>
      <c r="P15" s="5">
        <f t="shared" si="2"/>
        <v>3000.08</v>
      </c>
      <c r="Q15" s="16">
        <f t="shared" si="3"/>
        <v>100</v>
      </c>
      <c r="R15" s="5">
        <v>3000.08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7507.32</v>
      </c>
      <c r="H16" s="44">
        <v>16</v>
      </c>
      <c r="I16" s="44">
        <v>1</v>
      </c>
      <c r="J16" s="44">
        <v>11</v>
      </c>
      <c r="K16" s="44">
        <v>13</v>
      </c>
      <c r="L16" s="44">
        <v>16</v>
      </c>
      <c r="M16" s="44">
        <v>0</v>
      </c>
      <c r="N16" s="16">
        <f t="shared" si="1"/>
        <v>81.25</v>
      </c>
      <c r="O16" s="5">
        <v>7507.32</v>
      </c>
      <c r="P16" s="5">
        <f t="shared" si="2"/>
        <v>7507.32</v>
      </c>
      <c r="Q16" s="16">
        <f t="shared" si="3"/>
        <v>100</v>
      </c>
      <c r="R16" s="5">
        <v>7507.32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3290.11</v>
      </c>
      <c r="H17" s="44">
        <v>9</v>
      </c>
      <c r="I17" s="44">
        <v>2</v>
      </c>
      <c r="J17" s="44">
        <v>7</v>
      </c>
      <c r="K17" s="44">
        <v>6</v>
      </c>
      <c r="L17" s="44">
        <v>8</v>
      </c>
      <c r="M17" s="44">
        <v>0</v>
      </c>
      <c r="N17" s="16">
        <f t="shared" si="1"/>
        <v>66.666666666666657</v>
      </c>
      <c r="O17" s="5">
        <v>3290.11</v>
      </c>
      <c r="P17" s="5">
        <f t="shared" si="2"/>
        <v>3290.11</v>
      </c>
      <c r="Q17" s="16">
        <f t="shared" si="3"/>
        <v>100</v>
      </c>
      <c r="R17" s="5">
        <v>3290.11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42</v>
      </c>
      <c r="I18" s="44">
        <v>6</v>
      </c>
      <c r="J18" s="44">
        <v>35</v>
      </c>
      <c r="K18" s="44">
        <v>9</v>
      </c>
      <c r="L18" s="44">
        <v>13</v>
      </c>
      <c r="M18" s="44">
        <v>0</v>
      </c>
      <c r="N18" s="16">
        <f t="shared" si="1"/>
        <v>21.428571428571427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5188.78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55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5</v>
      </c>
      <c r="I19" s="44">
        <v>3</v>
      </c>
      <c r="J19" s="44">
        <v>2</v>
      </c>
      <c r="K19" s="44">
        <v>1</v>
      </c>
      <c r="L19" s="44">
        <v>1</v>
      </c>
      <c r="M19" s="44">
        <v>0</v>
      </c>
      <c r="N19" s="16">
        <f t="shared" si="1"/>
        <v>20</v>
      </c>
      <c r="O19" s="5">
        <v>1556</v>
      </c>
      <c r="P19" s="5">
        <f t="shared" si="2"/>
        <v>1556</v>
      </c>
      <c r="Q19" s="16">
        <f t="shared" si="3"/>
        <v>100</v>
      </c>
      <c r="R19" s="5">
        <v>1556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55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6566.71</v>
      </c>
      <c r="H20" s="44">
        <v>13</v>
      </c>
      <c r="I20" s="44">
        <v>3</v>
      </c>
      <c r="J20" s="44">
        <v>10</v>
      </c>
      <c r="K20" s="44">
        <v>9</v>
      </c>
      <c r="L20" s="44">
        <v>11</v>
      </c>
      <c r="M20" s="44">
        <v>0</v>
      </c>
      <c r="N20" s="16">
        <f t="shared" si="1"/>
        <v>69.230769230769226</v>
      </c>
      <c r="O20" s="5">
        <v>6566.71</v>
      </c>
      <c r="P20" s="5">
        <f t="shared" si="2"/>
        <v>6566.71</v>
      </c>
      <c r="Q20" s="16">
        <f t="shared" si="3"/>
        <v>100</v>
      </c>
      <c r="R20" s="5">
        <v>6566.71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11312.37</v>
      </c>
      <c r="H21" s="44">
        <v>18</v>
      </c>
      <c r="I21" s="44">
        <v>4</v>
      </c>
      <c r="J21" s="44">
        <v>13</v>
      </c>
      <c r="K21" s="44">
        <v>14</v>
      </c>
      <c r="L21" s="44">
        <v>19</v>
      </c>
      <c r="M21" s="44">
        <v>0</v>
      </c>
      <c r="N21" s="16">
        <f t="shared" si="1"/>
        <v>77.777777777777786</v>
      </c>
      <c r="O21" s="5">
        <v>11312.37</v>
      </c>
      <c r="P21" s="5">
        <f t="shared" si="2"/>
        <v>11312.37</v>
      </c>
      <c r="Q21" s="16">
        <f t="shared" si="3"/>
        <v>100</v>
      </c>
      <c r="R21" s="5">
        <v>11312.37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29</v>
      </c>
      <c r="I23" s="44">
        <v>6</v>
      </c>
      <c r="J23" s="44">
        <v>16</v>
      </c>
      <c r="K23" s="44">
        <v>4</v>
      </c>
      <c r="L23" s="44">
        <v>5</v>
      </c>
      <c r="M23" s="44">
        <v>0</v>
      </c>
      <c r="N23" s="16">
        <f t="shared" si="1"/>
        <v>13.793103448275861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1737.83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8129.83</v>
      </c>
      <c r="H24" s="44">
        <v>16</v>
      </c>
      <c r="I24" s="44">
        <v>3</v>
      </c>
      <c r="J24" s="44">
        <v>13</v>
      </c>
      <c r="K24" s="44">
        <v>16</v>
      </c>
      <c r="L24" s="44">
        <v>21</v>
      </c>
      <c r="M24" s="44">
        <v>0</v>
      </c>
      <c r="N24" s="16">
        <f t="shared" si="1"/>
        <v>100</v>
      </c>
      <c r="O24" s="5">
        <v>8129.83</v>
      </c>
      <c r="P24" s="5">
        <f t="shared" si="2"/>
        <v>8129.83</v>
      </c>
      <c r="Q24" s="16">
        <f t="shared" si="3"/>
        <v>100</v>
      </c>
      <c r="R24" s="5">
        <v>8129.83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2978.01</v>
      </c>
      <c r="H25" s="44">
        <v>10</v>
      </c>
      <c r="I25" s="44">
        <v>2</v>
      </c>
      <c r="J25" s="44">
        <v>7</v>
      </c>
      <c r="K25" s="44">
        <v>6</v>
      </c>
      <c r="L25" s="44">
        <v>7</v>
      </c>
      <c r="M25" s="44">
        <v>0</v>
      </c>
      <c r="N25" s="16">
        <f t="shared" si="1"/>
        <v>60</v>
      </c>
      <c r="O25" s="5">
        <v>2978.01</v>
      </c>
      <c r="P25" s="5">
        <f t="shared" si="2"/>
        <v>2978.01</v>
      </c>
      <c r="Q25" s="16">
        <f t="shared" si="3"/>
        <v>100</v>
      </c>
      <c r="R25" s="5">
        <v>2978.01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5088.68</v>
      </c>
      <c r="H26" s="44">
        <v>23</v>
      </c>
      <c r="I26" s="44">
        <v>9</v>
      </c>
      <c r="J26" s="44">
        <v>14</v>
      </c>
      <c r="K26" s="44">
        <v>10</v>
      </c>
      <c r="L26" s="44">
        <v>11</v>
      </c>
      <c r="M26" s="44">
        <v>0</v>
      </c>
      <c r="N26" s="16">
        <f t="shared" si="1"/>
        <v>43.478260869565219</v>
      </c>
      <c r="O26" s="5">
        <v>5088.68</v>
      </c>
      <c r="P26" s="5">
        <f t="shared" si="2"/>
        <v>5088.68</v>
      </c>
      <c r="Q26" s="16">
        <f t="shared" si="3"/>
        <v>100</v>
      </c>
      <c r="R26" s="5">
        <v>5088.68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55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14</v>
      </c>
      <c r="I27" s="44">
        <v>1</v>
      </c>
      <c r="J27" s="44">
        <v>13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2831.43</v>
      </c>
      <c r="H28" s="44">
        <v>14</v>
      </c>
      <c r="I28" s="44">
        <v>3</v>
      </c>
      <c r="J28" s="44">
        <v>8</v>
      </c>
      <c r="K28" s="44">
        <v>9</v>
      </c>
      <c r="L28" s="44">
        <v>9</v>
      </c>
      <c r="M28" s="44">
        <v>0</v>
      </c>
      <c r="N28" s="16">
        <f t="shared" si="1"/>
        <v>64.285714285714292</v>
      </c>
      <c r="O28" s="5">
        <v>2831.43</v>
      </c>
      <c r="P28" s="5">
        <f t="shared" si="2"/>
        <v>2831.43</v>
      </c>
      <c r="Q28" s="16">
        <f t="shared" si="3"/>
        <v>100</v>
      </c>
      <c r="R28" s="5">
        <v>2831.43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55" t="s">
        <v>383</v>
      </c>
      <c r="D29" s="25" t="s">
        <v>384</v>
      </c>
      <c r="E29" s="84" t="s">
        <v>41</v>
      </c>
      <c r="F29" s="96"/>
      <c r="G29" s="93">
        <v>0</v>
      </c>
      <c r="H29" s="44">
        <v>1</v>
      </c>
      <c r="I29" s="44">
        <v>0</v>
      </c>
      <c r="J29" s="44">
        <v>1</v>
      </c>
      <c r="K29" s="44">
        <v>1</v>
      </c>
      <c r="L29" s="44">
        <v>1</v>
      </c>
      <c r="M29" s="44">
        <v>0</v>
      </c>
      <c r="N29" s="16">
        <f t="shared" si="1"/>
        <v>100</v>
      </c>
      <c r="O29" s="5">
        <v>401.94</v>
      </c>
      <c r="P29" s="5">
        <f t="shared" si="2"/>
        <v>401.94</v>
      </c>
      <c r="Q29" s="16">
        <f t="shared" si="3"/>
        <v>100</v>
      </c>
      <c r="R29" s="5">
        <v>401.94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21" ht="27.95" customHeight="1" x14ac:dyDescent="0.2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138" t="s">
        <v>300</v>
      </c>
      <c r="G30" s="93">
        <f t="shared" ref="G30:G79" si="8">O30</f>
        <v>15984.98</v>
      </c>
      <c r="H30" s="44">
        <v>28</v>
      </c>
      <c r="I30" s="44">
        <v>2</v>
      </c>
      <c r="J30" s="44">
        <v>23</v>
      </c>
      <c r="K30" s="44">
        <v>23</v>
      </c>
      <c r="L30" s="44">
        <v>34</v>
      </c>
      <c r="M30" s="44">
        <v>0</v>
      </c>
      <c r="N30" s="16">
        <f t="shared" si="1"/>
        <v>82.142857142857139</v>
      </c>
      <c r="O30" s="5">
        <v>15984.98</v>
      </c>
      <c r="P30" s="5">
        <f t="shared" si="2"/>
        <v>15984.98</v>
      </c>
      <c r="Q30" s="16">
        <f t="shared" si="3"/>
        <v>100</v>
      </c>
      <c r="R30" s="5">
        <v>15984.98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9669.86</v>
      </c>
      <c r="H31" s="44">
        <v>29</v>
      </c>
      <c r="I31" s="44">
        <v>8</v>
      </c>
      <c r="J31" s="44">
        <v>18</v>
      </c>
      <c r="K31" s="44">
        <v>14</v>
      </c>
      <c r="L31" s="44">
        <v>19</v>
      </c>
      <c r="M31" s="44">
        <v>0</v>
      </c>
      <c r="N31" s="16">
        <f t="shared" si="1"/>
        <v>48.275862068965516</v>
      </c>
      <c r="O31" s="5">
        <v>9669.86</v>
      </c>
      <c r="P31" s="5">
        <f t="shared" si="2"/>
        <v>9669.86</v>
      </c>
      <c r="Q31" s="16">
        <f t="shared" si="3"/>
        <v>100</v>
      </c>
      <c r="R31" s="5">
        <v>9669.86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5790.69</v>
      </c>
      <c r="H32" s="44">
        <v>22</v>
      </c>
      <c r="I32" s="44">
        <v>7</v>
      </c>
      <c r="J32" s="44">
        <v>12</v>
      </c>
      <c r="K32" s="44">
        <v>10</v>
      </c>
      <c r="L32" s="44">
        <v>13</v>
      </c>
      <c r="M32" s="44">
        <v>0</v>
      </c>
      <c r="N32" s="16">
        <f t="shared" si="1"/>
        <v>45.454545454545453</v>
      </c>
      <c r="O32" s="5">
        <v>5790.69</v>
      </c>
      <c r="P32" s="5">
        <f t="shared" si="2"/>
        <v>5790.69</v>
      </c>
      <c r="Q32" s="16">
        <f t="shared" si="3"/>
        <v>100</v>
      </c>
      <c r="R32" s="5">
        <v>5790.69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16</v>
      </c>
      <c r="I33" s="44">
        <v>6</v>
      </c>
      <c r="J33" s="44">
        <v>8</v>
      </c>
      <c r="K33" s="44">
        <v>1</v>
      </c>
      <c r="L33" s="44">
        <v>1</v>
      </c>
      <c r="M33" s="44">
        <v>0</v>
      </c>
      <c r="N33" s="16">
        <f t="shared" si="1"/>
        <v>6.25</v>
      </c>
      <c r="O33" s="5">
        <v>415.83</v>
      </c>
      <c r="P33" s="5">
        <f t="shared" si="2"/>
        <v>415.83</v>
      </c>
      <c r="Q33" s="16">
        <f t="shared" si="3"/>
        <v>100</v>
      </c>
      <c r="R33" s="5">
        <v>415.83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14711.27</v>
      </c>
      <c r="H34" s="44">
        <v>39</v>
      </c>
      <c r="I34" s="44">
        <v>14</v>
      </c>
      <c r="J34" s="44">
        <v>21</v>
      </c>
      <c r="K34" s="44">
        <v>23</v>
      </c>
      <c r="L34" s="44">
        <v>25</v>
      </c>
      <c r="M34" s="44">
        <v>0</v>
      </c>
      <c r="N34" s="16">
        <f t="shared" si="1"/>
        <v>58.974358974358978</v>
      </c>
      <c r="O34" s="5">
        <v>14711.27</v>
      </c>
      <c r="P34" s="5">
        <f t="shared" si="2"/>
        <v>14711.27</v>
      </c>
      <c r="Q34" s="16">
        <f t="shared" si="3"/>
        <v>100</v>
      </c>
      <c r="R34" s="5">
        <v>14711.27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55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5351.03</v>
      </c>
      <c r="H35" s="44">
        <v>25</v>
      </c>
      <c r="I35" s="44">
        <v>6</v>
      </c>
      <c r="J35" s="44">
        <v>12</v>
      </c>
      <c r="K35" s="44">
        <v>15</v>
      </c>
      <c r="L35" s="44">
        <v>16</v>
      </c>
      <c r="M35" s="44">
        <v>0</v>
      </c>
      <c r="N35" s="16">
        <f t="shared" si="1"/>
        <v>60</v>
      </c>
      <c r="O35" s="5">
        <v>5351.03</v>
      </c>
      <c r="P35" s="5">
        <f t="shared" si="2"/>
        <v>5351.03</v>
      </c>
      <c r="Q35" s="16">
        <f t="shared" si="3"/>
        <v>100</v>
      </c>
      <c r="R35" s="5">
        <v>5351.03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23</v>
      </c>
      <c r="I36" s="44">
        <v>5</v>
      </c>
      <c r="J36" s="44">
        <v>17</v>
      </c>
      <c r="K36" s="44">
        <v>4</v>
      </c>
      <c r="L36" s="44">
        <v>4</v>
      </c>
      <c r="M36" s="44">
        <v>0</v>
      </c>
      <c r="N36" s="16">
        <f t="shared" si="1"/>
        <v>17.391304347826086</v>
      </c>
      <c r="O36" s="5">
        <v>1600.15</v>
      </c>
      <c r="P36" s="5">
        <f t="shared" si="2"/>
        <v>1600.15</v>
      </c>
      <c r="Q36" s="16">
        <f t="shared" si="3"/>
        <v>100</v>
      </c>
      <c r="R36" s="5">
        <v>1600.15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4111.37</v>
      </c>
      <c r="H37" s="44">
        <v>13</v>
      </c>
      <c r="I37" s="44">
        <v>6</v>
      </c>
      <c r="J37" s="44">
        <v>6</v>
      </c>
      <c r="K37" s="44">
        <v>5</v>
      </c>
      <c r="L37" s="44">
        <v>5</v>
      </c>
      <c r="M37" s="44">
        <v>0</v>
      </c>
      <c r="N37" s="16">
        <f t="shared" si="1"/>
        <v>38.461538461538467</v>
      </c>
      <c r="O37" s="5">
        <v>4111.37</v>
      </c>
      <c r="P37" s="5">
        <f t="shared" si="2"/>
        <v>4111.37</v>
      </c>
      <c r="Q37" s="16">
        <f t="shared" si="3"/>
        <v>100</v>
      </c>
      <c r="R37" s="5">
        <v>4111.37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8489.68</v>
      </c>
      <c r="H38" s="44">
        <v>9</v>
      </c>
      <c r="I38" s="44">
        <v>3</v>
      </c>
      <c r="J38" s="44">
        <v>6</v>
      </c>
      <c r="K38" s="44">
        <v>8</v>
      </c>
      <c r="L38" s="44">
        <v>10</v>
      </c>
      <c r="M38" s="44">
        <v>0</v>
      </c>
      <c r="N38" s="16">
        <f t="shared" si="1"/>
        <v>88.888888888888886</v>
      </c>
      <c r="O38" s="5">
        <v>8489.68</v>
      </c>
      <c r="P38" s="5">
        <f t="shared" si="2"/>
        <v>8489.68</v>
      </c>
      <c r="Q38" s="16">
        <f t="shared" si="3"/>
        <v>100</v>
      </c>
      <c r="R38" s="5">
        <v>8489.68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39138.589999999997</v>
      </c>
      <c r="H39" s="44">
        <v>40</v>
      </c>
      <c r="I39" s="44">
        <v>3</v>
      </c>
      <c r="J39" s="44">
        <v>37</v>
      </c>
      <c r="K39" s="44">
        <v>27</v>
      </c>
      <c r="L39" s="44">
        <v>40</v>
      </c>
      <c r="M39" s="44">
        <v>0</v>
      </c>
      <c r="N39" s="16">
        <f t="shared" si="1"/>
        <v>67.5</v>
      </c>
      <c r="O39" s="5">
        <v>39138.589999999997</v>
      </c>
      <c r="P39" s="5">
        <f t="shared" si="2"/>
        <v>39138.589999999997</v>
      </c>
      <c r="Q39" s="16">
        <f t="shared" si="3"/>
        <v>100</v>
      </c>
      <c r="R39" s="5">
        <v>39138.589999999997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9</v>
      </c>
      <c r="I40" s="44">
        <v>2</v>
      </c>
      <c r="J40" s="44">
        <v>6</v>
      </c>
      <c r="K40" s="44">
        <v>0</v>
      </c>
      <c r="L40" s="44">
        <v>0</v>
      </c>
      <c r="M40" s="44">
        <v>0</v>
      </c>
      <c r="N40" s="16">
        <f t="shared" si="1"/>
        <v>0</v>
      </c>
      <c r="O40" s="16">
        <f>IF(I40=0,0,L40/I40)*100</f>
        <v>0</v>
      </c>
      <c r="P40" s="5">
        <f t="shared" si="2"/>
        <v>0</v>
      </c>
      <c r="Q40" s="16">
        <f t="shared" si="3"/>
        <v>0</v>
      </c>
      <c r="R40" s="16">
        <f t="shared" ref="R40:S41" si="9">IF(L40=0,0,O40/L40)*100</f>
        <v>0</v>
      </c>
      <c r="S40" s="16">
        <f t="shared" si="9"/>
        <v>0</v>
      </c>
      <c r="T40" s="5">
        <f t="shared" si="5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55" t="s">
        <v>23</v>
      </c>
      <c r="C41" s="155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2454.2800000000002</v>
      </c>
      <c r="H41" s="44">
        <v>14</v>
      </c>
      <c r="I41" s="44">
        <v>2</v>
      </c>
      <c r="J41" s="44">
        <v>10</v>
      </c>
      <c r="K41" s="44">
        <v>3</v>
      </c>
      <c r="L41" s="44">
        <v>3</v>
      </c>
      <c r="M41" s="44">
        <v>0</v>
      </c>
      <c r="N41" s="16">
        <f t="shared" si="1"/>
        <v>21.428571428571427</v>
      </c>
      <c r="O41" s="16">
        <v>2454.2800000000002</v>
      </c>
      <c r="P41" s="5">
        <f t="shared" si="2"/>
        <v>2454.2800000000002</v>
      </c>
      <c r="Q41" s="16">
        <f t="shared" si="3"/>
        <v>100</v>
      </c>
      <c r="R41" s="16">
        <v>2454.2800000000002</v>
      </c>
      <c r="S41" s="16">
        <f t="shared" si="9"/>
        <v>0</v>
      </c>
      <c r="T41" s="5">
        <f t="shared" si="5"/>
        <v>0</v>
      </c>
      <c r="U41" s="16">
        <f>IF(O41=0,0,R41/O41)*100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11223.61</v>
      </c>
      <c r="H42" s="44">
        <v>16</v>
      </c>
      <c r="I42" s="44">
        <v>4</v>
      </c>
      <c r="J42" s="44">
        <v>10</v>
      </c>
      <c r="K42" s="44">
        <v>13</v>
      </c>
      <c r="L42" s="44">
        <v>17</v>
      </c>
      <c r="M42" s="44">
        <v>0</v>
      </c>
      <c r="N42" s="16">
        <f t="shared" si="1"/>
        <v>81.25</v>
      </c>
      <c r="O42" s="5">
        <v>11223.61</v>
      </c>
      <c r="P42" s="5">
        <f t="shared" si="2"/>
        <v>11223.61</v>
      </c>
      <c r="Q42" s="16">
        <f>IF(O42=0,0,P42/O42)*100</f>
        <v>100</v>
      </c>
      <c r="R42" s="5">
        <v>11223.61</v>
      </c>
      <c r="S42" s="16">
        <f>IF(P42=0,0,R42/P42)*100</f>
        <v>100</v>
      </c>
      <c r="T42" s="5">
        <f t="shared" si="5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22062.33</v>
      </c>
      <c r="H43" s="44">
        <v>34</v>
      </c>
      <c r="I43" s="44">
        <v>12</v>
      </c>
      <c r="J43" s="44">
        <v>15</v>
      </c>
      <c r="K43" s="44">
        <v>29</v>
      </c>
      <c r="L43" s="44">
        <v>36</v>
      </c>
      <c r="M43" s="44">
        <v>0</v>
      </c>
      <c r="N43" s="16">
        <f t="shared" si="1"/>
        <v>85.294117647058826</v>
      </c>
      <c r="O43" s="5">
        <v>22062.33</v>
      </c>
      <c r="P43" s="5">
        <f t="shared" si="2"/>
        <v>22062.33</v>
      </c>
      <c r="Q43" s="16">
        <f>IF(O43=0,0,P43/O43)*100</f>
        <v>100</v>
      </c>
      <c r="R43" s="5">
        <v>22062.33</v>
      </c>
      <c r="S43" s="16">
        <f>IF(P43=0,0,R43/P43)*100</f>
        <v>100</v>
      </c>
      <c r="T43" s="5">
        <f t="shared" si="5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1"/>
        <v>0</v>
      </c>
      <c r="O44" s="16">
        <f>IF(I44=0,0,L44/I44)*100</f>
        <v>0</v>
      </c>
      <c r="P44" s="5">
        <f t="shared" si="2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5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55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3195.03</v>
      </c>
      <c r="H45" s="44">
        <v>26</v>
      </c>
      <c r="I45" s="44">
        <v>6</v>
      </c>
      <c r="J45" s="44">
        <v>17</v>
      </c>
      <c r="K45" s="44">
        <v>6</v>
      </c>
      <c r="L45" s="44">
        <v>7</v>
      </c>
      <c r="M45" s="44">
        <v>0</v>
      </c>
      <c r="N45" s="16">
        <f t="shared" si="1"/>
        <v>23.076923076923077</v>
      </c>
      <c r="O45" s="5">
        <v>3195.03</v>
      </c>
      <c r="P45" s="5">
        <f t="shared" si="2"/>
        <v>3195.03</v>
      </c>
      <c r="Q45" s="16">
        <f>IF(O45=0,0,P45/O45)*100</f>
        <v>100</v>
      </c>
      <c r="R45" s="5">
        <v>3195.03</v>
      </c>
      <c r="S45" s="16">
        <f>IF(P45=0,0,R45/P45)*100</f>
        <v>100</v>
      </c>
      <c r="T45" s="5">
        <f t="shared" si="5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11541.03</v>
      </c>
      <c r="H46" s="44">
        <v>23</v>
      </c>
      <c r="I46" s="44">
        <v>5</v>
      </c>
      <c r="J46" s="44">
        <v>15</v>
      </c>
      <c r="K46" s="44">
        <v>17</v>
      </c>
      <c r="L46" s="44">
        <v>23</v>
      </c>
      <c r="M46" s="44">
        <v>0</v>
      </c>
      <c r="N46" s="16">
        <f t="shared" si="1"/>
        <v>73.91304347826086</v>
      </c>
      <c r="O46" s="5">
        <v>11541.03</v>
      </c>
      <c r="P46" s="5">
        <f t="shared" si="2"/>
        <v>11541.03</v>
      </c>
      <c r="Q46" s="16">
        <f>IF(O46=0,0,P46/O46)*100</f>
        <v>100</v>
      </c>
      <c r="R46" s="5">
        <v>11541.03</v>
      </c>
      <c r="S46" s="16">
        <f>IF(P46=0,0,R46/P46)*100</f>
        <v>100</v>
      </c>
      <c r="T46" s="5">
        <f t="shared" si="5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55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22</v>
      </c>
      <c r="I47" s="44">
        <v>3</v>
      </c>
      <c r="J47" s="44">
        <v>17</v>
      </c>
      <c r="K47" s="44">
        <v>0</v>
      </c>
      <c r="L47" s="44">
        <v>0</v>
      </c>
      <c r="M47" s="44">
        <v>0</v>
      </c>
      <c r="N47" s="16">
        <f t="shared" si="1"/>
        <v>0</v>
      </c>
      <c r="O47" s="5">
        <v>0</v>
      </c>
      <c r="P47" s="5">
        <f t="shared" si="2"/>
        <v>0</v>
      </c>
      <c r="Q47" s="5">
        <v>0</v>
      </c>
      <c r="R47" s="5">
        <v>0</v>
      </c>
      <c r="S47" s="5">
        <v>0</v>
      </c>
      <c r="T47" s="5">
        <f t="shared" si="5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1836.21</v>
      </c>
      <c r="H48" s="44">
        <v>10</v>
      </c>
      <c r="I48" s="44">
        <v>1</v>
      </c>
      <c r="J48" s="44">
        <v>7</v>
      </c>
      <c r="K48" s="44">
        <v>7</v>
      </c>
      <c r="L48" s="44">
        <v>7</v>
      </c>
      <c r="M48" s="44">
        <v>0</v>
      </c>
      <c r="N48" s="16">
        <f t="shared" si="1"/>
        <v>70</v>
      </c>
      <c r="O48" s="5">
        <v>1836.21</v>
      </c>
      <c r="P48" s="5">
        <f t="shared" si="2"/>
        <v>1836.21</v>
      </c>
      <c r="Q48" s="16">
        <f>IF(O48=0,0,P48/O48)*100</f>
        <v>100</v>
      </c>
      <c r="R48" s="5">
        <v>1836.21</v>
      </c>
      <c r="S48" s="16">
        <f>IF(P48=0,0,R48/P48)*100</f>
        <v>100</v>
      </c>
      <c r="T48" s="5">
        <f t="shared" si="5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12089.81</v>
      </c>
      <c r="H49" s="44">
        <v>29</v>
      </c>
      <c r="I49" s="44">
        <v>8</v>
      </c>
      <c r="J49" s="44">
        <v>16</v>
      </c>
      <c r="K49" s="44">
        <v>19</v>
      </c>
      <c r="L49" s="44">
        <v>21</v>
      </c>
      <c r="M49" s="44">
        <v>0</v>
      </c>
      <c r="N49" s="16">
        <f t="shared" si="1"/>
        <v>65.517241379310349</v>
      </c>
      <c r="O49" s="5">
        <v>12089.81</v>
      </c>
      <c r="P49" s="5">
        <f t="shared" si="2"/>
        <v>12089.81</v>
      </c>
      <c r="Q49" s="16">
        <f>IF(O49=0,0,P49/O49)*100</f>
        <v>100</v>
      </c>
      <c r="R49" s="5">
        <v>12089.81</v>
      </c>
      <c r="S49" s="16">
        <f>IF(P49=0,0,R49/P49)*100</f>
        <v>100</v>
      </c>
      <c r="T49" s="5">
        <f t="shared" si="5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3804.09</v>
      </c>
      <c r="H50" s="44">
        <v>21</v>
      </c>
      <c r="I50" s="44">
        <v>5</v>
      </c>
      <c r="J50" s="44">
        <v>15</v>
      </c>
      <c r="K50" s="44">
        <v>8</v>
      </c>
      <c r="L50" s="44">
        <v>8</v>
      </c>
      <c r="M50" s="44">
        <v>0</v>
      </c>
      <c r="N50" s="16">
        <f t="shared" si="1"/>
        <v>38.095238095238095</v>
      </c>
      <c r="O50" s="5">
        <v>3804.09</v>
      </c>
      <c r="P50" s="5">
        <f t="shared" si="2"/>
        <v>3804.09</v>
      </c>
      <c r="Q50" s="16">
        <f>IF(O50=0,0,P50/O50)*100</f>
        <v>100</v>
      </c>
      <c r="R50" s="5">
        <v>3804.09</v>
      </c>
      <c r="S50" s="16">
        <f>IF(P50=0,0,R50/P50)*100</f>
        <v>100</v>
      </c>
      <c r="T50" s="5">
        <f t="shared" si="5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55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1203.94</v>
      </c>
      <c r="H51" s="44">
        <v>6</v>
      </c>
      <c r="I51" s="44">
        <v>0</v>
      </c>
      <c r="J51" s="44">
        <v>5</v>
      </c>
      <c r="K51" s="44">
        <v>3</v>
      </c>
      <c r="L51" s="44">
        <v>3</v>
      </c>
      <c r="M51" s="44">
        <v>0</v>
      </c>
      <c r="N51" s="16">
        <f t="shared" si="1"/>
        <v>50</v>
      </c>
      <c r="O51" s="16">
        <v>1203.94</v>
      </c>
      <c r="P51" s="5">
        <f t="shared" si="2"/>
        <v>1203.94</v>
      </c>
      <c r="Q51" s="16">
        <f>IF(O51=0,0,P51/O51)*100</f>
        <v>100</v>
      </c>
      <c r="R51" s="16">
        <v>1203.94</v>
      </c>
      <c r="S51" s="16">
        <f>IF(P51=0,0,R51/P51)*100</f>
        <v>100</v>
      </c>
      <c r="T51" s="5">
        <f t="shared" si="5"/>
        <v>0</v>
      </c>
      <c r="U51" s="16">
        <f>IF(P51=0,0,T51/P51)*100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4261.2</v>
      </c>
      <c r="H52" s="44">
        <v>20</v>
      </c>
      <c r="I52" s="44">
        <v>0</v>
      </c>
      <c r="J52" s="44">
        <v>12</v>
      </c>
      <c r="K52" s="44">
        <v>12</v>
      </c>
      <c r="L52" s="44">
        <v>13</v>
      </c>
      <c r="M52" s="44">
        <v>0</v>
      </c>
      <c r="N52" s="16">
        <f t="shared" si="1"/>
        <v>60</v>
      </c>
      <c r="O52" s="5">
        <v>4261.2</v>
      </c>
      <c r="P52" s="5">
        <f t="shared" si="2"/>
        <v>4261.2</v>
      </c>
      <c r="Q52" s="16">
        <f t="shared" ref="Q52:Q80" si="10">IF(O52=0,0,P52/O52)*100</f>
        <v>100</v>
      </c>
      <c r="R52" s="5">
        <v>4261.2</v>
      </c>
      <c r="S52" s="16">
        <f t="shared" ref="S52:S66" si="11">IF(P52=0,0,R52/P52)*100</f>
        <v>100</v>
      </c>
      <c r="T52" s="5">
        <f t="shared" si="5"/>
        <v>0</v>
      </c>
      <c r="U52" s="16">
        <f t="shared" ref="U52:U80" si="12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13180.31</v>
      </c>
      <c r="H53" s="44">
        <v>14</v>
      </c>
      <c r="I53" s="44">
        <v>1</v>
      </c>
      <c r="J53" s="44">
        <v>10</v>
      </c>
      <c r="K53" s="44">
        <v>13</v>
      </c>
      <c r="L53" s="44">
        <v>14</v>
      </c>
      <c r="M53" s="44">
        <v>0</v>
      </c>
      <c r="N53" s="16">
        <f t="shared" si="1"/>
        <v>92.857142857142861</v>
      </c>
      <c r="O53" s="5">
        <v>13180.31</v>
      </c>
      <c r="P53" s="5">
        <f t="shared" si="2"/>
        <v>13180.31</v>
      </c>
      <c r="Q53" s="16">
        <f t="shared" si="10"/>
        <v>100</v>
      </c>
      <c r="R53" s="5">
        <v>13180.31</v>
      </c>
      <c r="S53" s="16">
        <f t="shared" si="11"/>
        <v>100</v>
      </c>
      <c r="T53" s="5">
        <f t="shared" si="5"/>
        <v>0</v>
      </c>
      <c r="U53" s="16">
        <f t="shared" si="12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6744.19</v>
      </c>
      <c r="H54" s="44">
        <v>21</v>
      </c>
      <c r="I54" s="44">
        <v>6</v>
      </c>
      <c r="J54" s="44">
        <v>11</v>
      </c>
      <c r="K54" s="44">
        <v>10</v>
      </c>
      <c r="L54" s="44">
        <v>12</v>
      </c>
      <c r="M54" s="44">
        <v>0</v>
      </c>
      <c r="N54" s="16">
        <f t="shared" si="1"/>
        <v>47.619047619047613</v>
      </c>
      <c r="O54" s="5">
        <v>6744.19</v>
      </c>
      <c r="P54" s="5">
        <f t="shared" si="2"/>
        <v>6744.19</v>
      </c>
      <c r="Q54" s="16">
        <f t="shared" si="10"/>
        <v>100</v>
      </c>
      <c r="R54" s="5">
        <v>6744.19</v>
      </c>
      <c r="S54" s="16">
        <f t="shared" si="11"/>
        <v>100</v>
      </c>
      <c r="T54" s="5">
        <f t="shared" si="5"/>
        <v>0</v>
      </c>
      <c r="U54" s="16">
        <f t="shared" si="12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28</v>
      </c>
      <c r="I55" s="44">
        <v>2</v>
      </c>
      <c r="J55" s="44">
        <v>26</v>
      </c>
      <c r="K55" s="44">
        <v>7</v>
      </c>
      <c r="L55" s="44">
        <v>9</v>
      </c>
      <c r="M55" s="44">
        <v>0</v>
      </c>
      <c r="N55" s="16">
        <f t="shared" si="1"/>
        <v>25</v>
      </c>
      <c r="O55" s="5">
        <v>4470.8100000000004</v>
      </c>
      <c r="P55" s="5">
        <f t="shared" si="2"/>
        <v>4470.8100000000004</v>
      </c>
      <c r="Q55" s="16">
        <f t="shared" si="10"/>
        <v>100</v>
      </c>
      <c r="R55" s="5">
        <v>4470.8100000000004</v>
      </c>
      <c r="S55" s="16">
        <f t="shared" si="11"/>
        <v>100</v>
      </c>
      <c r="T55" s="5">
        <f t="shared" si="5"/>
        <v>0</v>
      </c>
      <c r="U55" s="16">
        <f t="shared" si="12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55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23</v>
      </c>
      <c r="I56" s="44">
        <v>6</v>
      </c>
      <c r="J56" s="44">
        <v>6</v>
      </c>
      <c r="K56" s="44">
        <v>8</v>
      </c>
      <c r="L56" s="44">
        <v>9</v>
      </c>
      <c r="M56" s="44">
        <v>0</v>
      </c>
      <c r="N56" s="16">
        <f t="shared" si="1"/>
        <v>34.782608695652172</v>
      </c>
      <c r="O56" s="5">
        <v>3148.3</v>
      </c>
      <c r="P56" s="5">
        <f t="shared" si="2"/>
        <v>3148.3</v>
      </c>
      <c r="Q56" s="16">
        <f t="shared" si="10"/>
        <v>100</v>
      </c>
      <c r="R56" s="5">
        <v>3148.3</v>
      </c>
      <c r="S56" s="16">
        <f t="shared" si="11"/>
        <v>100</v>
      </c>
      <c r="T56" s="5">
        <f t="shared" si="5"/>
        <v>0</v>
      </c>
      <c r="U56" s="16">
        <f t="shared" si="12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12176.76</v>
      </c>
      <c r="H57" s="44">
        <v>29</v>
      </c>
      <c r="I57" s="44">
        <v>1</v>
      </c>
      <c r="J57" s="44">
        <v>14</v>
      </c>
      <c r="K57" s="44">
        <v>20</v>
      </c>
      <c r="L57" s="44">
        <v>26</v>
      </c>
      <c r="M57" s="44">
        <v>0</v>
      </c>
      <c r="N57" s="16">
        <f t="shared" si="1"/>
        <v>68.965517241379317</v>
      </c>
      <c r="O57" s="5">
        <v>12176.76</v>
      </c>
      <c r="P57" s="5">
        <f t="shared" si="2"/>
        <v>12176.76</v>
      </c>
      <c r="Q57" s="16">
        <f t="shared" si="10"/>
        <v>100</v>
      </c>
      <c r="R57" s="5">
        <v>12176.76</v>
      </c>
      <c r="S57" s="16">
        <f t="shared" si="11"/>
        <v>100</v>
      </c>
      <c r="T57" s="5">
        <f t="shared" si="5"/>
        <v>0</v>
      </c>
      <c r="U57" s="16">
        <f t="shared" si="12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55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8220.59</v>
      </c>
      <c r="H58" s="44">
        <v>17</v>
      </c>
      <c r="I58" s="44">
        <v>4</v>
      </c>
      <c r="J58" s="44">
        <v>8</v>
      </c>
      <c r="K58" s="44">
        <v>12</v>
      </c>
      <c r="L58" s="44">
        <v>14</v>
      </c>
      <c r="M58" s="44">
        <v>0</v>
      </c>
      <c r="N58" s="16">
        <f t="shared" si="1"/>
        <v>70.588235294117652</v>
      </c>
      <c r="O58" s="5">
        <v>8220.59</v>
      </c>
      <c r="P58" s="5">
        <f t="shared" si="2"/>
        <v>8220.59</v>
      </c>
      <c r="Q58" s="16">
        <f t="shared" si="10"/>
        <v>100</v>
      </c>
      <c r="R58" s="5">
        <v>8220.59</v>
      </c>
      <c r="S58" s="16">
        <f t="shared" si="11"/>
        <v>100</v>
      </c>
      <c r="T58" s="5">
        <f t="shared" si="5"/>
        <v>0</v>
      </c>
      <c r="U58" s="16">
        <f t="shared" si="12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4916.71</v>
      </c>
      <c r="H59" s="44">
        <v>26</v>
      </c>
      <c r="I59" s="44">
        <v>10</v>
      </c>
      <c r="J59" s="44">
        <v>9</v>
      </c>
      <c r="K59" s="44">
        <v>13</v>
      </c>
      <c r="L59" s="44">
        <v>14</v>
      </c>
      <c r="M59" s="44">
        <v>0</v>
      </c>
      <c r="N59" s="16">
        <f t="shared" si="1"/>
        <v>50</v>
      </c>
      <c r="O59" s="5">
        <v>4916.71</v>
      </c>
      <c r="P59" s="5">
        <f t="shared" si="2"/>
        <v>4916.71</v>
      </c>
      <c r="Q59" s="16">
        <f t="shared" si="10"/>
        <v>100</v>
      </c>
      <c r="R59" s="5">
        <v>4916.71</v>
      </c>
      <c r="S59" s="16">
        <f t="shared" si="11"/>
        <v>100</v>
      </c>
      <c r="T59" s="5">
        <f t="shared" si="5"/>
        <v>0</v>
      </c>
      <c r="U59" s="16">
        <f t="shared" si="12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3332.43</v>
      </c>
      <c r="H60" s="44">
        <v>15</v>
      </c>
      <c r="I60" s="44">
        <v>4</v>
      </c>
      <c r="J60" s="44">
        <v>10</v>
      </c>
      <c r="K60" s="44">
        <v>7</v>
      </c>
      <c r="L60" s="44">
        <v>9</v>
      </c>
      <c r="M60" s="44">
        <v>0</v>
      </c>
      <c r="N60" s="16">
        <f t="shared" si="1"/>
        <v>46.666666666666664</v>
      </c>
      <c r="O60" s="5">
        <v>3332.43</v>
      </c>
      <c r="P60" s="5">
        <f t="shared" si="2"/>
        <v>3332.43</v>
      </c>
      <c r="Q60" s="16">
        <f t="shared" si="10"/>
        <v>100</v>
      </c>
      <c r="R60" s="5">
        <v>3332.43</v>
      </c>
      <c r="S60" s="16">
        <f t="shared" si="11"/>
        <v>100</v>
      </c>
      <c r="T60" s="5">
        <f t="shared" si="5"/>
        <v>0</v>
      </c>
      <c r="U60" s="16">
        <f t="shared" si="12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23</v>
      </c>
      <c r="I61" s="44">
        <v>3</v>
      </c>
      <c r="J61" s="44">
        <v>17</v>
      </c>
      <c r="K61" s="44">
        <v>3</v>
      </c>
      <c r="L61" s="44">
        <v>4</v>
      </c>
      <c r="M61" s="44">
        <v>0</v>
      </c>
      <c r="N61" s="16">
        <f t="shared" si="1"/>
        <v>13.043478260869565</v>
      </c>
      <c r="O61" s="5">
        <v>4040.4</v>
      </c>
      <c r="P61" s="5">
        <f t="shared" si="2"/>
        <v>4040.4</v>
      </c>
      <c r="Q61" s="16">
        <f t="shared" si="10"/>
        <v>100</v>
      </c>
      <c r="R61" s="5">
        <v>4040.4</v>
      </c>
      <c r="S61" s="16">
        <f t="shared" si="11"/>
        <v>100</v>
      </c>
      <c r="T61" s="5">
        <f t="shared" si="5"/>
        <v>0</v>
      </c>
      <c r="U61" s="16">
        <f t="shared" si="12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12117.09</v>
      </c>
      <c r="H62" s="44">
        <v>18</v>
      </c>
      <c r="I62" s="44">
        <v>1</v>
      </c>
      <c r="J62" s="44">
        <v>14</v>
      </c>
      <c r="K62" s="44">
        <v>9</v>
      </c>
      <c r="L62" s="44">
        <v>11</v>
      </c>
      <c r="M62" s="44">
        <v>0</v>
      </c>
      <c r="N62" s="16">
        <f t="shared" si="1"/>
        <v>50</v>
      </c>
      <c r="O62" s="5">
        <v>12117.09</v>
      </c>
      <c r="P62" s="5">
        <f t="shared" si="2"/>
        <v>12117.09</v>
      </c>
      <c r="Q62" s="16">
        <f t="shared" si="10"/>
        <v>100</v>
      </c>
      <c r="R62" s="5">
        <v>12117.09</v>
      </c>
      <c r="S62" s="16">
        <f t="shared" si="11"/>
        <v>100</v>
      </c>
      <c r="T62" s="5">
        <f t="shared" si="5"/>
        <v>0</v>
      </c>
      <c r="U62" s="16">
        <f t="shared" si="12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4523.6499999999996</v>
      </c>
      <c r="H63" s="44">
        <v>20</v>
      </c>
      <c r="I63" s="44">
        <v>6</v>
      </c>
      <c r="J63" s="44">
        <v>7</v>
      </c>
      <c r="K63" s="44">
        <v>7</v>
      </c>
      <c r="L63" s="44">
        <v>7</v>
      </c>
      <c r="M63" s="44">
        <v>0</v>
      </c>
      <c r="N63" s="16">
        <f t="shared" si="1"/>
        <v>35</v>
      </c>
      <c r="O63" s="5">
        <v>4523.6499999999996</v>
      </c>
      <c r="P63" s="5">
        <f t="shared" si="2"/>
        <v>4523.6499999999996</v>
      </c>
      <c r="Q63" s="16">
        <f t="shared" si="10"/>
        <v>100</v>
      </c>
      <c r="R63" s="5">
        <v>4523.6499999999996</v>
      </c>
      <c r="S63" s="16">
        <f t="shared" si="11"/>
        <v>100</v>
      </c>
      <c r="T63" s="5">
        <f t="shared" si="5"/>
        <v>0</v>
      </c>
      <c r="U63" s="16">
        <f t="shared" si="12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103.49</v>
      </c>
      <c r="H64" s="44">
        <v>1</v>
      </c>
      <c r="I64" s="44">
        <v>0</v>
      </c>
      <c r="J64" s="44">
        <v>1</v>
      </c>
      <c r="K64" s="44">
        <v>1</v>
      </c>
      <c r="L64" s="44">
        <v>1</v>
      </c>
      <c r="M64" s="44">
        <v>0</v>
      </c>
      <c r="N64" s="16">
        <f t="shared" si="1"/>
        <v>100</v>
      </c>
      <c r="O64" s="5">
        <v>103.49</v>
      </c>
      <c r="P64" s="5">
        <f t="shared" si="2"/>
        <v>103.49</v>
      </c>
      <c r="Q64" s="16">
        <f t="shared" si="10"/>
        <v>100</v>
      </c>
      <c r="R64" s="5">
        <v>103.49</v>
      </c>
      <c r="S64" s="16">
        <f t="shared" si="11"/>
        <v>100</v>
      </c>
      <c r="T64" s="5">
        <f t="shared" si="5"/>
        <v>0</v>
      </c>
      <c r="U64" s="16">
        <f t="shared" si="12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6</v>
      </c>
      <c r="I65" s="44">
        <v>2</v>
      </c>
      <c r="J65" s="44">
        <v>4</v>
      </c>
      <c r="K65" s="44">
        <v>0</v>
      </c>
      <c r="L65" s="44">
        <v>0</v>
      </c>
      <c r="M65" s="44">
        <v>0</v>
      </c>
      <c r="N65" s="16">
        <f t="shared" si="1"/>
        <v>0</v>
      </c>
      <c r="O65" s="5">
        <v>0</v>
      </c>
      <c r="P65" s="5">
        <f t="shared" si="2"/>
        <v>0</v>
      </c>
      <c r="Q65" s="16">
        <f t="shared" si="10"/>
        <v>0</v>
      </c>
      <c r="R65" s="5">
        <v>0</v>
      </c>
      <c r="S65" s="16">
        <f t="shared" si="11"/>
        <v>0</v>
      </c>
      <c r="T65" s="5">
        <f t="shared" si="5"/>
        <v>0</v>
      </c>
      <c r="U65" s="16">
        <f t="shared" si="12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55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5696.37</v>
      </c>
      <c r="H66" s="44">
        <v>27</v>
      </c>
      <c r="I66" s="44">
        <v>11</v>
      </c>
      <c r="J66" s="44">
        <v>13</v>
      </c>
      <c r="K66" s="44">
        <v>14</v>
      </c>
      <c r="L66" s="44">
        <v>15</v>
      </c>
      <c r="M66" s="44">
        <v>0</v>
      </c>
      <c r="N66" s="16">
        <f t="shared" si="1"/>
        <v>51.851851851851848</v>
      </c>
      <c r="O66" s="5">
        <v>5696.37</v>
      </c>
      <c r="P66" s="5">
        <f t="shared" si="2"/>
        <v>5696.37</v>
      </c>
      <c r="Q66" s="16">
        <f t="shared" si="10"/>
        <v>100</v>
      </c>
      <c r="R66" s="5">
        <v>5696.37</v>
      </c>
      <c r="S66" s="16">
        <f t="shared" si="11"/>
        <v>100</v>
      </c>
      <c r="T66" s="5">
        <f t="shared" si="5"/>
        <v>0</v>
      </c>
      <c r="U66" s="16">
        <f t="shared" si="12"/>
        <v>0</v>
      </c>
    </row>
    <row r="67" spans="1:21" ht="27.95" customHeight="1" x14ac:dyDescent="0.25">
      <c r="A67" s="1">
        <f t="shared" si="7"/>
        <v>62</v>
      </c>
      <c r="B67" s="155" t="s">
        <v>24</v>
      </c>
      <c r="C67" s="155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1958.18</v>
      </c>
      <c r="H67" s="44">
        <v>5</v>
      </c>
      <c r="I67" s="44">
        <v>2</v>
      </c>
      <c r="J67" s="44">
        <v>2</v>
      </c>
      <c r="K67" s="44">
        <v>4</v>
      </c>
      <c r="L67" s="44">
        <v>5</v>
      </c>
      <c r="M67" s="44">
        <v>0</v>
      </c>
      <c r="N67" s="16">
        <f t="shared" si="1"/>
        <v>80</v>
      </c>
      <c r="O67" s="16">
        <v>1958.18</v>
      </c>
      <c r="P67" s="5">
        <f t="shared" si="2"/>
        <v>1958.18</v>
      </c>
      <c r="Q67" s="16">
        <f t="shared" si="10"/>
        <v>100</v>
      </c>
      <c r="R67" s="16">
        <v>1958.18</v>
      </c>
      <c r="S67" s="16">
        <f>IF(M67=0,0,P67/M67)*100</f>
        <v>0</v>
      </c>
      <c r="T67" s="5">
        <f t="shared" si="5"/>
        <v>0</v>
      </c>
      <c r="U67" s="16">
        <f t="shared" si="12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5</v>
      </c>
      <c r="I68" s="44">
        <v>1</v>
      </c>
      <c r="J68" s="44">
        <v>2</v>
      </c>
      <c r="K68" s="44">
        <v>1</v>
      </c>
      <c r="L68" s="44">
        <v>1</v>
      </c>
      <c r="M68" s="44">
        <v>0</v>
      </c>
      <c r="N68" s="16">
        <f t="shared" si="1"/>
        <v>20</v>
      </c>
      <c r="O68" s="5">
        <v>91.35</v>
      </c>
      <c r="P68" s="5">
        <f t="shared" si="2"/>
        <v>91.35</v>
      </c>
      <c r="Q68" s="16">
        <f t="shared" si="10"/>
        <v>100</v>
      </c>
      <c r="R68" s="5">
        <v>91.35</v>
      </c>
      <c r="S68" s="16">
        <f t="shared" ref="S68:S80" si="13">IF(P68=0,0,R68/P68)*100</f>
        <v>100</v>
      </c>
      <c r="T68" s="5">
        <f t="shared" si="5"/>
        <v>0</v>
      </c>
      <c r="U68" s="16">
        <f t="shared" si="12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9525.2000000000007</v>
      </c>
      <c r="H69" s="44">
        <v>25</v>
      </c>
      <c r="I69" s="44">
        <v>5</v>
      </c>
      <c r="J69" s="44">
        <v>15</v>
      </c>
      <c r="K69" s="44">
        <v>20</v>
      </c>
      <c r="L69" s="44">
        <v>21</v>
      </c>
      <c r="M69" s="44">
        <v>0</v>
      </c>
      <c r="N69" s="16">
        <f t="shared" si="1"/>
        <v>80</v>
      </c>
      <c r="O69" s="5">
        <v>9525.2000000000007</v>
      </c>
      <c r="P69" s="5">
        <f t="shared" si="2"/>
        <v>9525.2000000000007</v>
      </c>
      <c r="Q69" s="16">
        <f t="shared" si="10"/>
        <v>100</v>
      </c>
      <c r="R69" s="5">
        <v>9525.2000000000007</v>
      </c>
      <c r="S69" s="16">
        <f t="shared" si="13"/>
        <v>100</v>
      </c>
      <c r="T69" s="5">
        <f t="shared" si="5"/>
        <v>0</v>
      </c>
      <c r="U69" s="16">
        <f t="shared" si="12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14087.52</v>
      </c>
      <c r="H70" s="44">
        <v>34</v>
      </c>
      <c r="I70" s="44">
        <v>7</v>
      </c>
      <c r="J70" s="44">
        <v>20</v>
      </c>
      <c r="K70" s="44">
        <v>14</v>
      </c>
      <c r="L70" s="44">
        <v>16</v>
      </c>
      <c r="M70" s="44">
        <v>0</v>
      </c>
      <c r="N70" s="16">
        <f t="shared" ref="N70:U103" si="14">IF(H70=0,0,K70/H70)*100</f>
        <v>41.17647058823529</v>
      </c>
      <c r="O70" s="5">
        <v>14087.52</v>
      </c>
      <c r="P70" s="5">
        <f t="shared" ref="P70:P79" si="15">O70</f>
        <v>14087.52</v>
      </c>
      <c r="Q70" s="16">
        <f t="shared" si="10"/>
        <v>100</v>
      </c>
      <c r="R70" s="5">
        <v>14087.52</v>
      </c>
      <c r="S70" s="16">
        <f t="shared" si="13"/>
        <v>100</v>
      </c>
      <c r="T70" s="5">
        <f t="shared" ref="T70:T80" si="16">SUM(P70, -R70)</f>
        <v>0</v>
      </c>
      <c r="U70" s="16">
        <f t="shared" si="12"/>
        <v>0</v>
      </c>
    </row>
    <row r="71" spans="1:21" ht="27.95" customHeight="1" x14ac:dyDescent="0.25">
      <c r="A71" s="1">
        <f t="shared" ref="A71:A102" si="17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14"/>
        <v>100</v>
      </c>
      <c r="O71" s="5">
        <v>643.1</v>
      </c>
      <c r="P71" s="5">
        <f t="shared" si="15"/>
        <v>643.1</v>
      </c>
      <c r="Q71" s="16">
        <f t="shared" si="10"/>
        <v>100</v>
      </c>
      <c r="R71" s="5">
        <v>643.1</v>
      </c>
      <c r="S71" s="16">
        <f t="shared" si="13"/>
        <v>100</v>
      </c>
      <c r="T71" s="5">
        <f t="shared" si="16"/>
        <v>0</v>
      </c>
      <c r="U71" s="16">
        <f t="shared" si="12"/>
        <v>0</v>
      </c>
    </row>
    <row r="72" spans="1:21" ht="27.95" customHeight="1" x14ac:dyDescent="0.25">
      <c r="A72" s="1">
        <f t="shared" si="17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16</v>
      </c>
      <c r="I72" s="44">
        <v>1</v>
      </c>
      <c r="J72" s="44">
        <v>15</v>
      </c>
      <c r="K72" s="44">
        <v>0</v>
      </c>
      <c r="L72" s="44">
        <v>0</v>
      </c>
      <c r="M72" s="44">
        <v>0</v>
      </c>
      <c r="N72" s="16">
        <f t="shared" si="14"/>
        <v>0</v>
      </c>
      <c r="O72" s="5">
        <v>0</v>
      </c>
      <c r="P72" s="5">
        <f t="shared" si="15"/>
        <v>0</v>
      </c>
      <c r="Q72" s="16">
        <f t="shared" si="10"/>
        <v>0</v>
      </c>
      <c r="R72" s="5">
        <v>0</v>
      </c>
      <c r="S72" s="16">
        <f t="shared" si="13"/>
        <v>0</v>
      </c>
      <c r="T72" s="5">
        <f t="shared" si="16"/>
        <v>0</v>
      </c>
      <c r="U72" s="16">
        <f t="shared" si="12"/>
        <v>0</v>
      </c>
    </row>
    <row r="73" spans="1:21" ht="27.95" customHeight="1" x14ac:dyDescent="0.25">
      <c r="A73" s="1">
        <f t="shared" si="17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3445.66</v>
      </c>
      <c r="H73" s="44">
        <v>12</v>
      </c>
      <c r="I73" s="44">
        <v>2</v>
      </c>
      <c r="J73" s="44">
        <v>10</v>
      </c>
      <c r="K73" s="44">
        <v>7</v>
      </c>
      <c r="L73" s="44">
        <v>8</v>
      </c>
      <c r="M73" s="44">
        <v>0</v>
      </c>
      <c r="N73" s="16">
        <f t="shared" si="14"/>
        <v>58.333333333333336</v>
      </c>
      <c r="O73" s="5">
        <v>3445.66</v>
      </c>
      <c r="P73" s="5">
        <f t="shared" si="15"/>
        <v>3445.66</v>
      </c>
      <c r="Q73" s="16">
        <f t="shared" si="10"/>
        <v>100</v>
      </c>
      <c r="R73" s="5">
        <v>3445.66</v>
      </c>
      <c r="S73" s="16">
        <f t="shared" si="13"/>
        <v>100</v>
      </c>
      <c r="T73" s="5">
        <f t="shared" si="16"/>
        <v>0</v>
      </c>
      <c r="U73" s="16">
        <f t="shared" si="12"/>
        <v>0</v>
      </c>
    </row>
    <row r="74" spans="1:21" ht="27.95" customHeight="1" x14ac:dyDescent="0.25">
      <c r="A74" s="1">
        <f t="shared" si="17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1125.44</v>
      </c>
      <c r="H74" s="44">
        <v>5</v>
      </c>
      <c r="I74" s="44">
        <v>0</v>
      </c>
      <c r="J74" s="44">
        <v>5</v>
      </c>
      <c r="K74" s="44">
        <v>3</v>
      </c>
      <c r="L74" s="44">
        <v>3</v>
      </c>
      <c r="M74" s="44">
        <v>0</v>
      </c>
      <c r="N74" s="16">
        <f t="shared" si="14"/>
        <v>60</v>
      </c>
      <c r="O74" s="5">
        <v>1125.44</v>
      </c>
      <c r="P74" s="5">
        <f t="shared" si="15"/>
        <v>1125.44</v>
      </c>
      <c r="Q74" s="16">
        <f t="shared" si="10"/>
        <v>100</v>
      </c>
      <c r="R74" s="5">
        <v>1125.44</v>
      </c>
      <c r="S74" s="16">
        <f t="shared" si="13"/>
        <v>100</v>
      </c>
      <c r="T74" s="5">
        <f t="shared" si="16"/>
        <v>0</v>
      </c>
      <c r="U74" s="16">
        <f t="shared" si="12"/>
        <v>0</v>
      </c>
    </row>
    <row r="75" spans="1:21" ht="27.95" customHeight="1" x14ac:dyDescent="0.25">
      <c r="A75" s="1">
        <f t="shared" si="17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6749.95</v>
      </c>
      <c r="H75" s="44">
        <v>20</v>
      </c>
      <c r="I75" s="44">
        <v>6</v>
      </c>
      <c r="J75" s="44">
        <v>13</v>
      </c>
      <c r="K75" s="44">
        <v>10</v>
      </c>
      <c r="L75" s="44">
        <v>13</v>
      </c>
      <c r="M75" s="44">
        <v>0</v>
      </c>
      <c r="N75" s="16">
        <f t="shared" si="14"/>
        <v>50</v>
      </c>
      <c r="O75" s="5">
        <v>6749.95</v>
      </c>
      <c r="P75" s="5">
        <f t="shared" si="15"/>
        <v>6749.95</v>
      </c>
      <c r="Q75" s="16">
        <f t="shared" si="10"/>
        <v>100</v>
      </c>
      <c r="R75" s="5">
        <v>6749.95</v>
      </c>
      <c r="S75" s="16">
        <f t="shared" si="13"/>
        <v>100</v>
      </c>
      <c r="T75" s="5">
        <f t="shared" si="16"/>
        <v>0</v>
      </c>
      <c r="U75" s="16">
        <f t="shared" si="12"/>
        <v>0</v>
      </c>
    </row>
    <row r="76" spans="1:21" ht="27.95" customHeight="1" x14ac:dyDescent="0.25">
      <c r="A76" s="1">
        <f t="shared" si="17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9122.5</v>
      </c>
      <c r="H76" s="44">
        <v>24</v>
      </c>
      <c r="I76" s="44">
        <v>1</v>
      </c>
      <c r="J76" s="44">
        <v>19</v>
      </c>
      <c r="K76" s="44">
        <v>20</v>
      </c>
      <c r="L76" s="44">
        <v>24</v>
      </c>
      <c r="M76" s="44">
        <v>0</v>
      </c>
      <c r="N76" s="16">
        <f t="shared" si="14"/>
        <v>83.333333333333343</v>
      </c>
      <c r="O76" s="5">
        <v>9122.5</v>
      </c>
      <c r="P76" s="5">
        <f t="shared" si="15"/>
        <v>9122.5</v>
      </c>
      <c r="Q76" s="16">
        <f t="shared" si="10"/>
        <v>100</v>
      </c>
      <c r="R76" s="5">
        <v>9122.5</v>
      </c>
      <c r="S76" s="16">
        <f t="shared" si="13"/>
        <v>100</v>
      </c>
      <c r="T76" s="5">
        <f t="shared" si="16"/>
        <v>0</v>
      </c>
      <c r="U76" s="16">
        <f t="shared" si="12"/>
        <v>0</v>
      </c>
    </row>
    <row r="77" spans="1:21" ht="27.95" customHeight="1" x14ac:dyDescent="0.25">
      <c r="A77" s="1">
        <f t="shared" si="17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18902.77</v>
      </c>
      <c r="H77" s="44">
        <v>34</v>
      </c>
      <c r="I77" s="44">
        <v>9</v>
      </c>
      <c r="J77" s="44">
        <v>23</v>
      </c>
      <c r="K77" s="44">
        <v>27</v>
      </c>
      <c r="L77" s="44">
        <v>30</v>
      </c>
      <c r="M77" s="44">
        <v>0</v>
      </c>
      <c r="N77" s="16">
        <f t="shared" si="14"/>
        <v>79.411764705882348</v>
      </c>
      <c r="O77" s="5">
        <v>18902.77</v>
      </c>
      <c r="P77" s="5">
        <f t="shared" si="15"/>
        <v>18902.77</v>
      </c>
      <c r="Q77" s="16">
        <f t="shared" si="10"/>
        <v>100</v>
      </c>
      <c r="R77" s="5">
        <v>18902.77</v>
      </c>
      <c r="S77" s="16">
        <f t="shared" si="13"/>
        <v>100</v>
      </c>
      <c r="T77" s="5">
        <f t="shared" si="16"/>
        <v>0</v>
      </c>
      <c r="U77" s="16">
        <f t="shared" si="12"/>
        <v>0</v>
      </c>
    </row>
    <row r="78" spans="1:21" ht="27.95" customHeight="1" x14ac:dyDescent="0.25">
      <c r="A78" s="1">
        <f t="shared" si="17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6110.04</v>
      </c>
      <c r="H78" s="44">
        <v>5</v>
      </c>
      <c r="I78" s="44">
        <v>1</v>
      </c>
      <c r="J78" s="44">
        <v>2</v>
      </c>
      <c r="K78" s="44">
        <v>4</v>
      </c>
      <c r="L78" s="44">
        <v>8</v>
      </c>
      <c r="M78" s="44">
        <v>0</v>
      </c>
      <c r="N78" s="16">
        <f t="shared" si="14"/>
        <v>80</v>
      </c>
      <c r="O78" s="5">
        <v>6110.04</v>
      </c>
      <c r="P78" s="5">
        <f t="shared" si="15"/>
        <v>6110.04</v>
      </c>
      <c r="Q78" s="16">
        <f t="shared" si="10"/>
        <v>100</v>
      </c>
      <c r="R78" s="5">
        <v>6110.04</v>
      </c>
      <c r="S78" s="16">
        <f t="shared" si="13"/>
        <v>100</v>
      </c>
      <c r="T78" s="5">
        <f t="shared" si="16"/>
        <v>0</v>
      </c>
      <c r="U78" s="16">
        <f t="shared" si="12"/>
        <v>0</v>
      </c>
    </row>
    <row r="79" spans="1:21" ht="27.95" customHeight="1" x14ac:dyDescent="0.25">
      <c r="A79" s="1">
        <f t="shared" si="17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989.26</v>
      </c>
      <c r="H79" s="44">
        <v>7</v>
      </c>
      <c r="I79" s="44">
        <v>1</v>
      </c>
      <c r="J79" s="44">
        <v>6</v>
      </c>
      <c r="K79" s="44">
        <v>2</v>
      </c>
      <c r="L79" s="44">
        <v>3</v>
      </c>
      <c r="M79" s="44">
        <v>0</v>
      </c>
      <c r="N79" s="16">
        <f t="shared" si="14"/>
        <v>28.571428571428569</v>
      </c>
      <c r="O79" s="5">
        <v>989.26</v>
      </c>
      <c r="P79" s="5">
        <f t="shared" si="15"/>
        <v>989.26</v>
      </c>
      <c r="Q79" s="16">
        <f t="shared" si="10"/>
        <v>100</v>
      </c>
      <c r="R79" s="5">
        <v>989.26</v>
      </c>
      <c r="S79" s="16">
        <f t="shared" si="13"/>
        <v>100</v>
      </c>
      <c r="T79" s="5">
        <f t="shared" si="16"/>
        <v>0</v>
      </c>
      <c r="U79" s="16">
        <f t="shared" si="12"/>
        <v>0</v>
      </c>
    </row>
    <row r="80" spans="1:21" ht="30" x14ac:dyDescent="0.25">
      <c r="A80" s="1">
        <f t="shared" si="17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6</v>
      </c>
      <c r="I80" s="44">
        <v>2</v>
      </c>
      <c r="J80" s="44">
        <v>2</v>
      </c>
      <c r="K80" s="44">
        <v>2</v>
      </c>
      <c r="L80" s="44">
        <v>2</v>
      </c>
      <c r="M80" s="44">
        <v>0</v>
      </c>
      <c r="N80" s="16">
        <f t="shared" si="14"/>
        <v>33.333333333333329</v>
      </c>
      <c r="O80" s="16">
        <v>0</v>
      </c>
      <c r="P80" s="5">
        <v>450.66</v>
      </c>
      <c r="Q80" s="16">
        <f t="shared" si="10"/>
        <v>0</v>
      </c>
      <c r="R80" s="5">
        <v>450.66</v>
      </c>
      <c r="S80" s="16">
        <f t="shared" si="13"/>
        <v>100</v>
      </c>
      <c r="T80" s="5">
        <f t="shared" si="16"/>
        <v>0</v>
      </c>
      <c r="U80" s="16">
        <f t="shared" si="12"/>
        <v>0</v>
      </c>
    </row>
    <row r="81" spans="1:21" ht="27.95" customHeight="1" x14ac:dyDescent="0.25">
      <c r="A81" s="1">
        <f t="shared" si="17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4026.52</v>
      </c>
      <c r="H81" s="44">
        <v>20</v>
      </c>
      <c r="I81" s="44">
        <v>5</v>
      </c>
      <c r="J81" s="44">
        <v>13</v>
      </c>
      <c r="K81" s="44">
        <v>12</v>
      </c>
      <c r="L81" s="44">
        <v>15</v>
      </c>
      <c r="M81" s="44">
        <v>0</v>
      </c>
      <c r="N81" s="16">
        <f t="shared" si="14"/>
        <v>60</v>
      </c>
      <c r="O81" s="5">
        <v>4026.52</v>
      </c>
      <c r="P81" s="5">
        <f>O81</f>
        <v>4026.52</v>
      </c>
      <c r="Q81" s="16">
        <f>IF(O81=0,0,P81/O81)*100</f>
        <v>100</v>
      </c>
      <c r="R81" s="5">
        <v>4026.52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17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17480.79</v>
      </c>
      <c r="H82" s="44">
        <v>18</v>
      </c>
      <c r="I82" s="44">
        <v>3</v>
      </c>
      <c r="J82" s="44">
        <v>12</v>
      </c>
      <c r="K82" s="44">
        <v>13</v>
      </c>
      <c r="L82" s="44">
        <v>19</v>
      </c>
      <c r="M82" s="44">
        <v>0</v>
      </c>
      <c r="N82" s="16">
        <f t="shared" si="14"/>
        <v>72.222222222222214</v>
      </c>
      <c r="O82" s="5">
        <v>17480.79</v>
      </c>
      <c r="P82" s="5">
        <f>O82</f>
        <v>17480.79</v>
      </c>
      <c r="Q82" s="16">
        <f>IF(O82=0,0,P82/O82)*100</f>
        <v>100</v>
      </c>
      <c r="R82" s="5">
        <v>17480.79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17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15424.51</v>
      </c>
      <c r="H83" s="44">
        <v>33</v>
      </c>
      <c r="I83" s="44">
        <v>4</v>
      </c>
      <c r="J83" s="44">
        <v>28</v>
      </c>
      <c r="K83" s="44">
        <v>25</v>
      </c>
      <c r="L83" s="44">
        <v>34</v>
      </c>
      <c r="M83" s="44">
        <v>0</v>
      </c>
      <c r="N83" s="16">
        <f t="shared" si="14"/>
        <v>75.757575757575751</v>
      </c>
      <c r="O83" s="5">
        <v>15424.51</v>
      </c>
      <c r="P83" s="5">
        <f>O83</f>
        <v>15424.51</v>
      </c>
      <c r="Q83" s="16">
        <f>IF(O83=0,0,P83/O83)*100</f>
        <v>100</v>
      </c>
      <c r="R83" s="5">
        <v>15424.51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17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13</v>
      </c>
      <c r="I84" s="44">
        <v>5</v>
      </c>
      <c r="J84" s="44">
        <v>7</v>
      </c>
      <c r="K84" s="44">
        <v>0</v>
      </c>
      <c r="L84" s="44">
        <v>0</v>
      </c>
      <c r="M84" s="44">
        <v>0</v>
      </c>
      <c r="N84" s="16">
        <f t="shared" si="14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17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9794.4599999999991</v>
      </c>
      <c r="H85" s="44">
        <v>28</v>
      </c>
      <c r="I85" s="44">
        <v>5</v>
      </c>
      <c r="J85" s="44">
        <v>21</v>
      </c>
      <c r="K85" s="44">
        <v>15</v>
      </c>
      <c r="L85" s="44">
        <v>15</v>
      </c>
      <c r="M85" s="44">
        <v>0</v>
      </c>
      <c r="N85" s="16">
        <f t="shared" si="14"/>
        <v>53.571428571428569</v>
      </c>
      <c r="O85" s="5">
        <v>9794.4599999999991</v>
      </c>
      <c r="P85" s="5">
        <f>O85</f>
        <v>9794.4599999999991</v>
      </c>
      <c r="Q85" s="16">
        <f>IF(O85=0,0,P85/O85)*100</f>
        <v>100</v>
      </c>
      <c r="R85" s="5">
        <v>9794.4599999999991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17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4</v>
      </c>
      <c r="I86" s="44">
        <v>2</v>
      </c>
      <c r="J86" s="44">
        <v>2</v>
      </c>
      <c r="K86" s="44">
        <v>0</v>
      </c>
      <c r="L86" s="44">
        <v>0</v>
      </c>
      <c r="M86" s="44">
        <v>0</v>
      </c>
      <c r="N86" s="16">
        <f t="shared" si="14"/>
        <v>0</v>
      </c>
      <c r="O86" s="16">
        <f t="shared" si="14"/>
        <v>0</v>
      </c>
      <c r="P86" s="16">
        <f t="shared" si="14"/>
        <v>0</v>
      </c>
      <c r="Q86" s="16">
        <f t="shared" si="14"/>
        <v>0</v>
      </c>
      <c r="R86" s="16">
        <f t="shared" si="14"/>
        <v>0</v>
      </c>
      <c r="S86" s="16">
        <f t="shared" si="14"/>
        <v>0</v>
      </c>
      <c r="T86" s="16">
        <f t="shared" si="14"/>
        <v>0</v>
      </c>
      <c r="U86" s="16">
        <f t="shared" si="14"/>
        <v>0</v>
      </c>
    </row>
    <row r="87" spans="1:21" ht="27.95" customHeight="1" x14ac:dyDescent="0.25">
      <c r="A87" s="1">
        <f t="shared" si="17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2" si="18">O87</f>
        <v>10324.64</v>
      </c>
      <c r="H87" s="44">
        <v>20</v>
      </c>
      <c r="I87" s="44">
        <v>4</v>
      </c>
      <c r="J87" s="44">
        <v>13</v>
      </c>
      <c r="K87" s="44">
        <v>12</v>
      </c>
      <c r="L87" s="44">
        <v>18</v>
      </c>
      <c r="M87" s="44">
        <v>0</v>
      </c>
      <c r="N87" s="16">
        <f t="shared" si="14"/>
        <v>60</v>
      </c>
      <c r="O87" s="5">
        <v>10324.64</v>
      </c>
      <c r="P87" s="5">
        <f t="shared" ref="P87:P102" si="19">O87</f>
        <v>10324.64</v>
      </c>
      <c r="Q87" s="16">
        <f t="shared" ref="Q87:Q103" si="20">IF(O87=0,0,P87/O87)*100</f>
        <v>100</v>
      </c>
      <c r="R87" s="5">
        <v>10324.64</v>
      </c>
      <c r="S87" s="16">
        <f t="shared" ref="S87:S103" si="21">IF(P87=0,0,R87/P87)*100</f>
        <v>100</v>
      </c>
      <c r="T87" s="5">
        <f t="shared" ref="T87:T102" si="22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17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18"/>
        <v>4178.84</v>
      </c>
      <c r="H88" s="44">
        <v>12</v>
      </c>
      <c r="I88" s="44">
        <v>1</v>
      </c>
      <c r="J88" s="44">
        <v>10</v>
      </c>
      <c r="K88" s="44">
        <v>10</v>
      </c>
      <c r="L88" s="44">
        <v>12</v>
      </c>
      <c r="M88" s="44">
        <v>0</v>
      </c>
      <c r="N88" s="16">
        <f t="shared" si="14"/>
        <v>83.333333333333343</v>
      </c>
      <c r="O88" s="5">
        <v>4178.84</v>
      </c>
      <c r="P88" s="5">
        <f t="shared" si="19"/>
        <v>4178.84</v>
      </c>
      <c r="Q88" s="16">
        <f t="shared" si="20"/>
        <v>100</v>
      </c>
      <c r="R88" s="5">
        <v>4178.84</v>
      </c>
      <c r="S88" s="16">
        <f t="shared" si="21"/>
        <v>100</v>
      </c>
      <c r="T88" s="5">
        <f t="shared" si="22"/>
        <v>0</v>
      </c>
      <c r="U88" s="16">
        <f>IF(P88=0,0,T88/P88)*100</f>
        <v>0</v>
      </c>
    </row>
    <row r="89" spans="1:21" ht="27.95" customHeight="1" x14ac:dyDescent="0.25">
      <c r="A89" s="1">
        <f t="shared" si="17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18"/>
        <v>1252.0999999999999</v>
      </c>
      <c r="H89" s="44">
        <v>13</v>
      </c>
      <c r="I89" s="44">
        <v>3</v>
      </c>
      <c r="J89" s="44">
        <v>6</v>
      </c>
      <c r="K89" s="44">
        <v>5</v>
      </c>
      <c r="L89" s="44">
        <v>6</v>
      </c>
      <c r="M89" s="44">
        <v>0</v>
      </c>
      <c r="N89" s="16">
        <f t="shared" si="14"/>
        <v>38.461538461538467</v>
      </c>
      <c r="O89" s="5">
        <v>1252.0999999999999</v>
      </c>
      <c r="P89" s="5">
        <f t="shared" si="19"/>
        <v>1252.0999999999999</v>
      </c>
      <c r="Q89" s="16">
        <f t="shared" si="20"/>
        <v>100</v>
      </c>
      <c r="R89" s="5">
        <v>1252.0999999999999</v>
      </c>
      <c r="S89" s="16">
        <f t="shared" si="21"/>
        <v>100</v>
      </c>
      <c r="T89" s="5">
        <f t="shared" si="22"/>
        <v>0</v>
      </c>
      <c r="U89" s="16">
        <f>IF(P89=0,0,T89/P89)*100</f>
        <v>0</v>
      </c>
    </row>
    <row r="90" spans="1:21" ht="27.95" customHeight="1" x14ac:dyDescent="0.25">
      <c r="A90" s="1">
        <f t="shared" si="17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18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14"/>
        <v>0</v>
      </c>
      <c r="O90" s="5">
        <v>0</v>
      </c>
      <c r="P90" s="5">
        <f t="shared" si="19"/>
        <v>0</v>
      </c>
      <c r="Q90" s="16">
        <f t="shared" si="20"/>
        <v>0</v>
      </c>
      <c r="R90" s="5">
        <v>0</v>
      </c>
      <c r="S90" s="16">
        <f t="shared" si="21"/>
        <v>0</v>
      </c>
      <c r="T90" s="5">
        <f t="shared" si="22"/>
        <v>0</v>
      </c>
      <c r="U90" s="16">
        <f>IF(P90=0,0,T90/P90)*100</f>
        <v>0</v>
      </c>
    </row>
    <row r="91" spans="1:21" ht="49.5" customHeight="1" x14ac:dyDescent="0.25">
      <c r="A91" s="1">
        <f t="shared" si="17"/>
        <v>86</v>
      </c>
      <c r="B91" s="25" t="s">
        <v>23</v>
      </c>
      <c r="C91" s="155" t="s">
        <v>271</v>
      </c>
      <c r="D91" s="25" t="s">
        <v>270</v>
      </c>
      <c r="E91" s="84" t="s">
        <v>41</v>
      </c>
      <c r="F91" s="97" t="s">
        <v>369</v>
      </c>
      <c r="G91" s="93">
        <f t="shared" si="18"/>
        <v>301.45999999999998</v>
      </c>
      <c r="H91" s="44">
        <v>9</v>
      </c>
      <c r="I91" s="44">
        <v>1</v>
      </c>
      <c r="J91" s="44">
        <v>7</v>
      </c>
      <c r="K91" s="44">
        <v>1</v>
      </c>
      <c r="L91" s="44">
        <v>1</v>
      </c>
      <c r="M91" s="44">
        <v>0</v>
      </c>
      <c r="N91" s="16">
        <f t="shared" si="14"/>
        <v>11.111111111111111</v>
      </c>
      <c r="O91" s="5">
        <v>301.45999999999998</v>
      </c>
      <c r="P91" s="5">
        <f t="shared" si="19"/>
        <v>301.45999999999998</v>
      </c>
      <c r="Q91" s="16">
        <f t="shared" si="20"/>
        <v>100</v>
      </c>
      <c r="R91" s="5">
        <v>301.45999999999998</v>
      </c>
      <c r="S91" s="16">
        <f t="shared" si="21"/>
        <v>100</v>
      </c>
      <c r="T91" s="5">
        <f t="shared" si="22"/>
        <v>0</v>
      </c>
      <c r="U91" s="5">
        <v>0</v>
      </c>
    </row>
    <row r="92" spans="1:21" ht="27.95" customHeight="1" x14ac:dyDescent="0.25">
      <c r="A92" s="1">
        <f t="shared" si="17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18"/>
        <v>3158.98</v>
      </c>
      <c r="H92" s="44">
        <v>17</v>
      </c>
      <c r="I92" s="44">
        <v>1</v>
      </c>
      <c r="J92" s="44">
        <v>9</v>
      </c>
      <c r="K92" s="44">
        <v>6</v>
      </c>
      <c r="L92" s="44">
        <v>10</v>
      </c>
      <c r="M92" s="44">
        <v>0</v>
      </c>
      <c r="N92" s="16">
        <f t="shared" si="14"/>
        <v>35.294117647058826</v>
      </c>
      <c r="O92" s="5">
        <v>3158.98</v>
      </c>
      <c r="P92" s="5">
        <f t="shared" si="19"/>
        <v>3158.98</v>
      </c>
      <c r="Q92" s="16">
        <f t="shared" si="20"/>
        <v>100</v>
      </c>
      <c r="R92" s="5">
        <v>3158.98</v>
      </c>
      <c r="S92" s="16">
        <f t="shared" si="21"/>
        <v>100</v>
      </c>
      <c r="T92" s="5">
        <f t="shared" si="22"/>
        <v>0</v>
      </c>
      <c r="U92" s="16">
        <f>IF(P92=0,0,T92/P92)*100</f>
        <v>0</v>
      </c>
    </row>
    <row r="93" spans="1:21" ht="27.95" customHeight="1" x14ac:dyDescent="0.25">
      <c r="A93" s="1">
        <f t="shared" si="17"/>
        <v>88</v>
      </c>
      <c r="B93" s="1" t="s">
        <v>22</v>
      </c>
      <c r="C93" s="1"/>
      <c r="D93" s="25" t="s">
        <v>272</v>
      </c>
      <c r="E93" s="86" t="s">
        <v>263</v>
      </c>
      <c r="F93" s="97" t="s">
        <v>350</v>
      </c>
      <c r="G93" s="93">
        <f t="shared" si="18"/>
        <v>3374.3</v>
      </c>
      <c r="H93" s="44">
        <v>10</v>
      </c>
      <c r="I93" s="44">
        <v>1</v>
      </c>
      <c r="J93" s="44">
        <v>6</v>
      </c>
      <c r="K93" s="44">
        <v>5</v>
      </c>
      <c r="L93" s="44">
        <v>6</v>
      </c>
      <c r="M93" s="44">
        <v>0</v>
      </c>
      <c r="N93" s="16">
        <f t="shared" si="14"/>
        <v>50</v>
      </c>
      <c r="O93" s="5">
        <v>3374.3</v>
      </c>
      <c r="P93" s="5">
        <f t="shared" si="19"/>
        <v>3374.3</v>
      </c>
      <c r="Q93" s="16">
        <f t="shared" si="20"/>
        <v>100</v>
      </c>
      <c r="R93" s="5">
        <v>3374.3</v>
      </c>
      <c r="S93" s="16">
        <f t="shared" si="21"/>
        <v>100</v>
      </c>
      <c r="T93" s="5">
        <f t="shared" si="22"/>
        <v>0</v>
      </c>
      <c r="U93" s="16">
        <f t="shared" ref="U93:U103" si="23">IF(P93=0,0,T93/P93)*100</f>
        <v>0</v>
      </c>
    </row>
    <row r="94" spans="1:21" ht="27.95" customHeight="1" x14ac:dyDescent="0.25">
      <c r="A94" s="1">
        <f t="shared" si="17"/>
        <v>89</v>
      </c>
      <c r="B94" s="1" t="s">
        <v>22</v>
      </c>
      <c r="C94" s="1"/>
      <c r="D94" s="25" t="s">
        <v>236</v>
      </c>
      <c r="E94" s="84" t="s">
        <v>53</v>
      </c>
      <c r="F94" s="96" t="s">
        <v>368</v>
      </c>
      <c r="G94" s="93">
        <f t="shared" si="18"/>
        <v>11054.28</v>
      </c>
      <c r="H94" s="44">
        <v>14</v>
      </c>
      <c r="I94" s="44">
        <v>4</v>
      </c>
      <c r="J94" s="44">
        <v>10</v>
      </c>
      <c r="K94" s="44">
        <v>10</v>
      </c>
      <c r="L94" s="44">
        <v>13</v>
      </c>
      <c r="M94" s="44">
        <v>0</v>
      </c>
      <c r="N94" s="16">
        <f t="shared" si="14"/>
        <v>71.428571428571431</v>
      </c>
      <c r="O94" s="5">
        <v>11054.28</v>
      </c>
      <c r="P94" s="5">
        <f t="shared" si="19"/>
        <v>11054.28</v>
      </c>
      <c r="Q94" s="16">
        <f t="shared" si="20"/>
        <v>100</v>
      </c>
      <c r="R94" s="5">
        <v>11054.28</v>
      </c>
      <c r="S94" s="16">
        <f t="shared" si="21"/>
        <v>100</v>
      </c>
      <c r="T94" s="5">
        <f t="shared" si="22"/>
        <v>0</v>
      </c>
      <c r="U94" s="16">
        <f t="shared" si="23"/>
        <v>0</v>
      </c>
    </row>
    <row r="95" spans="1:21" ht="27.95" customHeight="1" x14ac:dyDescent="0.25">
      <c r="A95" s="1">
        <f t="shared" si="17"/>
        <v>90</v>
      </c>
      <c r="B95" s="1" t="s">
        <v>22</v>
      </c>
      <c r="C95" s="1"/>
      <c r="D95" s="25" t="s">
        <v>240</v>
      </c>
      <c r="E95" s="84" t="s">
        <v>241</v>
      </c>
      <c r="F95" s="96" t="s">
        <v>351</v>
      </c>
      <c r="G95" s="93">
        <f t="shared" si="18"/>
        <v>334.95</v>
      </c>
      <c r="H95" s="44">
        <v>10</v>
      </c>
      <c r="I95" s="44">
        <v>5</v>
      </c>
      <c r="J95" s="44">
        <v>2</v>
      </c>
      <c r="K95" s="44">
        <v>3</v>
      </c>
      <c r="L95" s="44">
        <v>3</v>
      </c>
      <c r="M95" s="44">
        <v>0</v>
      </c>
      <c r="N95" s="16">
        <f t="shared" si="14"/>
        <v>30</v>
      </c>
      <c r="O95" s="5">
        <v>334.95</v>
      </c>
      <c r="P95" s="5">
        <f t="shared" si="19"/>
        <v>334.95</v>
      </c>
      <c r="Q95" s="16">
        <f t="shared" si="20"/>
        <v>100</v>
      </c>
      <c r="R95" s="5">
        <v>334.95</v>
      </c>
      <c r="S95" s="16">
        <f t="shared" si="21"/>
        <v>100</v>
      </c>
      <c r="T95" s="5">
        <f t="shared" si="22"/>
        <v>0</v>
      </c>
      <c r="U95" s="16">
        <f t="shared" si="23"/>
        <v>0</v>
      </c>
    </row>
    <row r="96" spans="1:21" ht="27.95" customHeight="1" x14ac:dyDescent="0.25">
      <c r="A96" s="1">
        <f t="shared" si="17"/>
        <v>91</v>
      </c>
      <c r="B96" s="1" t="s">
        <v>22</v>
      </c>
      <c r="C96" s="1"/>
      <c r="D96" s="25" t="s">
        <v>243</v>
      </c>
      <c r="E96" s="33" t="s">
        <v>128</v>
      </c>
      <c r="F96" s="96" t="s">
        <v>352</v>
      </c>
      <c r="G96" s="93">
        <f t="shared" si="18"/>
        <v>4567.2</v>
      </c>
      <c r="H96" s="44">
        <v>18</v>
      </c>
      <c r="I96" s="44">
        <v>5</v>
      </c>
      <c r="J96" s="44">
        <v>4</v>
      </c>
      <c r="K96" s="44">
        <v>12</v>
      </c>
      <c r="L96" s="44">
        <v>12</v>
      </c>
      <c r="M96" s="44">
        <v>0</v>
      </c>
      <c r="N96" s="16">
        <f t="shared" si="14"/>
        <v>66.666666666666657</v>
      </c>
      <c r="O96" s="5">
        <v>4567.2</v>
      </c>
      <c r="P96" s="5">
        <f t="shared" si="19"/>
        <v>4567.2</v>
      </c>
      <c r="Q96" s="16">
        <f>IF(O96=0,0,P96/O96)*100</f>
        <v>100</v>
      </c>
      <c r="R96" s="5">
        <v>4567.2</v>
      </c>
      <c r="S96" s="16">
        <f t="shared" si="21"/>
        <v>100</v>
      </c>
      <c r="T96" s="5">
        <f t="shared" si="22"/>
        <v>0</v>
      </c>
      <c r="U96" s="16">
        <f t="shared" si="23"/>
        <v>0</v>
      </c>
    </row>
    <row r="97" spans="1:32" ht="27.95" customHeight="1" x14ac:dyDescent="0.25">
      <c r="A97" s="1">
        <f t="shared" si="17"/>
        <v>92</v>
      </c>
      <c r="B97" s="1" t="s">
        <v>22</v>
      </c>
      <c r="C97" s="1"/>
      <c r="D97" s="25" t="s">
        <v>245</v>
      </c>
      <c r="E97" s="84" t="s">
        <v>53</v>
      </c>
      <c r="F97" s="98" t="s">
        <v>353</v>
      </c>
      <c r="G97" s="93">
        <f t="shared" si="18"/>
        <v>3787.16</v>
      </c>
      <c r="H97" s="44">
        <v>16</v>
      </c>
      <c r="I97" s="44">
        <v>4</v>
      </c>
      <c r="J97" s="44">
        <v>11</v>
      </c>
      <c r="K97" s="44">
        <v>11</v>
      </c>
      <c r="L97" s="44">
        <v>13</v>
      </c>
      <c r="M97" s="44">
        <v>0</v>
      </c>
      <c r="N97" s="16">
        <f t="shared" si="14"/>
        <v>68.75</v>
      </c>
      <c r="O97" s="5">
        <v>3787.16</v>
      </c>
      <c r="P97" s="5">
        <f t="shared" si="19"/>
        <v>3787.16</v>
      </c>
      <c r="Q97" s="16">
        <f t="shared" si="20"/>
        <v>100</v>
      </c>
      <c r="R97" s="5">
        <v>3787.16</v>
      </c>
      <c r="S97" s="16">
        <f t="shared" si="21"/>
        <v>100</v>
      </c>
      <c r="T97" s="5">
        <f t="shared" si="22"/>
        <v>0</v>
      </c>
      <c r="U97" s="16">
        <f t="shared" si="23"/>
        <v>0</v>
      </c>
    </row>
    <row r="98" spans="1:32" ht="27.95" customHeight="1" x14ac:dyDescent="0.25">
      <c r="A98" s="1">
        <f t="shared" si="17"/>
        <v>93</v>
      </c>
      <c r="B98" s="1" t="s">
        <v>22</v>
      </c>
      <c r="C98" s="1"/>
      <c r="D98" s="25" t="s">
        <v>247</v>
      </c>
      <c r="E98" s="84" t="s">
        <v>53</v>
      </c>
      <c r="F98" s="103" t="s">
        <v>354</v>
      </c>
      <c r="G98" s="93">
        <f t="shared" si="18"/>
        <v>0</v>
      </c>
      <c r="H98" s="44">
        <v>14</v>
      </c>
      <c r="I98" s="44">
        <v>3</v>
      </c>
      <c r="J98" s="44">
        <v>9</v>
      </c>
      <c r="K98" s="44">
        <v>0</v>
      </c>
      <c r="L98" s="44">
        <v>0</v>
      </c>
      <c r="M98" s="44">
        <v>0</v>
      </c>
      <c r="N98" s="16">
        <f t="shared" si="14"/>
        <v>0</v>
      </c>
      <c r="O98" s="5">
        <v>0</v>
      </c>
      <c r="P98" s="5">
        <f t="shared" si="19"/>
        <v>0</v>
      </c>
      <c r="Q98" s="16">
        <f t="shared" si="20"/>
        <v>0</v>
      </c>
      <c r="R98" s="5">
        <v>0</v>
      </c>
      <c r="S98" s="16">
        <f t="shared" si="21"/>
        <v>0</v>
      </c>
      <c r="T98" s="5">
        <f t="shared" si="22"/>
        <v>0</v>
      </c>
      <c r="U98" s="16">
        <f t="shared" si="23"/>
        <v>0</v>
      </c>
    </row>
    <row r="99" spans="1:32" ht="27.95" customHeight="1" x14ac:dyDescent="0.25">
      <c r="A99" s="1">
        <f t="shared" si="17"/>
        <v>94</v>
      </c>
      <c r="B99" s="1" t="s">
        <v>22</v>
      </c>
      <c r="C99" s="1"/>
      <c r="D99" s="25" t="s">
        <v>249</v>
      </c>
      <c r="E99" s="84" t="s">
        <v>250</v>
      </c>
      <c r="F99" s="96" t="s">
        <v>366</v>
      </c>
      <c r="G99" s="93">
        <f t="shared" si="18"/>
        <v>0</v>
      </c>
      <c r="H99" s="44">
        <v>27</v>
      </c>
      <c r="I99" s="44">
        <v>2</v>
      </c>
      <c r="J99" s="44">
        <v>24</v>
      </c>
      <c r="K99" s="44">
        <v>0</v>
      </c>
      <c r="L99" s="44">
        <v>0</v>
      </c>
      <c r="M99" s="44">
        <v>0</v>
      </c>
      <c r="N99" s="16">
        <f t="shared" si="14"/>
        <v>0</v>
      </c>
      <c r="O99" s="5">
        <v>0</v>
      </c>
      <c r="P99" s="5">
        <f t="shared" si="19"/>
        <v>0</v>
      </c>
      <c r="Q99" s="16">
        <f t="shared" si="20"/>
        <v>0</v>
      </c>
      <c r="R99" s="5">
        <v>0</v>
      </c>
      <c r="S99" s="16">
        <f t="shared" si="21"/>
        <v>0</v>
      </c>
      <c r="T99" s="5">
        <f t="shared" si="22"/>
        <v>0</v>
      </c>
      <c r="U99" s="16">
        <f t="shared" si="23"/>
        <v>0</v>
      </c>
    </row>
    <row r="100" spans="1:32" ht="27.95" customHeight="1" x14ac:dyDescent="0.25">
      <c r="A100" s="1">
        <f t="shared" si="17"/>
        <v>95</v>
      </c>
      <c r="B100" s="25" t="s">
        <v>23</v>
      </c>
      <c r="C100" s="155" t="s">
        <v>34</v>
      </c>
      <c r="D100" s="25" t="s">
        <v>252</v>
      </c>
      <c r="E100" s="84" t="s">
        <v>53</v>
      </c>
      <c r="F100" s="89" t="s">
        <v>367</v>
      </c>
      <c r="G100" s="93">
        <f t="shared" si="18"/>
        <v>0</v>
      </c>
      <c r="H100" s="44">
        <v>17</v>
      </c>
      <c r="I100" s="44">
        <v>1</v>
      </c>
      <c r="J100" s="44">
        <v>16</v>
      </c>
      <c r="K100" s="44">
        <v>0</v>
      </c>
      <c r="L100" s="44">
        <v>0</v>
      </c>
      <c r="M100" s="44">
        <v>0</v>
      </c>
      <c r="N100" s="16">
        <f t="shared" si="14"/>
        <v>0</v>
      </c>
      <c r="O100" s="5">
        <v>0</v>
      </c>
      <c r="P100" s="5">
        <f t="shared" si="19"/>
        <v>0</v>
      </c>
      <c r="Q100" s="16">
        <f t="shared" si="20"/>
        <v>0</v>
      </c>
      <c r="R100" s="5">
        <v>0</v>
      </c>
      <c r="S100" s="16">
        <f t="shared" si="21"/>
        <v>0</v>
      </c>
      <c r="T100" s="5">
        <f t="shared" si="22"/>
        <v>0</v>
      </c>
      <c r="U100" s="16">
        <f t="shared" si="23"/>
        <v>0</v>
      </c>
    </row>
    <row r="101" spans="1:32" ht="40.5" customHeight="1" x14ac:dyDescent="0.2">
      <c r="A101" s="1">
        <f t="shared" si="17"/>
        <v>96</v>
      </c>
      <c r="B101" s="1" t="s">
        <v>22</v>
      </c>
      <c r="C101" s="155"/>
      <c r="D101" s="25" t="s">
        <v>254</v>
      </c>
      <c r="E101" s="84" t="s">
        <v>41</v>
      </c>
      <c r="F101" s="137" t="s">
        <v>377</v>
      </c>
      <c r="G101" s="93">
        <f t="shared" si="18"/>
        <v>8468.86</v>
      </c>
      <c r="H101" s="44">
        <v>19</v>
      </c>
      <c r="I101" s="44">
        <v>5</v>
      </c>
      <c r="J101" s="44">
        <v>12</v>
      </c>
      <c r="K101" s="44">
        <v>18</v>
      </c>
      <c r="L101" s="44">
        <v>19</v>
      </c>
      <c r="M101" s="44">
        <v>0</v>
      </c>
      <c r="N101" s="16">
        <f t="shared" si="14"/>
        <v>94.73684210526315</v>
      </c>
      <c r="O101" s="5">
        <v>8468.86</v>
      </c>
      <c r="P101" s="5">
        <f t="shared" si="19"/>
        <v>8468.86</v>
      </c>
      <c r="Q101" s="16">
        <f t="shared" si="20"/>
        <v>100</v>
      </c>
      <c r="R101" s="5">
        <v>8468.86</v>
      </c>
      <c r="S101" s="16">
        <f t="shared" si="21"/>
        <v>100</v>
      </c>
      <c r="T101" s="5">
        <f t="shared" si="22"/>
        <v>0</v>
      </c>
      <c r="U101" s="16">
        <f t="shared" si="23"/>
        <v>0</v>
      </c>
    </row>
    <row r="102" spans="1:32" ht="38.25" customHeight="1" x14ac:dyDescent="0.25">
      <c r="A102" s="1">
        <f t="shared" si="17"/>
        <v>97</v>
      </c>
      <c r="B102" s="25" t="s">
        <v>23</v>
      </c>
      <c r="C102" s="155" t="s">
        <v>28</v>
      </c>
      <c r="D102" s="25" t="s">
        <v>256</v>
      </c>
      <c r="E102" s="84" t="s">
        <v>41</v>
      </c>
      <c r="F102" s="103" t="s">
        <v>355</v>
      </c>
      <c r="G102" s="93">
        <f t="shared" si="18"/>
        <v>3497.57</v>
      </c>
      <c r="H102" s="44">
        <v>13</v>
      </c>
      <c r="I102" s="44">
        <v>4</v>
      </c>
      <c r="J102" s="44">
        <v>7</v>
      </c>
      <c r="K102" s="44">
        <v>9</v>
      </c>
      <c r="L102" s="44">
        <v>11</v>
      </c>
      <c r="M102" s="44">
        <v>0</v>
      </c>
      <c r="N102" s="16">
        <f t="shared" si="14"/>
        <v>69.230769230769226</v>
      </c>
      <c r="O102" s="5">
        <v>3497.57</v>
      </c>
      <c r="P102" s="5">
        <f t="shared" si="19"/>
        <v>3497.57</v>
      </c>
      <c r="Q102" s="16">
        <f t="shared" si="20"/>
        <v>100</v>
      </c>
      <c r="R102" s="5">
        <v>3497.57</v>
      </c>
      <c r="S102" s="16">
        <f t="shared" si="21"/>
        <v>100</v>
      </c>
      <c r="T102" s="5">
        <f t="shared" si="22"/>
        <v>0</v>
      </c>
      <c r="U102" s="16">
        <f t="shared" si="23"/>
        <v>0</v>
      </c>
    </row>
    <row r="103" spans="1:32" x14ac:dyDescent="0.25">
      <c r="A103" s="22" t="s">
        <v>19</v>
      </c>
      <c r="B103" s="23"/>
      <c r="C103" s="23"/>
      <c r="D103" s="23"/>
      <c r="E103" s="23"/>
      <c r="F103" s="103"/>
      <c r="G103" s="94">
        <f t="shared" ref="G103:M103" si="24">SUM(G6:G102)</f>
        <v>570630.48</v>
      </c>
      <c r="H103" s="18">
        <f t="shared" si="24"/>
        <v>1738</v>
      </c>
      <c r="I103" s="18">
        <f t="shared" si="24"/>
        <v>365</v>
      </c>
      <c r="J103" s="18">
        <f t="shared" si="24"/>
        <v>1139</v>
      </c>
      <c r="K103" s="18">
        <f t="shared" si="24"/>
        <v>881</v>
      </c>
      <c r="L103" s="18">
        <f t="shared" si="24"/>
        <v>1065</v>
      </c>
      <c r="M103" s="18">
        <f t="shared" si="24"/>
        <v>0</v>
      </c>
      <c r="N103" s="16">
        <f t="shared" si="14"/>
        <v>50.690448791714616</v>
      </c>
      <c r="O103" s="19">
        <f>SUM(O6:O102)</f>
        <v>571032.42000000004</v>
      </c>
      <c r="P103" s="19">
        <f>SUM(P6:P102)</f>
        <v>571483.07999999996</v>
      </c>
      <c r="Q103" s="16">
        <f t="shared" si="20"/>
        <v>100.0789202126212</v>
      </c>
      <c r="R103" s="19">
        <f>SUM(R6:R102)</f>
        <v>571483.07999999996</v>
      </c>
      <c r="S103" s="16">
        <f t="shared" si="21"/>
        <v>100</v>
      </c>
      <c r="T103" s="19">
        <f>SUM(T6:T102)</f>
        <v>0</v>
      </c>
      <c r="U103" s="16">
        <f t="shared" si="23"/>
        <v>0</v>
      </c>
      <c r="V103" s="10"/>
      <c r="W103" s="10"/>
      <c r="X103" s="10"/>
      <c r="Y103" s="9"/>
      <c r="Z103" s="11"/>
      <c r="AA103" s="11"/>
      <c r="AB103" s="9"/>
      <c r="AC103" s="11"/>
      <c r="AD103" s="9"/>
      <c r="AE103" s="11"/>
      <c r="AF103" s="9"/>
    </row>
  </sheetData>
  <sheetProtection algorithmName="SHA-512" hashValue="G3Pv+W7wsNbBCGYJG5gV+Wv4Wc/hce8TQ3iykCTsfaQsEyKabDyA8T9x4pIIjPLdqR1OiX/HviXSpm/ebHUuuQ==" saltValue="kDxHu7XhBdD56iqhsVC9Pg==" spinCount="100000" sheet="1" objects="1" scenarios="1"/>
  <customSheetViews>
    <customSheetView guid="{2F2CED36-E625-4693-8C75-0460C802BA46}" scale="80">
      <selection activeCell="D80" sqref="D80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80">
      <selection activeCell="D80" sqref="D80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80">
      <selection activeCell="D80" sqref="D80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3"/>
  <sheetViews>
    <sheetView zoomScale="78" zoomScaleNormal="78" zoomScaleSheetLayoutView="130" workbookViewId="0">
      <selection activeCell="R78" sqref="R78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85546875" style="3" customWidth="1"/>
    <col min="16" max="16" width="9.7109375" style="3" customWidth="1"/>
    <col min="17" max="17" width="9.140625" style="2"/>
    <col min="18" max="18" width="9.710937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398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6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7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8"/>
      <c r="G4" s="248"/>
      <c r="H4" s="244"/>
      <c r="I4" s="244"/>
      <c r="J4" s="244"/>
      <c r="K4" s="244"/>
      <c r="L4" s="244"/>
      <c r="M4" s="244"/>
      <c r="N4" s="244"/>
      <c r="O4" s="245"/>
      <c r="P4" s="159" t="s">
        <v>6</v>
      </c>
      <c r="Q4" s="158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59" t="s">
        <v>6</v>
      </c>
      <c r="S4" s="158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59" t="s">
        <v>6</v>
      </c>
      <c r="U4" s="158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58">
        <v>1</v>
      </c>
      <c r="B5" s="158">
        <v>2</v>
      </c>
      <c r="C5" s="158">
        <v>3</v>
      </c>
      <c r="D5" s="158">
        <v>4</v>
      </c>
      <c r="E5" s="91">
        <v>5</v>
      </c>
      <c r="F5" s="95">
        <v>6</v>
      </c>
      <c r="G5" s="92">
        <v>7</v>
      </c>
      <c r="H5" s="158">
        <v>8</v>
      </c>
      <c r="I5" s="158">
        <v>9</v>
      </c>
      <c r="J5" s="158">
        <v>10</v>
      </c>
      <c r="K5" s="158">
        <v>11</v>
      </c>
      <c r="L5" s="158">
        <v>12</v>
      </c>
      <c r="M5" s="158">
        <v>13</v>
      </c>
      <c r="N5" s="158">
        <v>14</v>
      </c>
      <c r="O5" s="158">
        <v>15</v>
      </c>
      <c r="P5" s="158">
        <v>16</v>
      </c>
      <c r="Q5" s="158">
        <v>17</v>
      </c>
      <c r="R5" s="158">
        <v>18</v>
      </c>
      <c r="S5" s="158">
        <v>19</v>
      </c>
      <c r="T5" s="158">
        <v>20</v>
      </c>
      <c r="U5" s="158">
        <v>21</v>
      </c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18641.66</v>
      </c>
      <c r="H6" s="44">
        <v>45</v>
      </c>
      <c r="I6" s="44">
        <v>7</v>
      </c>
      <c r="J6" s="44">
        <v>33</v>
      </c>
      <c r="K6" s="44">
        <v>35</v>
      </c>
      <c r="L6" s="44">
        <v>43</v>
      </c>
      <c r="M6" s="44">
        <v>0</v>
      </c>
      <c r="N6" s="16">
        <f t="shared" ref="N6:N69" si="1">IF(H6=0,0,K6/H6)*100</f>
        <v>77.777777777777786</v>
      </c>
      <c r="O6" s="5">
        <v>18641.66</v>
      </c>
      <c r="P6" s="5">
        <f t="shared" ref="P6:P69" si="2">O6</f>
        <v>18641.66</v>
      </c>
      <c r="Q6" s="16">
        <f t="shared" ref="Q6:Q41" si="3">IF(O6=0,0,P6/O6)*100</f>
        <v>100</v>
      </c>
      <c r="R6" s="5">
        <v>18641.66</v>
      </c>
      <c r="S6" s="16">
        <f t="shared" ref="S6:S39" si="4">IF(P6=0,0,R6/P6)*100</f>
        <v>100</v>
      </c>
      <c r="T6" s="5">
        <f t="shared" ref="T6:T69" si="5">SUM(P6, -R6)</f>
        <v>0</v>
      </c>
      <c r="U6" s="16">
        <f t="shared" ref="U6:U39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7015.22</v>
      </c>
      <c r="H7" s="44">
        <v>19</v>
      </c>
      <c r="I7" s="44">
        <v>6</v>
      </c>
      <c r="J7" s="44">
        <v>12</v>
      </c>
      <c r="K7" s="44">
        <v>16</v>
      </c>
      <c r="L7" s="44">
        <v>16</v>
      </c>
      <c r="M7" s="44">
        <v>0</v>
      </c>
      <c r="N7" s="16">
        <f t="shared" si="1"/>
        <v>84.210526315789465</v>
      </c>
      <c r="O7" s="5">
        <v>7015.22</v>
      </c>
      <c r="P7" s="5">
        <f t="shared" si="2"/>
        <v>7015.22</v>
      </c>
      <c r="Q7" s="16">
        <f t="shared" si="3"/>
        <v>100</v>
      </c>
      <c r="R7" s="5">
        <v>7015.22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17113.099999999999</v>
      </c>
      <c r="H8" s="44">
        <v>36</v>
      </c>
      <c r="I8" s="44">
        <v>7</v>
      </c>
      <c r="J8" s="44">
        <v>26</v>
      </c>
      <c r="K8" s="44">
        <v>19</v>
      </c>
      <c r="L8" s="44">
        <v>19</v>
      </c>
      <c r="M8" s="44">
        <v>0</v>
      </c>
      <c r="N8" s="16">
        <f t="shared" si="1"/>
        <v>52.777777777777779</v>
      </c>
      <c r="O8" s="5">
        <v>17113.099999999999</v>
      </c>
      <c r="P8" s="5">
        <f t="shared" si="2"/>
        <v>17113.099999999999</v>
      </c>
      <c r="Q8" s="16">
        <f t="shared" si="3"/>
        <v>100</v>
      </c>
      <c r="R8" s="5">
        <v>17113.099999999999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4385.28</v>
      </c>
      <c r="H9" s="44">
        <v>14</v>
      </c>
      <c r="I9" s="44">
        <v>0</v>
      </c>
      <c r="J9" s="44">
        <v>12</v>
      </c>
      <c r="K9" s="44">
        <v>6</v>
      </c>
      <c r="L9" s="44">
        <v>9</v>
      </c>
      <c r="M9" s="44">
        <v>0</v>
      </c>
      <c r="N9" s="16">
        <f t="shared" si="1"/>
        <v>42.857142857142854</v>
      </c>
      <c r="O9" s="5">
        <v>4385.28</v>
      </c>
      <c r="P9" s="5">
        <f t="shared" si="2"/>
        <v>4385.28</v>
      </c>
      <c r="Q9" s="16">
        <f t="shared" si="3"/>
        <v>100</v>
      </c>
      <c r="R9" s="5">
        <v>4385.28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1987.33</v>
      </c>
      <c r="H10" s="44">
        <v>8</v>
      </c>
      <c r="I10" s="44">
        <v>2</v>
      </c>
      <c r="J10" s="44">
        <v>6</v>
      </c>
      <c r="K10" s="44">
        <v>2</v>
      </c>
      <c r="L10" s="44">
        <v>2</v>
      </c>
      <c r="M10" s="44">
        <v>0</v>
      </c>
      <c r="N10" s="16">
        <f t="shared" si="1"/>
        <v>25</v>
      </c>
      <c r="O10" s="5">
        <v>1987.33</v>
      </c>
      <c r="P10" s="5">
        <f t="shared" si="2"/>
        <v>1987.33</v>
      </c>
      <c r="Q10" s="16">
        <f t="shared" si="3"/>
        <v>100</v>
      </c>
      <c r="R10" s="5">
        <v>1987.33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2502.3200000000002</v>
      </c>
      <c r="H12" s="44">
        <v>8</v>
      </c>
      <c r="I12" s="44">
        <v>0</v>
      </c>
      <c r="J12" s="44">
        <v>6</v>
      </c>
      <c r="K12" s="44">
        <v>5</v>
      </c>
      <c r="L12" s="44">
        <v>5</v>
      </c>
      <c r="M12" s="44">
        <v>0</v>
      </c>
      <c r="N12" s="16">
        <f t="shared" si="1"/>
        <v>62.5</v>
      </c>
      <c r="O12" s="5">
        <v>2502.3200000000002</v>
      </c>
      <c r="P12" s="5">
        <f t="shared" si="2"/>
        <v>2502.3200000000002</v>
      </c>
      <c r="Q12" s="16">
        <f t="shared" si="3"/>
        <v>100</v>
      </c>
      <c r="R12" s="5">
        <v>2502.3200000000002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5425.34</v>
      </c>
      <c r="H13" s="44">
        <v>56</v>
      </c>
      <c r="I13" s="44">
        <v>15</v>
      </c>
      <c r="J13" s="44">
        <v>38</v>
      </c>
      <c r="K13" s="44">
        <v>9</v>
      </c>
      <c r="L13" s="44">
        <v>10</v>
      </c>
      <c r="M13" s="44">
        <v>0</v>
      </c>
      <c r="N13" s="16">
        <f t="shared" si="1"/>
        <v>16.071428571428573</v>
      </c>
      <c r="O13" s="5">
        <v>5425.34</v>
      </c>
      <c r="P13" s="5">
        <f t="shared" si="2"/>
        <v>5425.34</v>
      </c>
      <c r="Q13" s="16">
        <f t="shared" si="3"/>
        <v>100</v>
      </c>
      <c r="R13" s="5">
        <v>5425.34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13130.13</v>
      </c>
      <c r="H14" s="44">
        <v>30</v>
      </c>
      <c r="I14" s="44">
        <v>7</v>
      </c>
      <c r="J14" s="44">
        <v>23</v>
      </c>
      <c r="K14" s="44">
        <v>21</v>
      </c>
      <c r="L14" s="44">
        <v>25</v>
      </c>
      <c r="M14" s="44">
        <v>0</v>
      </c>
      <c r="N14" s="16">
        <f t="shared" si="1"/>
        <v>70</v>
      </c>
      <c r="O14" s="5">
        <v>13130.13</v>
      </c>
      <c r="P14" s="5">
        <f t="shared" si="2"/>
        <v>13130.13</v>
      </c>
      <c r="Q14" s="16">
        <f t="shared" si="3"/>
        <v>100</v>
      </c>
      <c r="R14" s="5">
        <v>13130.13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3000.08</v>
      </c>
      <c r="H15" s="44">
        <v>12</v>
      </c>
      <c r="I15" s="44">
        <v>3</v>
      </c>
      <c r="J15" s="44">
        <v>7</v>
      </c>
      <c r="K15" s="44">
        <v>5</v>
      </c>
      <c r="L15" s="44">
        <v>6</v>
      </c>
      <c r="M15" s="44">
        <v>0</v>
      </c>
      <c r="N15" s="16">
        <f t="shared" si="1"/>
        <v>41.666666666666671</v>
      </c>
      <c r="O15" s="5">
        <v>3000.08</v>
      </c>
      <c r="P15" s="5">
        <f t="shared" si="2"/>
        <v>3000.08</v>
      </c>
      <c r="Q15" s="16">
        <f t="shared" si="3"/>
        <v>100</v>
      </c>
      <c r="R15" s="5">
        <v>3000.08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7507.32</v>
      </c>
      <c r="H16" s="44">
        <v>18</v>
      </c>
      <c r="I16" s="44">
        <v>1</v>
      </c>
      <c r="J16" s="44">
        <v>13</v>
      </c>
      <c r="K16" s="44">
        <v>13</v>
      </c>
      <c r="L16" s="44">
        <v>16</v>
      </c>
      <c r="M16" s="44">
        <v>0</v>
      </c>
      <c r="N16" s="16">
        <f t="shared" si="1"/>
        <v>72.222222222222214</v>
      </c>
      <c r="O16" s="5">
        <v>7507.32</v>
      </c>
      <c r="P16" s="5">
        <f t="shared" si="2"/>
        <v>7507.32</v>
      </c>
      <c r="Q16" s="16">
        <f t="shared" si="3"/>
        <v>100</v>
      </c>
      <c r="R16" s="5">
        <v>7507.32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3290.11</v>
      </c>
      <c r="H17" s="44">
        <v>9</v>
      </c>
      <c r="I17" s="44">
        <v>2</v>
      </c>
      <c r="J17" s="44">
        <v>7</v>
      </c>
      <c r="K17" s="44">
        <v>6</v>
      </c>
      <c r="L17" s="44">
        <v>8</v>
      </c>
      <c r="M17" s="44">
        <v>0</v>
      </c>
      <c r="N17" s="16">
        <f t="shared" si="1"/>
        <v>66.666666666666657</v>
      </c>
      <c r="O17" s="5">
        <v>3290.11</v>
      </c>
      <c r="P17" s="5">
        <f t="shared" si="2"/>
        <v>3290.11</v>
      </c>
      <c r="Q17" s="16">
        <f t="shared" si="3"/>
        <v>100</v>
      </c>
      <c r="R17" s="5">
        <v>3290.11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45</v>
      </c>
      <c r="I18" s="44">
        <v>6</v>
      </c>
      <c r="J18" s="44">
        <v>37</v>
      </c>
      <c r="K18" s="44">
        <v>9</v>
      </c>
      <c r="L18" s="44">
        <v>13</v>
      </c>
      <c r="M18" s="44">
        <v>0</v>
      </c>
      <c r="N18" s="16">
        <f t="shared" si="1"/>
        <v>20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5188.78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58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5</v>
      </c>
      <c r="I19" s="44">
        <v>3</v>
      </c>
      <c r="J19" s="44">
        <v>2</v>
      </c>
      <c r="K19" s="44">
        <v>1</v>
      </c>
      <c r="L19" s="44">
        <v>1</v>
      </c>
      <c r="M19" s="44">
        <v>0</v>
      </c>
      <c r="N19" s="16">
        <f t="shared" si="1"/>
        <v>20</v>
      </c>
      <c r="O19" s="5">
        <v>1556</v>
      </c>
      <c r="P19" s="5">
        <f t="shared" si="2"/>
        <v>1556</v>
      </c>
      <c r="Q19" s="16">
        <f t="shared" si="3"/>
        <v>100</v>
      </c>
      <c r="R19" s="5">
        <v>1556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58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6566.71</v>
      </c>
      <c r="H20" s="44">
        <v>13</v>
      </c>
      <c r="I20" s="44">
        <v>3</v>
      </c>
      <c r="J20" s="44">
        <v>10</v>
      </c>
      <c r="K20" s="44">
        <v>9</v>
      </c>
      <c r="L20" s="44">
        <v>11</v>
      </c>
      <c r="M20" s="44">
        <v>0</v>
      </c>
      <c r="N20" s="16">
        <f t="shared" si="1"/>
        <v>69.230769230769226</v>
      </c>
      <c r="O20" s="5">
        <v>6566.71</v>
      </c>
      <c r="P20" s="5">
        <f t="shared" si="2"/>
        <v>6566.71</v>
      </c>
      <c r="Q20" s="16">
        <f t="shared" si="3"/>
        <v>100</v>
      </c>
      <c r="R20" s="5">
        <v>6566.71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11312.37</v>
      </c>
      <c r="H21" s="44">
        <v>18</v>
      </c>
      <c r="I21" s="44">
        <v>4</v>
      </c>
      <c r="J21" s="44">
        <v>13</v>
      </c>
      <c r="K21" s="44">
        <v>14</v>
      </c>
      <c r="L21" s="44">
        <v>19</v>
      </c>
      <c r="M21" s="44">
        <v>0</v>
      </c>
      <c r="N21" s="16">
        <f t="shared" si="1"/>
        <v>77.777777777777786</v>
      </c>
      <c r="O21" s="5">
        <v>11312.37</v>
      </c>
      <c r="P21" s="5">
        <f t="shared" si="2"/>
        <v>11312.37</v>
      </c>
      <c r="Q21" s="16">
        <f t="shared" si="3"/>
        <v>100</v>
      </c>
      <c r="R21" s="5">
        <v>11312.37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30</v>
      </c>
      <c r="I23" s="44">
        <v>6</v>
      </c>
      <c r="J23" s="44">
        <v>17</v>
      </c>
      <c r="K23" s="44">
        <v>4</v>
      </c>
      <c r="L23" s="44">
        <v>5</v>
      </c>
      <c r="M23" s="44">
        <v>0</v>
      </c>
      <c r="N23" s="16">
        <f t="shared" si="1"/>
        <v>13.333333333333334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1737.83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8129.83</v>
      </c>
      <c r="H24" s="44">
        <v>17</v>
      </c>
      <c r="I24" s="44">
        <v>3</v>
      </c>
      <c r="J24" s="44">
        <v>14</v>
      </c>
      <c r="K24" s="44">
        <v>16</v>
      </c>
      <c r="L24" s="44">
        <v>21</v>
      </c>
      <c r="M24" s="44">
        <v>0</v>
      </c>
      <c r="N24" s="16">
        <f t="shared" si="1"/>
        <v>94.117647058823522</v>
      </c>
      <c r="O24" s="5">
        <v>8129.83</v>
      </c>
      <c r="P24" s="5">
        <f t="shared" si="2"/>
        <v>8129.83</v>
      </c>
      <c r="Q24" s="16">
        <f t="shared" si="3"/>
        <v>100</v>
      </c>
      <c r="R24" s="5">
        <v>8129.83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2978.01</v>
      </c>
      <c r="H25" s="44">
        <v>10</v>
      </c>
      <c r="I25" s="44">
        <v>2</v>
      </c>
      <c r="J25" s="44">
        <v>7</v>
      </c>
      <c r="K25" s="44">
        <v>6</v>
      </c>
      <c r="L25" s="44">
        <v>7</v>
      </c>
      <c r="M25" s="44">
        <v>0</v>
      </c>
      <c r="N25" s="16">
        <f t="shared" si="1"/>
        <v>60</v>
      </c>
      <c r="O25" s="5">
        <v>2978.01</v>
      </c>
      <c r="P25" s="5">
        <f t="shared" si="2"/>
        <v>2978.01</v>
      </c>
      <c r="Q25" s="16">
        <f t="shared" si="3"/>
        <v>100</v>
      </c>
      <c r="R25" s="5">
        <v>2978.01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5088.68</v>
      </c>
      <c r="H26" s="44">
        <v>25</v>
      </c>
      <c r="I26" s="44">
        <v>9</v>
      </c>
      <c r="J26" s="44">
        <v>16</v>
      </c>
      <c r="K26" s="44">
        <v>10</v>
      </c>
      <c r="L26" s="44">
        <v>11</v>
      </c>
      <c r="M26" s="44">
        <v>0</v>
      </c>
      <c r="N26" s="16">
        <f t="shared" si="1"/>
        <v>40</v>
      </c>
      <c r="O26" s="5">
        <v>5088.68</v>
      </c>
      <c r="P26" s="5">
        <f t="shared" si="2"/>
        <v>5088.68</v>
      </c>
      <c r="Q26" s="16">
        <f t="shared" si="3"/>
        <v>100</v>
      </c>
      <c r="R26" s="5">
        <v>5088.68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58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14</v>
      </c>
      <c r="I27" s="44">
        <v>1</v>
      </c>
      <c r="J27" s="44">
        <v>13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2831.43</v>
      </c>
      <c r="H28" s="44">
        <v>14</v>
      </c>
      <c r="I28" s="44">
        <v>3</v>
      </c>
      <c r="J28" s="44">
        <v>8</v>
      </c>
      <c r="K28" s="44">
        <v>9</v>
      </c>
      <c r="L28" s="44">
        <v>9</v>
      </c>
      <c r="M28" s="44">
        <v>0</v>
      </c>
      <c r="N28" s="16">
        <f t="shared" si="1"/>
        <v>64.285714285714292</v>
      </c>
      <c r="O28" s="5">
        <v>2831.43</v>
      </c>
      <c r="P28" s="5">
        <f t="shared" si="2"/>
        <v>2831.43</v>
      </c>
      <c r="Q28" s="16">
        <f t="shared" si="3"/>
        <v>100</v>
      </c>
      <c r="R28" s="5">
        <v>2831.43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58" t="s">
        <v>383</v>
      </c>
      <c r="D29" s="25" t="s">
        <v>384</v>
      </c>
      <c r="E29" s="84" t="s">
        <v>41</v>
      </c>
      <c r="F29" s="96"/>
      <c r="G29" s="93">
        <v>0</v>
      </c>
      <c r="H29" s="44">
        <v>1</v>
      </c>
      <c r="I29" s="44">
        <v>0</v>
      </c>
      <c r="J29" s="44">
        <v>1</v>
      </c>
      <c r="K29" s="44">
        <v>1</v>
      </c>
      <c r="L29" s="44">
        <v>1</v>
      </c>
      <c r="M29" s="44">
        <v>0</v>
      </c>
      <c r="N29" s="16">
        <f t="shared" si="1"/>
        <v>100</v>
      </c>
      <c r="O29" s="5">
        <v>401.94</v>
      </c>
      <c r="P29" s="5">
        <f t="shared" si="2"/>
        <v>401.94</v>
      </c>
      <c r="Q29" s="16">
        <f t="shared" si="3"/>
        <v>100</v>
      </c>
      <c r="R29" s="5">
        <v>401.94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21" ht="27.95" customHeight="1" x14ac:dyDescent="0.2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138" t="s">
        <v>300</v>
      </c>
      <c r="G30" s="93">
        <f t="shared" ref="G30:G79" si="8">O30</f>
        <v>15984.98</v>
      </c>
      <c r="H30" s="44">
        <v>31</v>
      </c>
      <c r="I30" s="44">
        <v>2</v>
      </c>
      <c r="J30" s="44">
        <v>26</v>
      </c>
      <c r="K30" s="44">
        <v>23</v>
      </c>
      <c r="L30" s="44">
        <v>34</v>
      </c>
      <c r="M30" s="44">
        <v>0</v>
      </c>
      <c r="N30" s="16">
        <f t="shared" si="1"/>
        <v>74.193548387096769</v>
      </c>
      <c r="O30" s="5">
        <v>15984.98</v>
      </c>
      <c r="P30" s="5">
        <f t="shared" si="2"/>
        <v>15984.98</v>
      </c>
      <c r="Q30" s="16">
        <f t="shared" si="3"/>
        <v>100</v>
      </c>
      <c r="R30" s="5">
        <v>15984.98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9669.86</v>
      </c>
      <c r="H31" s="44">
        <v>31</v>
      </c>
      <c r="I31" s="44">
        <v>9</v>
      </c>
      <c r="J31" s="44">
        <v>19</v>
      </c>
      <c r="K31" s="44">
        <v>14</v>
      </c>
      <c r="L31" s="44">
        <v>19</v>
      </c>
      <c r="M31" s="44">
        <v>0</v>
      </c>
      <c r="N31" s="16">
        <f t="shared" si="1"/>
        <v>45.161290322580641</v>
      </c>
      <c r="O31" s="5">
        <v>9669.86</v>
      </c>
      <c r="P31" s="5">
        <f t="shared" si="2"/>
        <v>9669.86</v>
      </c>
      <c r="Q31" s="16">
        <f t="shared" si="3"/>
        <v>100</v>
      </c>
      <c r="R31" s="5">
        <v>9669.86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5790.69</v>
      </c>
      <c r="H32" s="44">
        <v>23</v>
      </c>
      <c r="I32" s="44">
        <v>7</v>
      </c>
      <c r="J32" s="44">
        <v>13</v>
      </c>
      <c r="K32" s="44">
        <v>10</v>
      </c>
      <c r="L32" s="44">
        <v>13</v>
      </c>
      <c r="M32" s="44">
        <v>0</v>
      </c>
      <c r="N32" s="16">
        <f t="shared" si="1"/>
        <v>43.478260869565219</v>
      </c>
      <c r="O32" s="5">
        <v>5790.69</v>
      </c>
      <c r="P32" s="5">
        <f t="shared" si="2"/>
        <v>5790.69</v>
      </c>
      <c r="Q32" s="16">
        <f t="shared" si="3"/>
        <v>100</v>
      </c>
      <c r="R32" s="5">
        <v>5790.69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16</v>
      </c>
      <c r="I33" s="44">
        <v>6</v>
      </c>
      <c r="J33" s="44">
        <v>8</v>
      </c>
      <c r="K33" s="44">
        <v>1</v>
      </c>
      <c r="L33" s="44">
        <v>1</v>
      </c>
      <c r="M33" s="44">
        <v>0</v>
      </c>
      <c r="N33" s="16">
        <f t="shared" si="1"/>
        <v>6.25</v>
      </c>
      <c r="O33" s="5">
        <v>415.83</v>
      </c>
      <c r="P33" s="5">
        <f t="shared" si="2"/>
        <v>415.83</v>
      </c>
      <c r="Q33" s="16">
        <f t="shared" si="3"/>
        <v>100</v>
      </c>
      <c r="R33" s="5">
        <v>415.83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14711.27</v>
      </c>
      <c r="H34" s="44">
        <v>39</v>
      </c>
      <c r="I34" s="44">
        <v>14</v>
      </c>
      <c r="J34" s="44">
        <v>21</v>
      </c>
      <c r="K34" s="44">
        <v>23</v>
      </c>
      <c r="L34" s="44">
        <v>25</v>
      </c>
      <c r="M34" s="44">
        <v>0</v>
      </c>
      <c r="N34" s="16">
        <f t="shared" si="1"/>
        <v>58.974358974358978</v>
      </c>
      <c r="O34" s="5">
        <v>14711.27</v>
      </c>
      <c r="P34" s="5">
        <f t="shared" si="2"/>
        <v>14711.27</v>
      </c>
      <c r="Q34" s="16">
        <f t="shared" si="3"/>
        <v>100</v>
      </c>
      <c r="R34" s="5">
        <v>14711.27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58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5351.03</v>
      </c>
      <c r="H35" s="44">
        <v>26</v>
      </c>
      <c r="I35" s="44">
        <v>7</v>
      </c>
      <c r="J35" s="44">
        <v>12</v>
      </c>
      <c r="K35" s="44">
        <v>15</v>
      </c>
      <c r="L35" s="44">
        <v>16</v>
      </c>
      <c r="M35" s="44">
        <v>0</v>
      </c>
      <c r="N35" s="16">
        <f t="shared" si="1"/>
        <v>57.692307692307686</v>
      </c>
      <c r="O35" s="5">
        <v>5351.03</v>
      </c>
      <c r="P35" s="5">
        <f t="shared" si="2"/>
        <v>5351.03</v>
      </c>
      <c r="Q35" s="16">
        <f t="shared" si="3"/>
        <v>100</v>
      </c>
      <c r="R35" s="5">
        <v>5351.03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24</v>
      </c>
      <c r="I36" s="44">
        <v>5</v>
      </c>
      <c r="J36" s="44">
        <v>18</v>
      </c>
      <c r="K36" s="44">
        <v>4</v>
      </c>
      <c r="L36" s="44">
        <v>4</v>
      </c>
      <c r="M36" s="44">
        <v>0</v>
      </c>
      <c r="N36" s="16">
        <f t="shared" si="1"/>
        <v>16.666666666666664</v>
      </c>
      <c r="O36" s="5">
        <v>1600.15</v>
      </c>
      <c r="P36" s="5">
        <f t="shared" si="2"/>
        <v>1600.15</v>
      </c>
      <c r="Q36" s="16">
        <f t="shared" si="3"/>
        <v>100</v>
      </c>
      <c r="R36" s="5">
        <v>1600.15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4111.37</v>
      </c>
      <c r="H37" s="44">
        <v>13</v>
      </c>
      <c r="I37" s="44">
        <v>6</v>
      </c>
      <c r="J37" s="44">
        <v>6</v>
      </c>
      <c r="K37" s="44">
        <v>5</v>
      </c>
      <c r="L37" s="44">
        <v>5</v>
      </c>
      <c r="M37" s="44">
        <v>0</v>
      </c>
      <c r="N37" s="16">
        <f t="shared" si="1"/>
        <v>38.461538461538467</v>
      </c>
      <c r="O37" s="5">
        <v>4111.37</v>
      </c>
      <c r="P37" s="5">
        <f t="shared" si="2"/>
        <v>4111.37</v>
      </c>
      <c r="Q37" s="16">
        <f t="shared" si="3"/>
        <v>100</v>
      </c>
      <c r="R37" s="5">
        <v>4111.37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8489.68</v>
      </c>
      <c r="H38" s="44">
        <v>9</v>
      </c>
      <c r="I38" s="44">
        <v>3</v>
      </c>
      <c r="J38" s="44">
        <v>6</v>
      </c>
      <c r="K38" s="44">
        <v>8</v>
      </c>
      <c r="L38" s="44">
        <v>10</v>
      </c>
      <c r="M38" s="44">
        <v>0</v>
      </c>
      <c r="N38" s="16">
        <f t="shared" si="1"/>
        <v>88.888888888888886</v>
      </c>
      <c r="O38" s="5">
        <v>8489.68</v>
      </c>
      <c r="P38" s="5">
        <f t="shared" si="2"/>
        <v>8489.68</v>
      </c>
      <c r="Q38" s="16">
        <f t="shared" si="3"/>
        <v>100</v>
      </c>
      <c r="R38" s="5">
        <v>8489.68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39138.589999999997</v>
      </c>
      <c r="H39" s="44">
        <v>43</v>
      </c>
      <c r="I39" s="44">
        <v>3</v>
      </c>
      <c r="J39" s="44">
        <v>40</v>
      </c>
      <c r="K39" s="44">
        <v>27</v>
      </c>
      <c r="L39" s="44">
        <v>40</v>
      </c>
      <c r="M39" s="44">
        <v>0</v>
      </c>
      <c r="N39" s="16">
        <f t="shared" si="1"/>
        <v>62.790697674418603</v>
      </c>
      <c r="O39" s="5">
        <v>39138.589999999997</v>
      </c>
      <c r="P39" s="5">
        <f t="shared" si="2"/>
        <v>39138.589999999997</v>
      </c>
      <c r="Q39" s="16">
        <f t="shared" si="3"/>
        <v>100</v>
      </c>
      <c r="R39" s="5">
        <v>39138.589999999997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9</v>
      </c>
      <c r="I40" s="44">
        <v>2</v>
      </c>
      <c r="J40" s="44">
        <v>6</v>
      </c>
      <c r="K40" s="44">
        <v>0</v>
      </c>
      <c r="L40" s="44">
        <v>0</v>
      </c>
      <c r="M40" s="44">
        <v>0</v>
      </c>
      <c r="N40" s="16">
        <f t="shared" si="1"/>
        <v>0</v>
      </c>
      <c r="O40" s="16">
        <f>IF(I40=0,0,L40/I40)*100</f>
        <v>0</v>
      </c>
      <c r="P40" s="5">
        <f t="shared" si="2"/>
        <v>0</v>
      </c>
      <c r="Q40" s="16">
        <f t="shared" si="3"/>
        <v>0</v>
      </c>
      <c r="R40" s="16">
        <f t="shared" ref="R40:S41" si="9">IF(L40=0,0,O40/L40)*100</f>
        <v>0</v>
      </c>
      <c r="S40" s="16">
        <f t="shared" si="9"/>
        <v>0</v>
      </c>
      <c r="T40" s="5">
        <f t="shared" si="5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58" t="s">
        <v>23</v>
      </c>
      <c r="C41" s="158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2454.2800000000002</v>
      </c>
      <c r="H41" s="44">
        <v>14</v>
      </c>
      <c r="I41" s="44">
        <v>2</v>
      </c>
      <c r="J41" s="44">
        <v>10</v>
      </c>
      <c r="K41" s="44">
        <v>3</v>
      </c>
      <c r="L41" s="44">
        <v>3</v>
      </c>
      <c r="M41" s="44">
        <v>0</v>
      </c>
      <c r="N41" s="16">
        <f t="shared" si="1"/>
        <v>21.428571428571427</v>
      </c>
      <c r="O41" s="16">
        <v>2454.2800000000002</v>
      </c>
      <c r="P41" s="5">
        <f t="shared" si="2"/>
        <v>2454.2800000000002</v>
      </c>
      <c r="Q41" s="16">
        <f t="shared" si="3"/>
        <v>100</v>
      </c>
      <c r="R41" s="16">
        <v>2454.2800000000002</v>
      </c>
      <c r="S41" s="16">
        <f t="shared" si="9"/>
        <v>0</v>
      </c>
      <c r="T41" s="5">
        <f t="shared" si="5"/>
        <v>0</v>
      </c>
      <c r="U41" s="16">
        <f>IF(O41=0,0,R41/O41)*100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11223.61</v>
      </c>
      <c r="H42" s="44">
        <v>18</v>
      </c>
      <c r="I42" s="44">
        <v>4</v>
      </c>
      <c r="J42" s="44">
        <v>12</v>
      </c>
      <c r="K42" s="44">
        <v>13</v>
      </c>
      <c r="L42" s="44">
        <v>17</v>
      </c>
      <c r="M42" s="44">
        <v>0</v>
      </c>
      <c r="N42" s="16">
        <f t="shared" si="1"/>
        <v>72.222222222222214</v>
      </c>
      <c r="O42" s="5">
        <v>11223.61</v>
      </c>
      <c r="P42" s="5">
        <f t="shared" si="2"/>
        <v>11223.61</v>
      </c>
      <c r="Q42" s="16">
        <f>IF(O42=0,0,P42/O42)*100</f>
        <v>100</v>
      </c>
      <c r="R42" s="5">
        <v>11223.61</v>
      </c>
      <c r="S42" s="16">
        <f>IF(P42=0,0,R42/P42)*100</f>
        <v>100</v>
      </c>
      <c r="T42" s="5">
        <f t="shared" si="5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22062.33</v>
      </c>
      <c r="H43" s="44">
        <v>36</v>
      </c>
      <c r="I43" s="44">
        <v>14</v>
      </c>
      <c r="J43" s="44">
        <v>15</v>
      </c>
      <c r="K43" s="44">
        <v>29</v>
      </c>
      <c r="L43" s="44">
        <v>36</v>
      </c>
      <c r="M43" s="44">
        <v>0</v>
      </c>
      <c r="N43" s="16">
        <f t="shared" si="1"/>
        <v>80.555555555555557</v>
      </c>
      <c r="O43" s="5">
        <v>22062.33</v>
      </c>
      <c r="P43" s="5">
        <f t="shared" si="2"/>
        <v>22062.33</v>
      </c>
      <c r="Q43" s="16">
        <f>IF(O43=0,0,P43/O43)*100</f>
        <v>100</v>
      </c>
      <c r="R43" s="5">
        <v>22062.33</v>
      </c>
      <c r="S43" s="16">
        <f>IF(P43=0,0,R43/P43)*100</f>
        <v>100</v>
      </c>
      <c r="T43" s="5">
        <f t="shared" si="5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1"/>
        <v>0</v>
      </c>
      <c r="O44" s="16">
        <f>IF(I44=0,0,L44/I44)*100</f>
        <v>0</v>
      </c>
      <c r="P44" s="5">
        <f t="shared" si="2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5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58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3195.03</v>
      </c>
      <c r="H45" s="44">
        <v>29</v>
      </c>
      <c r="I45" s="44">
        <v>6</v>
      </c>
      <c r="J45" s="44">
        <v>18</v>
      </c>
      <c r="K45" s="44">
        <v>6</v>
      </c>
      <c r="L45" s="44">
        <v>7</v>
      </c>
      <c r="M45" s="44">
        <v>0</v>
      </c>
      <c r="N45" s="16">
        <f t="shared" si="1"/>
        <v>20.689655172413794</v>
      </c>
      <c r="O45" s="5">
        <v>3195.03</v>
      </c>
      <c r="P45" s="5">
        <f t="shared" si="2"/>
        <v>3195.03</v>
      </c>
      <c r="Q45" s="16">
        <f>IF(O45=0,0,P45/O45)*100</f>
        <v>100</v>
      </c>
      <c r="R45" s="5">
        <v>3195.03</v>
      </c>
      <c r="S45" s="16">
        <f>IF(P45=0,0,R45/P45)*100</f>
        <v>100</v>
      </c>
      <c r="T45" s="5">
        <f t="shared" si="5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11541.03</v>
      </c>
      <c r="H46" s="44">
        <v>23</v>
      </c>
      <c r="I46" s="44">
        <v>5</v>
      </c>
      <c r="J46" s="44">
        <v>15</v>
      </c>
      <c r="K46" s="44">
        <v>17</v>
      </c>
      <c r="L46" s="44">
        <v>23</v>
      </c>
      <c r="M46" s="44">
        <v>0</v>
      </c>
      <c r="N46" s="16">
        <f t="shared" si="1"/>
        <v>73.91304347826086</v>
      </c>
      <c r="O46" s="5">
        <v>11541.03</v>
      </c>
      <c r="P46" s="5">
        <f t="shared" si="2"/>
        <v>11541.03</v>
      </c>
      <c r="Q46" s="16">
        <f>IF(O46=0,0,P46/O46)*100</f>
        <v>100</v>
      </c>
      <c r="R46" s="5">
        <v>11541.03</v>
      </c>
      <c r="S46" s="16">
        <f>IF(P46=0,0,R46/P46)*100</f>
        <v>100</v>
      </c>
      <c r="T46" s="5">
        <f t="shared" si="5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58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22</v>
      </c>
      <c r="I47" s="44">
        <v>3</v>
      </c>
      <c r="J47" s="44">
        <v>17</v>
      </c>
      <c r="K47" s="44">
        <v>0</v>
      </c>
      <c r="L47" s="44">
        <v>0</v>
      </c>
      <c r="M47" s="44">
        <v>0</v>
      </c>
      <c r="N47" s="16">
        <f t="shared" si="1"/>
        <v>0</v>
      </c>
      <c r="O47" s="5">
        <v>0</v>
      </c>
      <c r="P47" s="5">
        <f t="shared" si="2"/>
        <v>0</v>
      </c>
      <c r="Q47" s="5">
        <v>0</v>
      </c>
      <c r="R47" s="5">
        <v>0</v>
      </c>
      <c r="S47" s="5">
        <v>0</v>
      </c>
      <c r="T47" s="5">
        <f t="shared" si="5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1836.21</v>
      </c>
      <c r="H48" s="44">
        <v>10</v>
      </c>
      <c r="I48" s="44">
        <v>1</v>
      </c>
      <c r="J48" s="44">
        <v>7</v>
      </c>
      <c r="K48" s="44">
        <v>7</v>
      </c>
      <c r="L48" s="44">
        <v>7</v>
      </c>
      <c r="M48" s="44">
        <v>0</v>
      </c>
      <c r="N48" s="16">
        <f t="shared" si="1"/>
        <v>70</v>
      </c>
      <c r="O48" s="5">
        <v>1836.21</v>
      </c>
      <c r="P48" s="5">
        <f t="shared" si="2"/>
        <v>1836.21</v>
      </c>
      <c r="Q48" s="16">
        <f>IF(O48=0,0,P48/O48)*100</f>
        <v>100</v>
      </c>
      <c r="R48" s="5">
        <v>1836.21</v>
      </c>
      <c r="S48" s="16">
        <f>IF(P48=0,0,R48/P48)*100</f>
        <v>100</v>
      </c>
      <c r="T48" s="5">
        <f t="shared" si="5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12089.81</v>
      </c>
      <c r="H49" s="44">
        <v>29</v>
      </c>
      <c r="I49" s="44">
        <v>8</v>
      </c>
      <c r="J49" s="44">
        <v>16</v>
      </c>
      <c r="K49" s="44">
        <v>19</v>
      </c>
      <c r="L49" s="44">
        <v>21</v>
      </c>
      <c r="M49" s="44">
        <v>0</v>
      </c>
      <c r="N49" s="16">
        <f t="shared" si="1"/>
        <v>65.517241379310349</v>
      </c>
      <c r="O49" s="5">
        <v>12089.81</v>
      </c>
      <c r="P49" s="5">
        <f t="shared" si="2"/>
        <v>12089.81</v>
      </c>
      <c r="Q49" s="16">
        <f>IF(O49=0,0,P49/O49)*100</f>
        <v>100</v>
      </c>
      <c r="R49" s="5">
        <v>12089.81</v>
      </c>
      <c r="S49" s="16">
        <f>IF(P49=0,0,R49/P49)*100</f>
        <v>100</v>
      </c>
      <c r="T49" s="5">
        <f t="shared" si="5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3804.09</v>
      </c>
      <c r="H50" s="44">
        <v>22</v>
      </c>
      <c r="I50" s="44">
        <v>5</v>
      </c>
      <c r="J50" s="44">
        <v>16</v>
      </c>
      <c r="K50" s="44">
        <v>8</v>
      </c>
      <c r="L50" s="44">
        <v>8</v>
      </c>
      <c r="M50" s="44">
        <v>0</v>
      </c>
      <c r="N50" s="16">
        <f t="shared" si="1"/>
        <v>36.363636363636367</v>
      </c>
      <c r="O50" s="5">
        <v>3804.09</v>
      </c>
      <c r="P50" s="5">
        <f t="shared" si="2"/>
        <v>3804.09</v>
      </c>
      <c r="Q50" s="16">
        <f>IF(O50=0,0,P50/O50)*100</f>
        <v>100</v>
      </c>
      <c r="R50" s="5">
        <v>3804.09</v>
      </c>
      <c r="S50" s="16">
        <f>IF(P50=0,0,R50/P50)*100</f>
        <v>100</v>
      </c>
      <c r="T50" s="5">
        <f t="shared" si="5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58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1203.94</v>
      </c>
      <c r="H51" s="44">
        <v>6</v>
      </c>
      <c r="I51" s="44">
        <v>0</v>
      </c>
      <c r="J51" s="44">
        <v>5</v>
      </c>
      <c r="K51" s="44">
        <v>3</v>
      </c>
      <c r="L51" s="44">
        <v>3</v>
      </c>
      <c r="M51" s="44">
        <v>0</v>
      </c>
      <c r="N51" s="16">
        <f t="shared" si="1"/>
        <v>50</v>
      </c>
      <c r="O51" s="16">
        <v>1203.94</v>
      </c>
      <c r="P51" s="5">
        <f t="shared" si="2"/>
        <v>1203.94</v>
      </c>
      <c r="Q51" s="16">
        <f>IF(O51=0,0,P51/O51)*100</f>
        <v>100</v>
      </c>
      <c r="R51" s="16">
        <v>1203.94</v>
      </c>
      <c r="S51" s="16">
        <f>IF(P51=0,0,R51/P51)*100</f>
        <v>100</v>
      </c>
      <c r="T51" s="5">
        <f t="shared" si="5"/>
        <v>0</v>
      </c>
      <c r="U51" s="16">
        <f>IF(P51=0,0,T51/P51)*100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4261.2</v>
      </c>
      <c r="H52" s="44">
        <v>20</v>
      </c>
      <c r="I52" s="44">
        <v>0</v>
      </c>
      <c r="J52" s="44">
        <v>12</v>
      </c>
      <c r="K52" s="44">
        <v>12</v>
      </c>
      <c r="L52" s="44">
        <v>13</v>
      </c>
      <c r="M52" s="44">
        <v>0</v>
      </c>
      <c r="N52" s="16">
        <f t="shared" si="1"/>
        <v>60</v>
      </c>
      <c r="O52" s="5">
        <v>4261.2</v>
      </c>
      <c r="P52" s="5">
        <f t="shared" si="2"/>
        <v>4261.2</v>
      </c>
      <c r="Q52" s="16">
        <f t="shared" ref="Q52:Q80" si="10">IF(O52=0,0,P52/O52)*100</f>
        <v>100</v>
      </c>
      <c r="R52" s="5">
        <v>4261.2</v>
      </c>
      <c r="S52" s="16">
        <f t="shared" ref="S52:S66" si="11">IF(P52=0,0,R52/P52)*100</f>
        <v>100</v>
      </c>
      <c r="T52" s="5">
        <f t="shared" si="5"/>
        <v>0</v>
      </c>
      <c r="U52" s="16">
        <f t="shared" ref="U52:U80" si="12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13180.31</v>
      </c>
      <c r="H53" s="44">
        <v>15</v>
      </c>
      <c r="I53" s="44">
        <v>1</v>
      </c>
      <c r="J53" s="44">
        <v>11</v>
      </c>
      <c r="K53" s="44">
        <v>13</v>
      </c>
      <c r="L53" s="44">
        <v>14</v>
      </c>
      <c r="M53" s="44">
        <v>0</v>
      </c>
      <c r="N53" s="16">
        <f t="shared" si="1"/>
        <v>86.666666666666671</v>
      </c>
      <c r="O53" s="5">
        <v>13180.31</v>
      </c>
      <c r="P53" s="5">
        <f t="shared" si="2"/>
        <v>13180.31</v>
      </c>
      <c r="Q53" s="16">
        <f t="shared" si="10"/>
        <v>100</v>
      </c>
      <c r="R53" s="5">
        <v>13180.31</v>
      </c>
      <c r="S53" s="16">
        <f t="shared" si="11"/>
        <v>100</v>
      </c>
      <c r="T53" s="5">
        <f t="shared" si="5"/>
        <v>0</v>
      </c>
      <c r="U53" s="16">
        <f t="shared" si="12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6744.19</v>
      </c>
      <c r="H54" s="44">
        <v>23</v>
      </c>
      <c r="I54" s="44">
        <v>6</v>
      </c>
      <c r="J54" s="44">
        <v>13</v>
      </c>
      <c r="K54" s="44">
        <v>10</v>
      </c>
      <c r="L54" s="44">
        <v>12</v>
      </c>
      <c r="M54" s="44">
        <v>0</v>
      </c>
      <c r="N54" s="16">
        <f t="shared" si="1"/>
        <v>43.478260869565219</v>
      </c>
      <c r="O54" s="5">
        <v>6744.19</v>
      </c>
      <c r="P54" s="5">
        <f t="shared" si="2"/>
        <v>6744.19</v>
      </c>
      <c r="Q54" s="16">
        <f t="shared" si="10"/>
        <v>100</v>
      </c>
      <c r="R54" s="5">
        <v>6744.19</v>
      </c>
      <c r="S54" s="16">
        <f t="shared" si="11"/>
        <v>100</v>
      </c>
      <c r="T54" s="5">
        <f t="shared" si="5"/>
        <v>0</v>
      </c>
      <c r="U54" s="16">
        <f t="shared" si="12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28</v>
      </c>
      <c r="I55" s="44">
        <v>2</v>
      </c>
      <c r="J55" s="44">
        <v>26</v>
      </c>
      <c r="K55" s="44">
        <v>7</v>
      </c>
      <c r="L55" s="44">
        <v>9</v>
      </c>
      <c r="M55" s="44">
        <v>0</v>
      </c>
      <c r="N55" s="16">
        <f t="shared" si="1"/>
        <v>25</v>
      </c>
      <c r="O55" s="5">
        <v>4470.8100000000004</v>
      </c>
      <c r="P55" s="5">
        <f t="shared" si="2"/>
        <v>4470.8100000000004</v>
      </c>
      <c r="Q55" s="16">
        <f t="shared" si="10"/>
        <v>100</v>
      </c>
      <c r="R55" s="5">
        <v>4470.8100000000004</v>
      </c>
      <c r="S55" s="16">
        <f t="shared" si="11"/>
        <v>100</v>
      </c>
      <c r="T55" s="5">
        <f t="shared" si="5"/>
        <v>0</v>
      </c>
      <c r="U55" s="16">
        <f t="shared" si="12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58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23</v>
      </c>
      <c r="I56" s="44">
        <v>6</v>
      </c>
      <c r="J56" s="44">
        <v>6</v>
      </c>
      <c r="K56" s="44">
        <v>8</v>
      </c>
      <c r="L56" s="44">
        <v>9</v>
      </c>
      <c r="M56" s="44">
        <v>0</v>
      </c>
      <c r="N56" s="16">
        <f t="shared" si="1"/>
        <v>34.782608695652172</v>
      </c>
      <c r="O56" s="5">
        <v>3148.3</v>
      </c>
      <c r="P56" s="5">
        <f t="shared" si="2"/>
        <v>3148.3</v>
      </c>
      <c r="Q56" s="16">
        <f t="shared" si="10"/>
        <v>100</v>
      </c>
      <c r="R56" s="5">
        <v>3148.3</v>
      </c>
      <c r="S56" s="16">
        <f t="shared" si="11"/>
        <v>100</v>
      </c>
      <c r="T56" s="5">
        <f t="shared" si="5"/>
        <v>0</v>
      </c>
      <c r="U56" s="16">
        <f t="shared" si="12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12176.76</v>
      </c>
      <c r="H57" s="44">
        <v>31</v>
      </c>
      <c r="I57" s="44">
        <v>2</v>
      </c>
      <c r="J57" s="44">
        <v>14</v>
      </c>
      <c r="K57" s="44">
        <v>20</v>
      </c>
      <c r="L57" s="44">
        <v>26</v>
      </c>
      <c r="M57" s="44">
        <v>0</v>
      </c>
      <c r="N57" s="16">
        <f t="shared" si="1"/>
        <v>64.516129032258064</v>
      </c>
      <c r="O57" s="5">
        <v>12176.76</v>
      </c>
      <c r="P57" s="5">
        <f t="shared" si="2"/>
        <v>12176.76</v>
      </c>
      <c r="Q57" s="16">
        <f t="shared" si="10"/>
        <v>100</v>
      </c>
      <c r="R57" s="5">
        <v>12176.76</v>
      </c>
      <c r="S57" s="16">
        <f t="shared" si="11"/>
        <v>100</v>
      </c>
      <c r="T57" s="5">
        <f t="shared" si="5"/>
        <v>0</v>
      </c>
      <c r="U57" s="16">
        <f t="shared" si="12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58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13774.9</v>
      </c>
      <c r="H58" s="44">
        <v>17</v>
      </c>
      <c r="I58" s="44">
        <v>4</v>
      </c>
      <c r="J58" s="44">
        <v>8</v>
      </c>
      <c r="K58" s="44">
        <v>14</v>
      </c>
      <c r="L58" s="44">
        <v>19</v>
      </c>
      <c r="M58" s="44">
        <v>0</v>
      </c>
      <c r="N58" s="16">
        <f t="shared" si="1"/>
        <v>82.35294117647058</v>
      </c>
      <c r="O58" s="5">
        <v>13774.9</v>
      </c>
      <c r="P58" s="5">
        <f t="shared" si="2"/>
        <v>13774.9</v>
      </c>
      <c r="Q58" s="16">
        <f t="shared" si="10"/>
        <v>100</v>
      </c>
      <c r="R58" s="5">
        <v>13774.9</v>
      </c>
      <c r="S58" s="16">
        <f t="shared" si="11"/>
        <v>100</v>
      </c>
      <c r="T58" s="5">
        <f t="shared" si="5"/>
        <v>0</v>
      </c>
      <c r="U58" s="16">
        <f t="shared" si="12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4916.71</v>
      </c>
      <c r="H59" s="44">
        <v>28</v>
      </c>
      <c r="I59" s="44">
        <v>10</v>
      </c>
      <c r="J59" s="44">
        <v>11</v>
      </c>
      <c r="K59" s="44">
        <v>13</v>
      </c>
      <c r="L59" s="44">
        <v>14</v>
      </c>
      <c r="M59" s="44">
        <v>0</v>
      </c>
      <c r="N59" s="16">
        <f t="shared" si="1"/>
        <v>46.428571428571431</v>
      </c>
      <c r="O59" s="5">
        <v>4916.71</v>
      </c>
      <c r="P59" s="5">
        <f t="shared" si="2"/>
        <v>4916.71</v>
      </c>
      <c r="Q59" s="16">
        <f t="shared" si="10"/>
        <v>100</v>
      </c>
      <c r="R59" s="5">
        <v>4916.71</v>
      </c>
      <c r="S59" s="16">
        <f t="shared" si="11"/>
        <v>100</v>
      </c>
      <c r="T59" s="5">
        <f t="shared" si="5"/>
        <v>0</v>
      </c>
      <c r="U59" s="16">
        <f t="shared" si="12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3332.43</v>
      </c>
      <c r="H60" s="44">
        <v>15</v>
      </c>
      <c r="I60" s="44">
        <v>4</v>
      </c>
      <c r="J60" s="44">
        <v>10</v>
      </c>
      <c r="K60" s="44">
        <v>7</v>
      </c>
      <c r="L60" s="44">
        <v>9</v>
      </c>
      <c r="M60" s="44">
        <v>0</v>
      </c>
      <c r="N60" s="16">
        <f t="shared" si="1"/>
        <v>46.666666666666664</v>
      </c>
      <c r="O60" s="5">
        <v>3332.43</v>
      </c>
      <c r="P60" s="5">
        <f t="shared" si="2"/>
        <v>3332.43</v>
      </c>
      <c r="Q60" s="16">
        <f t="shared" si="10"/>
        <v>100</v>
      </c>
      <c r="R60" s="5">
        <v>3332.43</v>
      </c>
      <c r="S60" s="16">
        <f t="shared" si="11"/>
        <v>100</v>
      </c>
      <c r="T60" s="5">
        <f t="shared" si="5"/>
        <v>0</v>
      </c>
      <c r="U60" s="16">
        <f t="shared" si="12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24</v>
      </c>
      <c r="I61" s="44">
        <v>3</v>
      </c>
      <c r="J61" s="44">
        <v>18</v>
      </c>
      <c r="K61" s="44">
        <v>3</v>
      </c>
      <c r="L61" s="44">
        <v>4</v>
      </c>
      <c r="M61" s="44">
        <v>0</v>
      </c>
      <c r="N61" s="16">
        <f t="shared" si="1"/>
        <v>12.5</v>
      </c>
      <c r="O61" s="5">
        <v>4040.4</v>
      </c>
      <c r="P61" s="5">
        <f t="shared" si="2"/>
        <v>4040.4</v>
      </c>
      <c r="Q61" s="16">
        <f t="shared" si="10"/>
        <v>100</v>
      </c>
      <c r="R61" s="5">
        <v>4040.4</v>
      </c>
      <c r="S61" s="16">
        <f t="shared" si="11"/>
        <v>100</v>
      </c>
      <c r="T61" s="5">
        <f t="shared" si="5"/>
        <v>0</v>
      </c>
      <c r="U61" s="16">
        <f t="shared" si="12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12117.09</v>
      </c>
      <c r="H62" s="44">
        <v>18</v>
      </c>
      <c r="I62" s="44">
        <v>1</v>
      </c>
      <c r="J62" s="44">
        <v>14</v>
      </c>
      <c r="K62" s="44">
        <v>9</v>
      </c>
      <c r="L62" s="44">
        <v>11</v>
      </c>
      <c r="M62" s="44">
        <v>0</v>
      </c>
      <c r="N62" s="16">
        <f t="shared" si="1"/>
        <v>50</v>
      </c>
      <c r="O62" s="5">
        <v>12117.09</v>
      </c>
      <c r="P62" s="5">
        <f t="shared" si="2"/>
        <v>12117.09</v>
      </c>
      <c r="Q62" s="16">
        <f t="shared" si="10"/>
        <v>100</v>
      </c>
      <c r="R62" s="5">
        <v>12117.09</v>
      </c>
      <c r="S62" s="16">
        <f t="shared" si="11"/>
        <v>100</v>
      </c>
      <c r="T62" s="5">
        <f t="shared" si="5"/>
        <v>0</v>
      </c>
      <c r="U62" s="16">
        <f t="shared" si="12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4523.6499999999996</v>
      </c>
      <c r="H63" s="44">
        <v>21</v>
      </c>
      <c r="I63" s="44">
        <v>6</v>
      </c>
      <c r="J63" s="44">
        <v>8</v>
      </c>
      <c r="K63" s="44">
        <v>7</v>
      </c>
      <c r="L63" s="44">
        <v>7</v>
      </c>
      <c r="M63" s="44">
        <v>0</v>
      </c>
      <c r="N63" s="16">
        <f t="shared" si="1"/>
        <v>33.333333333333329</v>
      </c>
      <c r="O63" s="5">
        <v>4523.6499999999996</v>
      </c>
      <c r="P63" s="5">
        <f t="shared" si="2"/>
        <v>4523.6499999999996</v>
      </c>
      <c r="Q63" s="16">
        <f t="shared" si="10"/>
        <v>100</v>
      </c>
      <c r="R63" s="5">
        <v>4523.6499999999996</v>
      </c>
      <c r="S63" s="16">
        <f t="shared" si="11"/>
        <v>100</v>
      </c>
      <c r="T63" s="5">
        <f t="shared" si="5"/>
        <v>0</v>
      </c>
      <c r="U63" s="16">
        <f t="shared" si="12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103.49</v>
      </c>
      <c r="H64" s="44">
        <v>1</v>
      </c>
      <c r="I64" s="44">
        <v>0</v>
      </c>
      <c r="J64" s="44">
        <v>1</v>
      </c>
      <c r="K64" s="44">
        <v>1</v>
      </c>
      <c r="L64" s="44">
        <v>1</v>
      </c>
      <c r="M64" s="44">
        <v>0</v>
      </c>
      <c r="N64" s="16">
        <f t="shared" si="1"/>
        <v>100</v>
      </c>
      <c r="O64" s="5">
        <v>103.49</v>
      </c>
      <c r="P64" s="5">
        <f t="shared" si="2"/>
        <v>103.49</v>
      </c>
      <c r="Q64" s="16">
        <f t="shared" si="10"/>
        <v>100</v>
      </c>
      <c r="R64" s="5">
        <v>103.49</v>
      </c>
      <c r="S64" s="16">
        <f t="shared" si="11"/>
        <v>100</v>
      </c>
      <c r="T64" s="5">
        <f t="shared" si="5"/>
        <v>0</v>
      </c>
      <c r="U64" s="16">
        <f t="shared" si="12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6</v>
      </c>
      <c r="I65" s="44">
        <v>2</v>
      </c>
      <c r="J65" s="44">
        <v>4</v>
      </c>
      <c r="K65" s="44">
        <v>0</v>
      </c>
      <c r="L65" s="44">
        <v>0</v>
      </c>
      <c r="M65" s="44">
        <v>0</v>
      </c>
      <c r="N65" s="16">
        <f t="shared" si="1"/>
        <v>0</v>
      </c>
      <c r="O65" s="5">
        <v>0</v>
      </c>
      <c r="P65" s="5">
        <f t="shared" si="2"/>
        <v>0</v>
      </c>
      <c r="Q65" s="16">
        <f t="shared" si="10"/>
        <v>0</v>
      </c>
      <c r="R65" s="5">
        <v>0</v>
      </c>
      <c r="S65" s="16">
        <f t="shared" si="11"/>
        <v>0</v>
      </c>
      <c r="T65" s="5">
        <f t="shared" si="5"/>
        <v>0</v>
      </c>
      <c r="U65" s="16">
        <f t="shared" si="12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58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5696.37</v>
      </c>
      <c r="H66" s="44">
        <v>28</v>
      </c>
      <c r="I66" s="44">
        <v>11</v>
      </c>
      <c r="J66" s="44">
        <v>14</v>
      </c>
      <c r="K66" s="44">
        <v>14</v>
      </c>
      <c r="L66" s="44">
        <v>15</v>
      </c>
      <c r="M66" s="44">
        <v>0</v>
      </c>
      <c r="N66" s="16">
        <f t="shared" si="1"/>
        <v>50</v>
      </c>
      <c r="O66" s="5">
        <v>5696.37</v>
      </c>
      <c r="P66" s="5">
        <f t="shared" si="2"/>
        <v>5696.37</v>
      </c>
      <c r="Q66" s="16">
        <f t="shared" si="10"/>
        <v>100</v>
      </c>
      <c r="R66" s="5">
        <v>5696.37</v>
      </c>
      <c r="S66" s="16">
        <f t="shared" si="11"/>
        <v>100</v>
      </c>
      <c r="T66" s="5">
        <f t="shared" si="5"/>
        <v>0</v>
      </c>
      <c r="U66" s="16">
        <f t="shared" si="12"/>
        <v>0</v>
      </c>
    </row>
    <row r="67" spans="1:21" ht="27.95" customHeight="1" x14ac:dyDescent="0.25">
      <c r="A67" s="1">
        <f t="shared" si="7"/>
        <v>62</v>
      </c>
      <c r="B67" s="158" t="s">
        <v>24</v>
      </c>
      <c r="C67" s="158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1958.18</v>
      </c>
      <c r="H67" s="44">
        <v>7</v>
      </c>
      <c r="I67" s="44">
        <v>2</v>
      </c>
      <c r="J67" s="44">
        <v>4</v>
      </c>
      <c r="K67" s="44">
        <v>4</v>
      </c>
      <c r="L67" s="44">
        <v>5</v>
      </c>
      <c r="M67" s="44">
        <v>0</v>
      </c>
      <c r="N67" s="16">
        <f t="shared" si="1"/>
        <v>57.142857142857139</v>
      </c>
      <c r="O67" s="16">
        <v>1958.18</v>
      </c>
      <c r="P67" s="5">
        <f t="shared" si="2"/>
        <v>1958.18</v>
      </c>
      <c r="Q67" s="16">
        <f t="shared" si="10"/>
        <v>100</v>
      </c>
      <c r="R67" s="16">
        <v>1958.18</v>
      </c>
      <c r="S67" s="16">
        <f>IF(M67=0,0,P67/M67)*100</f>
        <v>0</v>
      </c>
      <c r="T67" s="5">
        <f t="shared" si="5"/>
        <v>0</v>
      </c>
      <c r="U67" s="16">
        <f t="shared" si="12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5</v>
      </c>
      <c r="I68" s="44">
        <v>1</v>
      </c>
      <c r="J68" s="44">
        <v>2</v>
      </c>
      <c r="K68" s="44">
        <v>1</v>
      </c>
      <c r="L68" s="44">
        <v>1</v>
      </c>
      <c r="M68" s="44">
        <v>0</v>
      </c>
      <c r="N68" s="16">
        <f t="shared" si="1"/>
        <v>20</v>
      </c>
      <c r="O68" s="5">
        <v>91.35</v>
      </c>
      <c r="P68" s="5">
        <f t="shared" si="2"/>
        <v>91.35</v>
      </c>
      <c r="Q68" s="16">
        <f t="shared" si="10"/>
        <v>100</v>
      </c>
      <c r="R68" s="5">
        <v>91.35</v>
      </c>
      <c r="S68" s="16">
        <f t="shared" ref="S68:S80" si="13">IF(P68=0,0,R68/P68)*100</f>
        <v>100</v>
      </c>
      <c r="T68" s="5">
        <f t="shared" si="5"/>
        <v>0</v>
      </c>
      <c r="U68" s="16">
        <f t="shared" si="12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9525.2000000000007</v>
      </c>
      <c r="H69" s="44">
        <v>27</v>
      </c>
      <c r="I69" s="44">
        <v>5</v>
      </c>
      <c r="J69" s="44">
        <v>17</v>
      </c>
      <c r="K69" s="44">
        <v>20</v>
      </c>
      <c r="L69" s="44">
        <v>21</v>
      </c>
      <c r="M69" s="44">
        <v>0</v>
      </c>
      <c r="N69" s="16">
        <f t="shared" si="1"/>
        <v>74.074074074074076</v>
      </c>
      <c r="O69" s="5">
        <v>9525.2000000000007</v>
      </c>
      <c r="P69" s="5">
        <f t="shared" si="2"/>
        <v>9525.2000000000007</v>
      </c>
      <c r="Q69" s="16">
        <f t="shared" si="10"/>
        <v>100</v>
      </c>
      <c r="R69" s="5">
        <v>9525.2000000000007</v>
      </c>
      <c r="S69" s="16">
        <f t="shared" si="13"/>
        <v>100</v>
      </c>
      <c r="T69" s="5">
        <f t="shared" si="5"/>
        <v>0</v>
      </c>
      <c r="U69" s="16">
        <f t="shared" si="12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14087.52</v>
      </c>
      <c r="H70" s="44">
        <v>34</v>
      </c>
      <c r="I70" s="44">
        <v>7</v>
      </c>
      <c r="J70" s="44">
        <v>20</v>
      </c>
      <c r="K70" s="44">
        <v>14</v>
      </c>
      <c r="L70" s="44">
        <v>16</v>
      </c>
      <c r="M70" s="44">
        <v>0</v>
      </c>
      <c r="N70" s="16">
        <f t="shared" ref="N70:U103" si="14">IF(H70=0,0,K70/H70)*100</f>
        <v>41.17647058823529</v>
      </c>
      <c r="O70" s="5">
        <v>14087.52</v>
      </c>
      <c r="P70" s="5">
        <f t="shared" ref="P70:P79" si="15">O70</f>
        <v>14087.52</v>
      </c>
      <c r="Q70" s="16">
        <f t="shared" si="10"/>
        <v>100</v>
      </c>
      <c r="R70" s="5">
        <v>14087.52</v>
      </c>
      <c r="S70" s="16">
        <f t="shared" si="13"/>
        <v>100</v>
      </c>
      <c r="T70" s="5">
        <f t="shared" ref="T70:T80" si="16">SUM(P70, -R70)</f>
        <v>0</v>
      </c>
      <c r="U70" s="16">
        <f t="shared" si="12"/>
        <v>0</v>
      </c>
    </row>
    <row r="71" spans="1:21" ht="27.95" customHeight="1" x14ac:dyDescent="0.25">
      <c r="A71" s="1">
        <f t="shared" ref="A71:A102" si="17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14"/>
        <v>100</v>
      </c>
      <c r="O71" s="5">
        <v>643.1</v>
      </c>
      <c r="P71" s="5">
        <f t="shared" si="15"/>
        <v>643.1</v>
      </c>
      <c r="Q71" s="16">
        <f t="shared" si="10"/>
        <v>100</v>
      </c>
      <c r="R71" s="5">
        <v>643.1</v>
      </c>
      <c r="S71" s="16">
        <f t="shared" si="13"/>
        <v>100</v>
      </c>
      <c r="T71" s="5">
        <f t="shared" si="16"/>
        <v>0</v>
      </c>
      <c r="U71" s="16">
        <f t="shared" si="12"/>
        <v>0</v>
      </c>
    </row>
    <row r="72" spans="1:21" ht="27.95" customHeight="1" x14ac:dyDescent="0.25">
      <c r="A72" s="1">
        <f t="shared" si="17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16</v>
      </c>
      <c r="I72" s="44">
        <v>1</v>
      </c>
      <c r="J72" s="44">
        <v>15</v>
      </c>
      <c r="K72" s="44">
        <v>0</v>
      </c>
      <c r="L72" s="44">
        <v>0</v>
      </c>
      <c r="M72" s="44">
        <v>0</v>
      </c>
      <c r="N72" s="16">
        <f t="shared" si="14"/>
        <v>0</v>
      </c>
      <c r="O72" s="5">
        <v>0</v>
      </c>
      <c r="P72" s="5">
        <f t="shared" si="15"/>
        <v>0</v>
      </c>
      <c r="Q72" s="16">
        <f t="shared" si="10"/>
        <v>0</v>
      </c>
      <c r="R72" s="5">
        <v>0</v>
      </c>
      <c r="S72" s="16">
        <f t="shared" si="13"/>
        <v>0</v>
      </c>
      <c r="T72" s="5">
        <f t="shared" si="16"/>
        <v>0</v>
      </c>
      <c r="U72" s="16">
        <f t="shared" si="12"/>
        <v>0</v>
      </c>
    </row>
    <row r="73" spans="1:21" ht="27.95" customHeight="1" x14ac:dyDescent="0.25">
      <c r="A73" s="1">
        <f t="shared" si="17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3445.66</v>
      </c>
      <c r="H73" s="44">
        <v>13</v>
      </c>
      <c r="I73" s="44">
        <v>2</v>
      </c>
      <c r="J73" s="44">
        <v>10</v>
      </c>
      <c r="K73" s="44">
        <v>7</v>
      </c>
      <c r="L73" s="44">
        <v>8</v>
      </c>
      <c r="M73" s="44">
        <v>0</v>
      </c>
      <c r="N73" s="16">
        <f t="shared" si="14"/>
        <v>53.846153846153847</v>
      </c>
      <c r="O73" s="5">
        <v>3445.66</v>
      </c>
      <c r="P73" s="5">
        <f t="shared" si="15"/>
        <v>3445.66</v>
      </c>
      <c r="Q73" s="16">
        <f t="shared" si="10"/>
        <v>100</v>
      </c>
      <c r="R73" s="5">
        <v>3445.66</v>
      </c>
      <c r="S73" s="16">
        <f t="shared" si="13"/>
        <v>100</v>
      </c>
      <c r="T73" s="5">
        <f t="shared" si="16"/>
        <v>0</v>
      </c>
      <c r="U73" s="16">
        <f t="shared" si="12"/>
        <v>0</v>
      </c>
    </row>
    <row r="74" spans="1:21" ht="27.95" customHeight="1" x14ac:dyDescent="0.25">
      <c r="A74" s="1">
        <f t="shared" si="17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1125.44</v>
      </c>
      <c r="H74" s="44">
        <v>5</v>
      </c>
      <c r="I74" s="44">
        <v>0</v>
      </c>
      <c r="J74" s="44">
        <v>5</v>
      </c>
      <c r="K74" s="44">
        <v>3</v>
      </c>
      <c r="L74" s="44">
        <v>3</v>
      </c>
      <c r="M74" s="44">
        <v>0</v>
      </c>
      <c r="N74" s="16">
        <f t="shared" si="14"/>
        <v>60</v>
      </c>
      <c r="O74" s="5">
        <v>1125.44</v>
      </c>
      <c r="P74" s="5">
        <f t="shared" si="15"/>
        <v>1125.44</v>
      </c>
      <c r="Q74" s="16">
        <f t="shared" si="10"/>
        <v>100</v>
      </c>
      <c r="R74" s="5">
        <v>1125.44</v>
      </c>
      <c r="S74" s="16">
        <f t="shared" si="13"/>
        <v>100</v>
      </c>
      <c r="T74" s="5">
        <f t="shared" si="16"/>
        <v>0</v>
      </c>
      <c r="U74" s="16">
        <f t="shared" si="12"/>
        <v>0</v>
      </c>
    </row>
    <row r="75" spans="1:21" ht="27.95" customHeight="1" x14ac:dyDescent="0.25">
      <c r="A75" s="1">
        <f t="shared" si="17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6749.95</v>
      </c>
      <c r="H75" s="44">
        <v>20</v>
      </c>
      <c r="I75" s="44">
        <v>6</v>
      </c>
      <c r="J75" s="44">
        <v>13</v>
      </c>
      <c r="K75" s="44">
        <v>10</v>
      </c>
      <c r="L75" s="44">
        <v>13</v>
      </c>
      <c r="M75" s="44">
        <v>0</v>
      </c>
      <c r="N75" s="16">
        <f t="shared" si="14"/>
        <v>50</v>
      </c>
      <c r="O75" s="5">
        <v>6749.95</v>
      </c>
      <c r="P75" s="5">
        <f t="shared" si="15"/>
        <v>6749.95</v>
      </c>
      <c r="Q75" s="16">
        <f t="shared" si="10"/>
        <v>100</v>
      </c>
      <c r="R75" s="5">
        <v>6749.95</v>
      </c>
      <c r="S75" s="16">
        <f t="shared" si="13"/>
        <v>100</v>
      </c>
      <c r="T75" s="5">
        <f t="shared" si="16"/>
        <v>0</v>
      </c>
      <c r="U75" s="16">
        <f t="shared" si="12"/>
        <v>0</v>
      </c>
    </row>
    <row r="76" spans="1:21" ht="27.95" customHeight="1" x14ac:dyDescent="0.25">
      <c r="A76" s="1">
        <f t="shared" si="17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9122.5</v>
      </c>
      <c r="H76" s="44">
        <v>25</v>
      </c>
      <c r="I76" s="44">
        <v>1</v>
      </c>
      <c r="J76" s="44">
        <v>20</v>
      </c>
      <c r="K76" s="44">
        <v>20</v>
      </c>
      <c r="L76" s="44">
        <v>24</v>
      </c>
      <c r="M76" s="44">
        <v>0</v>
      </c>
      <c r="N76" s="16">
        <f t="shared" si="14"/>
        <v>80</v>
      </c>
      <c r="O76" s="5">
        <v>9122.5</v>
      </c>
      <c r="P76" s="5">
        <f t="shared" si="15"/>
        <v>9122.5</v>
      </c>
      <c r="Q76" s="16">
        <f t="shared" si="10"/>
        <v>100</v>
      </c>
      <c r="R76" s="5">
        <v>9122.5</v>
      </c>
      <c r="S76" s="16">
        <f t="shared" si="13"/>
        <v>100</v>
      </c>
      <c r="T76" s="5">
        <f t="shared" si="16"/>
        <v>0</v>
      </c>
      <c r="U76" s="16">
        <f t="shared" si="12"/>
        <v>0</v>
      </c>
    </row>
    <row r="77" spans="1:21" ht="27.95" customHeight="1" x14ac:dyDescent="0.25">
      <c r="A77" s="1">
        <f t="shared" si="17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30324.92</v>
      </c>
      <c r="H77" s="44">
        <v>34</v>
      </c>
      <c r="I77" s="44">
        <v>9</v>
      </c>
      <c r="J77" s="44">
        <v>23</v>
      </c>
      <c r="K77" s="44">
        <v>34</v>
      </c>
      <c r="L77" s="44">
        <v>44</v>
      </c>
      <c r="M77" s="44">
        <v>0</v>
      </c>
      <c r="N77" s="16">
        <f t="shared" si="14"/>
        <v>100</v>
      </c>
      <c r="O77" s="5">
        <v>30324.92</v>
      </c>
      <c r="P77" s="5">
        <f t="shared" si="15"/>
        <v>30324.92</v>
      </c>
      <c r="Q77" s="16">
        <f t="shared" si="10"/>
        <v>100</v>
      </c>
      <c r="R77" s="5">
        <v>24852.2</v>
      </c>
      <c r="S77" s="16">
        <f t="shared" si="13"/>
        <v>81.953060387298635</v>
      </c>
      <c r="T77" s="5">
        <f t="shared" si="16"/>
        <v>5472.7199999999975</v>
      </c>
      <c r="U77" s="16">
        <f t="shared" si="12"/>
        <v>18.046939612701362</v>
      </c>
    </row>
    <row r="78" spans="1:21" ht="27.95" customHeight="1" x14ac:dyDescent="0.25">
      <c r="A78" s="1">
        <f t="shared" si="17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6110.04</v>
      </c>
      <c r="H78" s="44">
        <v>5</v>
      </c>
      <c r="I78" s="44">
        <v>1</v>
      </c>
      <c r="J78" s="44">
        <v>2</v>
      </c>
      <c r="K78" s="44">
        <v>4</v>
      </c>
      <c r="L78" s="44">
        <v>8</v>
      </c>
      <c r="M78" s="44">
        <v>0</v>
      </c>
      <c r="N78" s="16">
        <f t="shared" si="14"/>
        <v>80</v>
      </c>
      <c r="O78" s="5">
        <v>6110.04</v>
      </c>
      <c r="P78" s="5">
        <f t="shared" si="15"/>
        <v>6110.04</v>
      </c>
      <c r="Q78" s="16">
        <f t="shared" si="10"/>
        <v>100</v>
      </c>
      <c r="R78" s="5">
        <v>6110.04</v>
      </c>
      <c r="S78" s="16">
        <f t="shared" si="13"/>
        <v>100</v>
      </c>
      <c r="T78" s="5">
        <f t="shared" si="16"/>
        <v>0</v>
      </c>
      <c r="U78" s="16">
        <f t="shared" si="12"/>
        <v>0</v>
      </c>
    </row>
    <row r="79" spans="1:21" ht="27.95" customHeight="1" x14ac:dyDescent="0.25">
      <c r="A79" s="1">
        <f t="shared" si="17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989.26</v>
      </c>
      <c r="H79" s="44">
        <v>7</v>
      </c>
      <c r="I79" s="44">
        <v>1</v>
      </c>
      <c r="J79" s="44">
        <v>6</v>
      </c>
      <c r="K79" s="44">
        <v>2</v>
      </c>
      <c r="L79" s="44">
        <v>3</v>
      </c>
      <c r="M79" s="44">
        <v>0</v>
      </c>
      <c r="N79" s="16">
        <f t="shared" si="14"/>
        <v>28.571428571428569</v>
      </c>
      <c r="O79" s="5">
        <v>989.26</v>
      </c>
      <c r="P79" s="5">
        <f t="shared" si="15"/>
        <v>989.26</v>
      </c>
      <c r="Q79" s="16">
        <f t="shared" si="10"/>
        <v>100</v>
      </c>
      <c r="R79" s="5">
        <v>989.26</v>
      </c>
      <c r="S79" s="16">
        <f t="shared" si="13"/>
        <v>100</v>
      </c>
      <c r="T79" s="5">
        <f t="shared" si="16"/>
        <v>0</v>
      </c>
      <c r="U79" s="16">
        <f t="shared" si="12"/>
        <v>0</v>
      </c>
    </row>
    <row r="80" spans="1:21" ht="30" x14ac:dyDescent="0.25">
      <c r="A80" s="1">
        <f t="shared" si="17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6</v>
      </c>
      <c r="I80" s="44">
        <v>2</v>
      </c>
      <c r="J80" s="44">
        <v>2</v>
      </c>
      <c r="K80" s="44">
        <v>2</v>
      </c>
      <c r="L80" s="44">
        <v>2</v>
      </c>
      <c r="M80" s="44">
        <v>0</v>
      </c>
      <c r="N80" s="16">
        <f t="shared" si="14"/>
        <v>33.333333333333329</v>
      </c>
      <c r="O80" s="16">
        <v>0</v>
      </c>
      <c r="P80" s="5">
        <v>450.66</v>
      </c>
      <c r="Q80" s="16">
        <f t="shared" si="10"/>
        <v>0</v>
      </c>
      <c r="R80" s="5">
        <v>450.66</v>
      </c>
      <c r="S80" s="16">
        <f t="shared" si="13"/>
        <v>100</v>
      </c>
      <c r="T80" s="5">
        <f t="shared" si="16"/>
        <v>0</v>
      </c>
      <c r="U80" s="16">
        <f t="shared" si="12"/>
        <v>0</v>
      </c>
    </row>
    <row r="81" spans="1:21" ht="27.95" customHeight="1" x14ac:dyDescent="0.25">
      <c r="A81" s="1">
        <f t="shared" si="17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4026.52</v>
      </c>
      <c r="H81" s="44">
        <v>23</v>
      </c>
      <c r="I81" s="44">
        <v>6</v>
      </c>
      <c r="J81" s="44">
        <v>14</v>
      </c>
      <c r="K81" s="44">
        <v>12</v>
      </c>
      <c r="L81" s="44">
        <v>15</v>
      </c>
      <c r="M81" s="44">
        <v>0</v>
      </c>
      <c r="N81" s="16">
        <f t="shared" si="14"/>
        <v>52.173913043478258</v>
      </c>
      <c r="O81" s="5">
        <v>4026.52</v>
      </c>
      <c r="P81" s="5">
        <f>O81</f>
        <v>4026.52</v>
      </c>
      <c r="Q81" s="16">
        <f>IF(O81=0,0,P81/O81)*100</f>
        <v>100</v>
      </c>
      <c r="R81" s="5">
        <v>4026.52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17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17480.79</v>
      </c>
      <c r="H82" s="44">
        <v>18</v>
      </c>
      <c r="I82" s="44">
        <v>3</v>
      </c>
      <c r="J82" s="44">
        <v>12</v>
      </c>
      <c r="K82" s="44">
        <v>13</v>
      </c>
      <c r="L82" s="44">
        <v>19</v>
      </c>
      <c r="M82" s="44">
        <v>0</v>
      </c>
      <c r="N82" s="16">
        <f t="shared" si="14"/>
        <v>72.222222222222214</v>
      </c>
      <c r="O82" s="5">
        <v>17480.79</v>
      </c>
      <c r="P82" s="5">
        <f>O82</f>
        <v>17480.79</v>
      </c>
      <c r="Q82" s="16">
        <f>IF(O82=0,0,P82/O82)*100</f>
        <v>100</v>
      </c>
      <c r="R82" s="5">
        <v>17480.79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17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15424.51</v>
      </c>
      <c r="H83" s="44">
        <v>35</v>
      </c>
      <c r="I83" s="44">
        <v>4</v>
      </c>
      <c r="J83" s="44">
        <v>30</v>
      </c>
      <c r="K83" s="44">
        <v>25</v>
      </c>
      <c r="L83" s="44">
        <v>34</v>
      </c>
      <c r="M83" s="44">
        <v>0</v>
      </c>
      <c r="N83" s="16">
        <f t="shared" si="14"/>
        <v>71.428571428571431</v>
      </c>
      <c r="O83" s="5">
        <v>15424.51</v>
      </c>
      <c r="P83" s="5">
        <f>O83</f>
        <v>15424.51</v>
      </c>
      <c r="Q83" s="16">
        <f>IF(O83=0,0,P83/O83)*100</f>
        <v>100</v>
      </c>
      <c r="R83" s="5">
        <v>15424.51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17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15</v>
      </c>
      <c r="I84" s="44">
        <v>6</v>
      </c>
      <c r="J84" s="44">
        <v>8</v>
      </c>
      <c r="K84" s="44">
        <v>0</v>
      </c>
      <c r="L84" s="44">
        <v>0</v>
      </c>
      <c r="M84" s="44">
        <v>0</v>
      </c>
      <c r="N84" s="16">
        <f t="shared" si="14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17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9794.4599999999991</v>
      </c>
      <c r="H85" s="44">
        <v>28</v>
      </c>
      <c r="I85" s="44">
        <v>5</v>
      </c>
      <c r="J85" s="44">
        <v>21</v>
      </c>
      <c r="K85" s="44">
        <v>15</v>
      </c>
      <c r="L85" s="44">
        <v>15</v>
      </c>
      <c r="M85" s="44">
        <v>0</v>
      </c>
      <c r="N85" s="16">
        <f t="shared" si="14"/>
        <v>53.571428571428569</v>
      </c>
      <c r="O85" s="5">
        <v>9794.4599999999991</v>
      </c>
      <c r="P85" s="5">
        <f>O85</f>
        <v>9794.4599999999991</v>
      </c>
      <c r="Q85" s="16">
        <f>IF(O85=0,0,P85/O85)*100</f>
        <v>100</v>
      </c>
      <c r="R85" s="5">
        <v>9794.4599999999991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17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4</v>
      </c>
      <c r="I86" s="44">
        <v>2</v>
      </c>
      <c r="J86" s="44">
        <v>2</v>
      </c>
      <c r="K86" s="44">
        <v>0</v>
      </c>
      <c r="L86" s="44">
        <v>0</v>
      </c>
      <c r="M86" s="44">
        <v>0</v>
      </c>
      <c r="N86" s="16">
        <f t="shared" si="14"/>
        <v>0</v>
      </c>
      <c r="O86" s="16">
        <f t="shared" si="14"/>
        <v>0</v>
      </c>
      <c r="P86" s="16">
        <f t="shared" si="14"/>
        <v>0</v>
      </c>
      <c r="Q86" s="16">
        <f t="shared" si="14"/>
        <v>0</v>
      </c>
      <c r="R86" s="16">
        <f t="shared" si="14"/>
        <v>0</v>
      </c>
      <c r="S86" s="16">
        <f t="shared" si="14"/>
        <v>0</v>
      </c>
      <c r="T86" s="16">
        <f t="shared" si="14"/>
        <v>0</v>
      </c>
      <c r="U86" s="16">
        <f t="shared" si="14"/>
        <v>0</v>
      </c>
    </row>
    <row r="87" spans="1:21" ht="27.95" customHeight="1" x14ac:dyDescent="0.25">
      <c r="A87" s="1">
        <f t="shared" si="17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2" si="18">O87</f>
        <v>14488.19</v>
      </c>
      <c r="H87" s="44">
        <v>21</v>
      </c>
      <c r="I87" s="44">
        <v>4</v>
      </c>
      <c r="J87" s="44">
        <v>14</v>
      </c>
      <c r="K87" s="44">
        <v>17</v>
      </c>
      <c r="L87" s="44">
        <v>26</v>
      </c>
      <c r="M87" s="44">
        <v>0</v>
      </c>
      <c r="N87" s="16">
        <f t="shared" si="14"/>
        <v>80.952380952380949</v>
      </c>
      <c r="O87" s="5">
        <v>14488.19</v>
      </c>
      <c r="P87" s="5">
        <f t="shared" ref="P87:P102" si="19">O87</f>
        <v>14488.19</v>
      </c>
      <c r="Q87" s="16">
        <f t="shared" ref="Q87:Q103" si="20">IF(O87=0,0,P87/O87)*100</f>
        <v>100</v>
      </c>
      <c r="R87" s="5">
        <v>14488.19</v>
      </c>
      <c r="S87" s="16">
        <f t="shared" ref="S87:S103" si="21">IF(P87=0,0,R87/P87)*100</f>
        <v>100</v>
      </c>
      <c r="T87" s="5">
        <f t="shared" ref="T87:T102" si="22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17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18"/>
        <v>4178.84</v>
      </c>
      <c r="H88" s="44">
        <v>12</v>
      </c>
      <c r="I88" s="44">
        <v>1</v>
      </c>
      <c r="J88" s="44">
        <v>10</v>
      </c>
      <c r="K88" s="44">
        <v>10</v>
      </c>
      <c r="L88" s="44">
        <v>12</v>
      </c>
      <c r="M88" s="44">
        <v>0</v>
      </c>
      <c r="N88" s="16">
        <f t="shared" si="14"/>
        <v>83.333333333333343</v>
      </c>
      <c r="O88" s="5">
        <v>4178.84</v>
      </c>
      <c r="P88" s="5">
        <f t="shared" si="19"/>
        <v>4178.84</v>
      </c>
      <c r="Q88" s="16">
        <f t="shared" si="20"/>
        <v>100</v>
      </c>
      <c r="R88" s="5">
        <v>4178.84</v>
      </c>
      <c r="S88" s="16">
        <f t="shared" si="21"/>
        <v>100</v>
      </c>
      <c r="T88" s="5">
        <f t="shared" si="22"/>
        <v>0</v>
      </c>
      <c r="U88" s="16">
        <f>IF(P88=0,0,T88/P88)*100</f>
        <v>0</v>
      </c>
    </row>
    <row r="89" spans="1:21" ht="27.95" customHeight="1" x14ac:dyDescent="0.25">
      <c r="A89" s="1">
        <f t="shared" si="17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18"/>
        <v>1252.0999999999999</v>
      </c>
      <c r="H89" s="44">
        <v>13</v>
      </c>
      <c r="I89" s="44">
        <v>3</v>
      </c>
      <c r="J89" s="44">
        <v>6</v>
      </c>
      <c r="K89" s="44">
        <v>5</v>
      </c>
      <c r="L89" s="44">
        <v>6</v>
      </c>
      <c r="M89" s="44">
        <v>0</v>
      </c>
      <c r="N89" s="16">
        <f t="shared" si="14"/>
        <v>38.461538461538467</v>
      </c>
      <c r="O89" s="5">
        <v>1252.0999999999999</v>
      </c>
      <c r="P89" s="5">
        <f t="shared" si="19"/>
        <v>1252.0999999999999</v>
      </c>
      <c r="Q89" s="16">
        <f t="shared" si="20"/>
        <v>100</v>
      </c>
      <c r="R89" s="5">
        <v>1252.0999999999999</v>
      </c>
      <c r="S89" s="16">
        <f t="shared" si="21"/>
        <v>100</v>
      </c>
      <c r="T89" s="5">
        <f t="shared" si="22"/>
        <v>0</v>
      </c>
      <c r="U89" s="16">
        <f>IF(P89=0,0,T89/P89)*100</f>
        <v>0</v>
      </c>
    </row>
    <row r="90" spans="1:21" ht="27.95" customHeight="1" x14ac:dyDescent="0.25">
      <c r="A90" s="1">
        <f t="shared" si="17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18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14"/>
        <v>0</v>
      </c>
      <c r="O90" s="5">
        <v>0</v>
      </c>
      <c r="P90" s="5">
        <f t="shared" si="19"/>
        <v>0</v>
      </c>
      <c r="Q90" s="16">
        <f t="shared" si="20"/>
        <v>0</v>
      </c>
      <c r="R90" s="5">
        <v>0</v>
      </c>
      <c r="S90" s="16">
        <f t="shared" si="21"/>
        <v>0</v>
      </c>
      <c r="T90" s="5">
        <f t="shared" si="22"/>
        <v>0</v>
      </c>
      <c r="U90" s="16">
        <f>IF(P90=0,0,T90/P90)*100</f>
        <v>0</v>
      </c>
    </row>
    <row r="91" spans="1:21" ht="49.5" customHeight="1" x14ac:dyDescent="0.25">
      <c r="A91" s="1">
        <f t="shared" si="17"/>
        <v>86</v>
      </c>
      <c r="B91" s="25" t="s">
        <v>23</v>
      </c>
      <c r="C91" s="158" t="s">
        <v>271</v>
      </c>
      <c r="D91" s="25" t="s">
        <v>270</v>
      </c>
      <c r="E91" s="84" t="s">
        <v>41</v>
      </c>
      <c r="F91" s="97" t="s">
        <v>369</v>
      </c>
      <c r="G91" s="93">
        <f t="shared" si="18"/>
        <v>301.45999999999998</v>
      </c>
      <c r="H91" s="44">
        <v>9</v>
      </c>
      <c r="I91" s="44">
        <v>1</v>
      </c>
      <c r="J91" s="44">
        <v>7</v>
      </c>
      <c r="K91" s="44">
        <v>1</v>
      </c>
      <c r="L91" s="44">
        <v>1</v>
      </c>
      <c r="M91" s="44">
        <v>0</v>
      </c>
      <c r="N91" s="16">
        <f t="shared" si="14"/>
        <v>11.111111111111111</v>
      </c>
      <c r="O91" s="5">
        <v>301.45999999999998</v>
      </c>
      <c r="P91" s="5">
        <f t="shared" si="19"/>
        <v>301.45999999999998</v>
      </c>
      <c r="Q91" s="16">
        <f t="shared" si="20"/>
        <v>100</v>
      </c>
      <c r="R91" s="5">
        <v>301.45999999999998</v>
      </c>
      <c r="S91" s="16">
        <f t="shared" si="21"/>
        <v>100</v>
      </c>
      <c r="T91" s="5">
        <f t="shared" si="22"/>
        <v>0</v>
      </c>
      <c r="U91" s="5">
        <v>0</v>
      </c>
    </row>
    <row r="92" spans="1:21" ht="27.95" customHeight="1" x14ac:dyDescent="0.25">
      <c r="A92" s="1">
        <f t="shared" si="17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18"/>
        <v>3158.98</v>
      </c>
      <c r="H92" s="44">
        <v>17</v>
      </c>
      <c r="I92" s="44">
        <v>1</v>
      </c>
      <c r="J92" s="44">
        <v>9</v>
      </c>
      <c r="K92" s="44">
        <v>6</v>
      </c>
      <c r="L92" s="44">
        <v>10</v>
      </c>
      <c r="M92" s="44">
        <v>0</v>
      </c>
      <c r="N92" s="16">
        <f t="shared" si="14"/>
        <v>35.294117647058826</v>
      </c>
      <c r="O92" s="5">
        <v>3158.98</v>
      </c>
      <c r="P92" s="5">
        <f t="shared" si="19"/>
        <v>3158.98</v>
      </c>
      <c r="Q92" s="16">
        <f t="shared" si="20"/>
        <v>100</v>
      </c>
      <c r="R92" s="5">
        <v>3158.98</v>
      </c>
      <c r="S92" s="16">
        <f t="shared" si="21"/>
        <v>100</v>
      </c>
      <c r="T92" s="5">
        <f t="shared" si="22"/>
        <v>0</v>
      </c>
      <c r="U92" s="16">
        <f>IF(P92=0,0,T92/P92)*100</f>
        <v>0</v>
      </c>
    </row>
    <row r="93" spans="1:21" ht="27.95" customHeight="1" x14ac:dyDescent="0.25">
      <c r="A93" s="1">
        <f t="shared" si="17"/>
        <v>88</v>
      </c>
      <c r="B93" s="1" t="s">
        <v>22</v>
      </c>
      <c r="C93" s="1"/>
      <c r="D93" s="25" t="s">
        <v>272</v>
      </c>
      <c r="E93" s="86" t="s">
        <v>263</v>
      </c>
      <c r="F93" s="97" t="s">
        <v>350</v>
      </c>
      <c r="G93" s="93">
        <f t="shared" si="18"/>
        <v>3374.3</v>
      </c>
      <c r="H93" s="44">
        <v>11</v>
      </c>
      <c r="I93" s="44">
        <v>2</v>
      </c>
      <c r="J93" s="44">
        <v>6</v>
      </c>
      <c r="K93" s="44">
        <v>5</v>
      </c>
      <c r="L93" s="44">
        <v>6</v>
      </c>
      <c r="M93" s="44">
        <v>0</v>
      </c>
      <c r="N93" s="16">
        <f t="shared" si="14"/>
        <v>45.454545454545453</v>
      </c>
      <c r="O93" s="5">
        <v>3374.3</v>
      </c>
      <c r="P93" s="5">
        <f t="shared" si="19"/>
        <v>3374.3</v>
      </c>
      <c r="Q93" s="16">
        <f t="shared" si="20"/>
        <v>100</v>
      </c>
      <c r="R93" s="5">
        <v>3374.3</v>
      </c>
      <c r="S93" s="16">
        <f t="shared" si="21"/>
        <v>100</v>
      </c>
      <c r="T93" s="5">
        <f t="shared" si="22"/>
        <v>0</v>
      </c>
      <c r="U93" s="16">
        <f t="shared" ref="U93:U103" si="23">IF(P93=0,0,T93/P93)*100</f>
        <v>0</v>
      </c>
    </row>
    <row r="94" spans="1:21" ht="27.95" customHeight="1" x14ac:dyDescent="0.25">
      <c r="A94" s="1">
        <f t="shared" si="17"/>
        <v>89</v>
      </c>
      <c r="B94" s="1" t="s">
        <v>22</v>
      </c>
      <c r="C94" s="1"/>
      <c r="D94" s="25" t="s">
        <v>236</v>
      </c>
      <c r="E94" s="84" t="s">
        <v>53</v>
      </c>
      <c r="F94" s="96" t="s">
        <v>368</v>
      </c>
      <c r="G94" s="93">
        <f t="shared" si="18"/>
        <v>11054.28</v>
      </c>
      <c r="H94" s="44">
        <v>14</v>
      </c>
      <c r="I94" s="44">
        <v>4</v>
      </c>
      <c r="J94" s="44">
        <v>10</v>
      </c>
      <c r="K94" s="44">
        <v>10</v>
      </c>
      <c r="L94" s="44">
        <v>13</v>
      </c>
      <c r="M94" s="44">
        <v>0</v>
      </c>
      <c r="N94" s="16">
        <f t="shared" si="14"/>
        <v>71.428571428571431</v>
      </c>
      <c r="O94" s="5">
        <v>11054.28</v>
      </c>
      <c r="P94" s="5">
        <f t="shared" si="19"/>
        <v>11054.28</v>
      </c>
      <c r="Q94" s="16">
        <f t="shared" si="20"/>
        <v>100</v>
      </c>
      <c r="R94" s="5">
        <v>11054.28</v>
      </c>
      <c r="S94" s="16">
        <f t="shared" si="21"/>
        <v>100</v>
      </c>
      <c r="T94" s="5">
        <f t="shared" si="22"/>
        <v>0</v>
      </c>
      <c r="U94" s="16">
        <f t="shared" si="23"/>
        <v>0</v>
      </c>
    </row>
    <row r="95" spans="1:21" ht="27.95" customHeight="1" x14ac:dyDescent="0.25">
      <c r="A95" s="1">
        <f t="shared" si="17"/>
        <v>90</v>
      </c>
      <c r="B95" s="1" t="s">
        <v>22</v>
      </c>
      <c r="C95" s="1"/>
      <c r="D95" s="25" t="s">
        <v>240</v>
      </c>
      <c r="E95" s="84" t="s">
        <v>241</v>
      </c>
      <c r="F95" s="96" t="s">
        <v>351</v>
      </c>
      <c r="G95" s="93">
        <f t="shared" si="18"/>
        <v>334.95</v>
      </c>
      <c r="H95" s="44">
        <v>10</v>
      </c>
      <c r="I95" s="44">
        <v>5</v>
      </c>
      <c r="J95" s="44">
        <v>2</v>
      </c>
      <c r="K95" s="44">
        <v>3</v>
      </c>
      <c r="L95" s="44">
        <v>3</v>
      </c>
      <c r="M95" s="44">
        <v>0</v>
      </c>
      <c r="N95" s="16">
        <f t="shared" si="14"/>
        <v>30</v>
      </c>
      <c r="O95" s="5">
        <v>334.95</v>
      </c>
      <c r="P95" s="5">
        <f t="shared" si="19"/>
        <v>334.95</v>
      </c>
      <c r="Q95" s="16">
        <f t="shared" si="20"/>
        <v>100</v>
      </c>
      <c r="R95" s="5">
        <v>334.95</v>
      </c>
      <c r="S95" s="16">
        <f t="shared" si="21"/>
        <v>100</v>
      </c>
      <c r="T95" s="5">
        <f t="shared" si="22"/>
        <v>0</v>
      </c>
      <c r="U95" s="16">
        <f t="shared" si="23"/>
        <v>0</v>
      </c>
    </row>
    <row r="96" spans="1:21" ht="27.95" customHeight="1" x14ac:dyDescent="0.25">
      <c r="A96" s="1">
        <f t="shared" si="17"/>
        <v>91</v>
      </c>
      <c r="B96" s="1" t="s">
        <v>22</v>
      </c>
      <c r="C96" s="1"/>
      <c r="D96" s="25" t="s">
        <v>243</v>
      </c>
      <c r="E96" s="33" t="s">
        <v>128</v>
      </c>
      <c r="F96" s="96" t="s">
        <v>352</v>
      </c>
      <c r="G96" s="93">
        <f t="shared" si="18"/>
        <v>4567.2</v>
      </c>
      <c r="H96" s="44">
        <v>20</v>
      </c>
      <c r="I96" s="44">
        <v>5</v>
      </c>
      <c r="J96" s="44">
        <v>5</v>
      </c>
      <c r="K96" s="44">
        <v>12</v>
      </c>
      <c r="L96" s="44">
        <v>12</v>
      </c>
      <c r="M96" s="44">
        <v>0</v>
      </c>
      <c r="N96" s="16">
        <f t="shared" si="14"/>
        <v>60</v>
      </c>
      <c r="O96" s="5">
        <v>4567.2</v>
      </c>
      <c r="P96" s="5">
        <f t="shared" si="19"/>
        <v>4567.2</v>
      </c>
      <c r="Q96" s="16">
        <f>IF(O96=0,0,P96/O96)*100</f>
        <v>100</v>
      </c>
      <c r="R96" s="5">
        <v>4567.2</v>
      </c>
      <c r="S96" s="16">
        <f t="shared" si="21"/>
        <v>100</v>
      </c>
      <c r="T96" s="5">
        <f t="shared" si="22"/>
        <v>0</v>
      </c>
      <c r="U96" s="16">
        <f t="shared" si="23"/>
        <v>0</v>
      </c>
    </row>
    <row r="97" spans="1:32" ht="27.95" customHeight="1" x14ac:dyDescent="0.25">
      <c r="A97" s="1">
        <f t="shared" si="17"/>
        <v>92</v>
      </c>
      <c r="B97" s="1" t="s">
        <v>22</v>
      </c>
      <c r="C97" s="1"/>
      <c r="D97" s="25" t="s">
        <v>245</v>
      </c>
      <c r="E97" s="84" t="s">
        <v>53</v>
      </c>
      <c r="F97" s="98" t="s">
        <v>353</v>
      </c>
      <c r="G97" s="93">
        <f t="shared" si="18"/>
        <v>3787.16</v>
      </c>
      <c r="H97" s="44">
        <v>16</v>
      </c>
      <c r="I97" s="44">
        <v>4</v>
      </c>
      <c r="J97" s="44">
        <v>11</v>
      </c>
      <c r="K97" s="44">
        <v>11</v>
      </c>
      <c r="L97" s="44">
        <v>13</v>
      </c>
      <c r="M97" s="44">
        <v>0</v>
      </c>
      <c r="N97" s="16">
        <f t="shared" si="14"/>
        <v>68.75</v>
      </c>
      <c r="O97" s="5">
        <v>3787.16</v>
      </c>
      <c r="P97" s="5">
        <f t="shared" si="19"/>
        <v>3787.16</v>
      </c>
      <c r="Q97" s="16">
        <f t="shared" si="20"/>
        <v>100</v>
      </c>
      <c r="R97" s="5">
        <v>3787.16</v>
      </c>
      <c r="S97" s="16">
        <f t="shared" si="21"/>
        <v>100</v>
      </c>
      <c r="T97" s="5">
        <f t="shared" si="22"/>
        <v>0</v>
      </c>
      <c r="U97" s="16">
        <f t="shared" si="23"/>
        <v>0</v>
      </c>
    </row>
    <row r="98" spans="1:32" ht="27.95" customHeight="1" x14ac:dyDescent="0.25">
      <c r="A98" s="1">
        <f t="shared" si="17"/>
        <v>93</v>
      </c>
      <c r="B98" s="1" t="s">
        <v>22</v>
      </c>
      <c r="C98" s="1"/>
      <c r="D98" s="25" t="s">
        <v>247</v>
      </c>
      <c r="E98" s="84" t="s">
        <v>53</v>
      </c>
      <c r="F98" s="103" t="s">
        <v>354</v>
      </c>
      <c r="G98" s="93">
        <f t="shared" si="18"/>
        <v>0</v>
      </c>
      <c r="H98" s="44">
        <v>14</v>
      </c>
      <c r="I98" s="44">
        <v>3</v>
      </c>
      <c r="J98" s="44">
        <v>9</v>
      </c>
      <c r="K98" s="44">
        <v>0</v>
      </c>
      <c r="L98" s="44">
        <v>0</v>
      </c>
      <c r="M98" s="44">
        <v>0</v>
      </c>
      <c r="N98" s="16">
        <f t="shared" si="14"/>
        <v>0</v>
      </c>
      <c r="O98" s="5">
        <v>0</v>
      </c>
      <c r="P98" s="5">
        <f t="shared" si="19"/>
        <v>0</v>
      </c>
      <c r="Q98" s="16">
        <f t="shared" si="20"/>
        <v>0</v>
      </c>
      <c r="R98" s="5">
        <v>0</v>
      </c>
      <c r="S98" s="16">
        <f t="shared" si="21"/>
        <v>0</v>
      </c>
      <c r="T98" s="5">
        <f t="shared" si="22"/>
        <v>0</v>
      </c>
      <c r="U98" s="16">
        <f t="shared" si="23"/>
        <v>0</v>
      </c>
    </row>
    <row r="99" spans="1:32" ht="27.95" customHeight="1" x14ac:dyDescent="0.25">
      <c r="A99" s="1">
        <f t="shared" si="17"/>
        <v>94</v>
      </c>
      <c r="B99" s="1" t="s">
        <v>22</v>
      </c>
      <c r="C99" s="1"/>
      <c r="D99" s="25" t="s">
        <v>249</v>
      </c>
      <c r="E99" s="84" t="s">
        <v>250</v>
      </c>
      <c r="F99" s="96" t="s">
        <v>366</v>
      </c>
      <c r="G99" s="93">
        <f t="shared" si="18"/>
        <v>0</v>
      </c>
      <c r="H99" s="44">
        <v>27</v>
      </c>
      <c r="I99" s="44">
        <v>2</v>
      </c>
      <c r="J99" s="44">
        <v>24</v>
      </c>
      <c r="K99" s="44">
        <v>0</v>
      </c>
      <c r="L99" s="44">
        <v>0</v>
      </c>
      <c r="M99" s="44">
        <v>0</v>
      </c>
      <c r="N99" s="16">
        <f t="shared" si="14"/>
        <v>0</v>
      </c>
      <c r="O99" s="5">
        <v>0</v>
      </c>
      <c r="P99" s="5">
        <f t="shared" si="19"/>
        <v>0</v>
      </c>
      <c r="Q99" s="16">
        <f t="shared" si="20"/>
        <v>0</v>
      </c>
      <c r="R99" s="5">
        <v>0</v>
      </c>
      <c r="S99" s="16">
        <f t="shared" si="21"/>
        <v>0</v>
      </c>
      <c r="T99" s="5">
        <f t="shared" si="22"/>
        <v>0</v>
      </c>
      <c r="U99" s="16">
        <f t="shared" si="23"/>
        <v>0</v>
      </c>
    </row>
    <row r="100" spans="1:32" ht="27.95" customHeight="1" x14ac:dyDescent="0.25">
      <c r="A100" s="1">
        <f t="shared" si="17"/>
        <v>95</v>
      </c>
      <c r="B100" s="25" t="s">
        <v>23</v>
      </c>
      <c r="C100" s="158" t="s">
        <v>34</v>
      </c>
      <c r="D100" s="25" t="s">
        <v>252</v>
      </c>
      <c r="E100" s="84" t="s">
        <v>53</v>
      </c>
      <c r="F100" s="89" t="s">
        <v>367</v>
      </c>
      <c r="G100" s="93">
        <f t="shared" si="18"/>
        <v>0</v>
      </c>
      <c r="H100" s="44">
        <v>19</v>
      </c>
      <c r="I100" s="44">
        <v>2</v>
      </c>
      <c r="J100" s="44">
        <v>17</v>
      </c>
      <c r="K100" s="44">
        <v>0</v>
      </c>
      <c r="L100" s="44">
        <v>0</v>
      </c>
      <c r="M100" s="44">
        <v>0</v>
      </c>
      <c r="N100" s="16">
        <f t="shared" si="14"/>
        <v>0</v>
      </c>
      <c r="O100" s="5">
        <v>0</v>
      </c>
      <c r="P100" s="5">
        <f t="shared" si="19"/>
        <v>0</v>
      </c>
      <c r="Q100" s="16">
        <f t="shared" si="20"/>
        <v>0</v>
      </c>
      <c r="R100" s="5">
        <v>0</v>
      </c>
      <c r="S100" s="16">
        <f t="shared" si="21"/>
        <v>0</v>
      </c>
      <c r="T100" s="5">
        <f t="shared" si="22"/>
        <v>0</v>
      </c>
      <c r="U100" s="16">
        <f t="shared" si="23"/>
        <v>0</v>
      </c>
    </row>
    <row r="101" spans="1:32" ht="40.5" customHeight="1" x14ac:dyDescent="0.2">
      <c r="A101" s="1">
        <f t="shared" si="17"/>
        <v>96</v>
      </c>
      <c r="B101" s="1" t="s">
        <v>22</v>
      </c>
      <c r="C101" s="158"/>
      <c r="D101" s="25" t="s">
        <v>254</v>
      </c>
      <c r="E101" s="84" t="s">
        <v>41</v>
      </c>
      <c r="F101" s="137" t="s">
        <v>377</v>
      </c>
      <c r="G101" s="93">
        <f t="shared" si="18"/>
        <v>8468.86</v>
      </c>
      <c r="H101" s="44">
        <v>21</v>
      </c>
      <c r="I101" s="44">
        <v>5</v>
      </c>
      <c r="J101" s="44">
        <v>14</v>
      </c>
      <c r="K101" s="44">
        <v>18</v>
      </c>
      <c r="L101" s="44">
        <v>19</v>
      </c>
      <c r="M101" s="44">
        <v>0</v>
      </c>
      <c r="N101" s="16">
        <f t="shared" si="14"/>
        <v>85.714285714285708</v>
      </c>
      <c r="O101" s="5">
        <v>8468.86</v>
      </c>
      <c r="P101" s="5">
        <f t="shared" si="19"/>
        <v>8468.86</v>
      </c>
      <c r="Q101" s="16">
        <f t="shared" si="20"/>
        <v>100</v>
      </c>
      <c r="R101" s="5">
        <v>8468.86</v>
      </c>
      <c r="S101" s="16">
        <f t="shared" si="21"/>
        <v>100</v>
      </c>
      <c r="T101" s="5">
        <f t="shared" si="22"/>
        <v>0</v>
      </c>
      <c r="U101" s="16">
        <f t="shared" si="23"/>
        <v>0</v>
      </c>
    </row>
    <row r="102" spans="1:32" ht="38.25" customHeight="1" x14ac:dyDescent="0.25">
      <c r="A102" s="1">
        <f t="shared" si="17"/>
        <v>97</v>
      </c>
      <c r="B102" s="25" t="s">
        <v>23</v>
      </c>
      <c r="C102" s="158" t="s">
        <v>28</v>
      </c>
      <c r="D102" s="25" t="s">
        <v>256</v>
      </c>
      <c r="E102" s="84" t="s">
        <v>41</v>
      </c>
      <c r="F102" s="103" t="s">
        <v>355</v>
      </c>
      <c r="G102" s="93">
        <f t="shared" si="18"/>
        <v>3497.57</v>
      </c>
      <c r="H102" s="44">
        <v>14</v>
      </c>
      <c r="I102" s="44">
        <v>4</v>
      </c>
      <c r="J102" s="44">
        <v>8</v>
      </c>
      <c r="K102" s="44">
        <v>9</v>
      </c>
      <c r="L102" s="44">
        <v>11</v>
      </c>
      <c r="M102" s="44">
        <v>0</v>
      </c>
      <c r="N102" s="16">
        <f t="shared" si="14"/>
        <v>64.285714285714292</v>
      </c>
      <c r="O102" s="5">
        <v>3497.57</v>
      </c>
      <c r="P102" s="5">
        <f t="shared" si="19"/>
        <v>3497.57</v>
      </c>
      <c r="Q102" s="16">
        <f t="shared" si="20"/>
        <v>100</v>
      </c>
      <c r="R102" s="5">
        <v>3497.57</v>
      </c>
      <c r="S102" s="16">
        <f t="shared" si="21"/>
        <v>100</v>
      </c>
      <c r="T102" s="5">
        <f t="shared" si="22"/>
        <v>0</v>
      </c>
      <c r="U102" s="16">
        <f t="shared" si="23"/>
        <v>0</v>
      </c>
    </row>
    <row r="103" spans="1:32" x14ac:dyDescent="0.25">
      <c r="A103" s="22" t="s">
        <v>19</v>
      </c>
      <c r="B103" s="23"/>
      <c r="C103" s="23"/>
      <c r="D103" s="23"/>
      <c r="E103" s="23"/>
      <c r="F103" s="103"/>
      <c r="G103" s="94">
        <f t="shared" ref="G103:M103" si="24">SUM(G6:G102)</f>
        <v>591770.48999999987</v>
      </c>
      <c r="H103" s="18">
        <f t="shared" si="24"/>
        <v>1807</v>
      </c>
      <c r="I103" s="18">
        <f t="shared" si="24"/>
        <v>375</v>
      </c>
      <c r="J103" s="18">
        <f t="shared" si="24"/>
        <v>1191</v>
      </c>
      <c r="K103" s="18">
        <f t="shared" si="24"/>
        <v>895</v>
      </c>
      <c r="L103" s="18">
        <f t="shared" si="24"/>
        <v>1092</v>
      </c>
      <c r="M103" s="18">
        <f t="shared" si="24"/>
        <v>0</v>
      </c>
      <c r="N103" s="16">
        <f t="shared" si="14"/>
        <v>49.529607083563917</v>
      </c>
      <c r="O103" s="19">
        <f>SUM(O6:O102)</f>
        <v>592172.42999999993</v>
      </c>
      <c r="P103" s="19">
        <f>SUM(P6:P102)</f>
        <v>592623.08999999985</v>
      </c>
      <c r="Q103" s="16">
        <f t="shared" si="20"/>
        <v>100.07610283376414</v>
      </c>
      <c r="R103" s="19">
        <f>SUM(R6:R102)</f>
        <v>587150.36999999988</v>
      </c>
      <c r="S103" s="16">
        <f t="shared" si="21"/>
        <v>99.076526026010896</v>
      </c>
      <c r="T103" s="19">
        <f>SUM(T6:T102)</f>
        <v>5472.7199999999975</v>
      </c>
      <c r="U103" s="16">
        <f t="shared" si="23"/>
        <v>0.92347397398909958</v>
      </c>
      <c r="V103" s="10"/>
      <c r="W103" s="10"/>
      <c r="X103" s="10"/>
      <c r="Y103" s="9"/>
      <c r="Z103" s="11"/>
      <c r="AA103" s="11"/>
      <c r="AB103" s="9"/>
      <c r="AC103" s="11"/>
      <c r="AD103" s="9"/>
      <c r="AE103" s="11"/>
      <c r="AF103" s="9"/>
    </row>
  </sheetData>
  <sheetProtection algorithmName="SHA-512" hashValue="nqE14YiUJE7w9AvvQ1st9CxjB2L9CBL5B2iR5Xg6MwAaP1qzJsR50qzfiHnSSpcM2WmFSbUgci45+aT2s6z7cQ==" saltValue="77Q4lrlCWNxOsGhWBugUUw==" spinCount="100000" sheet="1" objects="1" scenarios="1"/>
  <customSheetViews>
    <customSheetView guid="{2F2CED36-E625-4693-8C75-0460C802BA46}" scale="78">
      <selection activeCell="R78" sqref="R78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8">
      <selection activeCell="R78" sqref="R78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8">
      <selection activeCell="R78" sqref="R78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79" zoomScaleNormal="79" zoomScaleSheetLayoutView="130" workbookViewId="0">
      <selection activeCell="F2" sqref="F2:F4"/>
    </sheetView>
  </sheetViews>
  <sheetFormatPr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1.140625" style="2" customWidth="1"/>
    <col min="5" max="5" width="14.7109375" style="2" customWidth="1"/>
    <col min="6" max="6" width="19.5703125" style="2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s="4" customFormat="1" ht="61.5" customHeight="1" x14ac:dyDescent="0.2">
      <c r="A1" s="240" t="s">
        <v>261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</row>
    <row r="2" spans="1:32" s="4" customFormat="1" ht="44.2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41.2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  <c r="V3" s="242"/>
      <c r="W3" s="242"/>
      <c r="X3" s="242"/>
      <c r="Y3" s="242"/>
      <c r="Z3" s="243"/>
      <c r="AA3" s="242"/>
      <c r="AB3" s="242"/>
      <c r="AC3" s="242"/>
      <c r="AD3" s="242"/>
      <c r="AE3" s="242"/>
      <c r="AF3" s="242"/>
    </row>
    <row r="4" spans="1:32" ht="156.7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48" t="s">
        <v>6</v>
      </c>
      <c r="Q4" s="47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48" t="s">
        <v>6</v>
      </c>
      <c r="S4" s="47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48" t="s">
        <v>6</v>
      </c>
      <c r="U4" s="47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242"/>
      <c r="W4" s="242"/>
      <c r="X4" s="242"/>
      <c r="Y4" s="242"/>
      <c r="Z4" s="243"/>
      <c r="AA4" s="46"/>
      <c r="AB4" s="45"/>
      <c r="AC4" s="46"/>
      <c r="AD4" s="45"/>
      <c r="AE4" s="46"/>
      <c r="AF4" s="45"/>
    </row>
    <row r="5" spans="1:32" x14ac:dyDescent="0.2">
      <c r="A5" s="47">
        <v>1</v>
      </c>
      <c r="B5" s="47">
        <v>2</v>
      </c>
      <c r="C5" s="47">
        <v>3</v>
      </c>
      <c r="D5" s="47">
        <v>4</v>
      </c>
      <c r="E5" s="47">
        <v>5</v>
      </c>
      <c r="F5" s="47">
        <v>6</v>
      </c>
      <c r="G5" s="47">
        <v>7</v>
      </c>
      <c r="H5" s="47">
        <v>8</v>
      </c>
      <c r="I5" s="47">
        <v>9</v>
      </c>
      <c r="J5" s="47">
        <v>10</v>
      </c>
      <c r="K5" s="47">
        <v>11</v>
      </c>
      <c r="L5" s="47">
        <v>12</v>
      </c>
      <c r="M5" s="47">
        <v>13</v>
      </c>
      <c r="N5" s="47">
        <v>14</v>
      </c>
      <c r="O5" s="47">
        <v>15</v>
      </c>
      <c r="P5" s="47">
        <v>16</v>
      </c>
      <c r="Q5" s="47">
        <v>17</v>
      </c>
      <c r="R5" s="47">
        <v>18</v>
      </c>
      <c r="S5" s="47">
        <v>19</v>
      </c>
      <c r="T5" s="47">
        <v>20</v>
      </c>
      <c r="U5" s="47">
        <v>21</v>
      </c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</row>
    <row r="6" spans="1:32" ht="27.95" customHeight="1" x14ac:dyDescent="0.2">
      <c r="A6" s="1">
        <v>1</v>
      </c>
      <c r="B6" s="1" t="s">
        <v>22</v>
      </c>
      <c r="C6" s="1"/>
      <c r="D6" s="25" t="s">
        <v>35</v>
      </c>
      <c r="E6" s="25" t="s">
        <v>36</v>
      </c>
      <c r="F6" s="26" t="s">
        <v>37</v>
      </c>
      <c r="G6" s="16">
        <v>0</v>
      </c>
      <c r="H6" s="44">
        <v>3</v>
      </c>
      <c r="I6" s="44">
        <v>1</v>
      </c>
      <c r="J6" s="44">
        <v>2</v>
      </c>
      <c r="K6" s="44">
        <v>0</v>
      </c>
      <c r="L6" s="44">
        <v>0</v>
      </c>
      <c r="M6" s="44">
        <v>0</v>
      </c>
      <c r="N6" s="16">
        <f t="shared" ref="N6:N70" si="0">IF(H6=0,0,K6/H6)*100</f>
        <v>0</v>
      </c>
      <c r="O6" s="5">
        <v>0</v>
      </c>
      <c r="P6" s="5">
        <v>0</v>
      </c>
      <c r="Q6" s="16">
        <f t="shared" ref="Q6:Q70" si="1">IF(O6=0,0,P6/O6)*100</f>
        <v>0</v>
      </c>
      <c r="R6" s="5">
        <v>0</v>
      </c>
      <c r="S6" s="16">
        <f t="shared" ref="S6:S70" si="2">IF(P6=0,0,R6/P6)*100</f>
        <v>0</v>
      </c>
      <c r="T6" s="5">
        <v>0</v>
      </c>
      <c r="U6" s="16">
        <f t="shared" ref="U6:U70" si="3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">
      <c r="A7" s="1">
        <v>2</v>
      </c>
      <c r="B7" s="1" t="s">
        <v>22</v>
      </c>
      <c r="C7" s="1"/>
      <c r="D7" s="25" t="s">
        <v>38</v>
      </c>
      <c r="E7" s="25" t="s">
        <v>36</v>
      </c>
      <c r="F7" s="27" t="s">
        <v>39</v>
      </c>
      <c r="G7" s="16">
        <v>0</v>
      </c>
      <c r="H7" s="44">
        <v>0</v>
      </c>
      <c r="I7" s="44">
        <v>0</v>
      </c>
      <c r="J7" s="44">
        <v>0</v>
      </c>
      <c r="K7" s="44">
        <v>0</v>
      </c>
      <c r="L7" s="44">
        <v>0</v>
      </c>
      <c r="M7" s="44">
        <v>0</v>
      </c>
      <c r="N7" s="16">
        <f t="shared" si="0"/>
        <v>0</v>
      </c>
      <c r="O7" s="5">
        <v>0</v>
      </c>
      <c r="P7" s="5">
        <v>0</v>
      </c>
      <c r="Q7" s="16">
        <f t="shared" si="1"/>
        <v>0</v>
      </c>
      <c r="R7" s="5">
        <v>0</v>
      </c>
      <c r="S7" s="16">
        <f t="shared" si="2"/>
        <v>0</v>
      </c>
      <c r="T7" s="5">
        <v>0</v>
      </c>
      <c r="U7" s="16">
        <f t="shared" si="3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">
      <c r="A8" s="1">
        <v>3</v>
      </c>
      <c r="B8" s="1" t="s">
        <v>22</v>
      </c>
      <c r="C8" s="1"/>
      <c r="D8" s="25" t="s">
        <v>40</v>
      </c>
      <c r="E8" s="25" t="s">
        <v>41</v>
      </c>
      <c r="F8" s="26" t="s">
        <v>42</v>
      </c>
      <c r="G8" s="16">
        <v>0</v>
      </c>
      <c r="H8" s="44">
        <v>4</v>
      </c>
      <c r="I8" s="44">
        <v>0</v>
      </c>
      <c r="J8" s="44">
        <v>4</v>
      </c>
      <c r="K8" s="44">
        <v>0</v>
      </c>
      <c r="L8" s="44">
        <v>0</v>
      </c>
      <c r="M8" s="44">
        <v>0</v>
      </c>
      <c r="N8" s="16">
        <f t="shared" si="0"/>
        <v>0</v>
      </c>
      <c r="O8" s="5">
        <v>0</v>
      </c>
      <c r="P8" s="5">
        <v>0</v>
      </c>
      <c r="Q8" s="16">
        <f t="shared" si="1"/>
        <v>0</v>
      </c>
      <c r="R8" s="5">
        <v>0</v>
      </c>
      <c r="S8" s="16">
        <f t="shared" si="2"/>
        <v>0</v>
      </c>
      <c r="T8" s="5">
        <v>0</v>
      </c>
      <c r="U8" s="16">
        <f t="shared" si="3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">
      <c r="A9" s="1">
        <v>4</v>
      </c>
      <c r="B9" s="1" t="s">
        <v>22</v>
      </c>
      <c r="C9" s="1"/>
      <c r="D9" s="25" t="s">
        <v>43</v>
      </c>
      <c r="E9" s="25" t="s">
        <v>44</v>
      </c>
      <c r="F9" s="28" t="s">
        <v>45</v>
      </c>
      <c r="G9" s="16">
        <v>0</v>
      </c>
      <c r="H9" s="44">
        <v>0</v>
      </c>
      <c r="I9" s="44">
        <v>0</v>
      </c>
      <c r="J9" s="44">
        <v>0</v>
      </c>
      <c r="K9" s="44">
        <v>0</v>
      </c>
      <c r="L9" s="44">
        <v>0</v>
      </c>
      <c r="M9" s="44">
        <v>0</v>
      </c>
      <c r="N9" s="16">
        <f t="shared" si="0"/>
        <v>0</v>
      </c>
      <c r="O9" s="5">
        <v>0</v>
      </c>
      <c r="P9" s="5">
        <v>0</v>
      </c>
      <c r="Q9" s="16">
        <f t="shared" si="1"/>
        <v>0</v>
      </c>
      <c r="R9" s="5">
        <v>0</v>
      </c>
      <c r="S9" s="16">
        <f t="shared" si="2"/>
        <v>0</v>
      </c>
      <c r="T9" s="5">
        <v>0</v>
      </c>
      <c r="U9" s="16">
        <f t="shared" si="3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">
      <c r="A10" s="1">
        <v>5</v>
      </c>
      <c r="B10" s="1" t="s">
        <v>22</v>
      </c>
      <c r="C10" s="1"/>
      <c r="D10" s="25" t="s">
        <v>46</v>
      </c>
      <c r="E10" s="25" t="s">
        <v>41</v>
      </c>
      <c r="F10" s="26" t="s">
        <v>47</v>
      </c>
      <c r="G10" s="16">
        <v>0</v>
      </c>
      <c r="H10" s="44">
        <f t="shared" ref="H10:H64" si="4">SUM(I10,J10)</f>
        <v>0</v>
      </c>
      <c r="I10" s="44">
        <v>0</v>
      </c>
      <c r="J10" s="44">
        <v>0</v>
      </c>
      <c r="K10" s="44">
        <v>0</v>
      </c>
      <c r="L10" s="44">
        <v>0</v>
      </c>
      <c r="M10" s="44">
        <v>0</v>
      </c>
      <c r="N10" s="16">
        <f t="shared" si="0"/>
        <v>0</v>
      </c>
      <c r="O10" s="5">
        <v>0</v>
      </c>
      <c r="P10" s="5">
        <v>0</v>
      </c>
      <c r="Q10" s="16">
        <f t="shared" si="1"/>
        <v>0</v>
      </c>
      <c r="R10" s="5">
        <v>0</v>
      </c>
      <c r="S10" s="16">
        <f t="shared" si="2"/>
        <v>0</v>
      </c>
      <c r="T10" s="5">
        <v>0</v>
      </c>
      <c r="U10" s="16">
        <f t="shared" si="3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v>6</v>
      </c>
      <c r="B11" s="1" t="s">
        <v>22</v>
      </c>
      <c r="C11" s="1"/>
      <c r="D11" s="29" t="s">
        <v>48</v>
      </c>
      <c r="E11" s="25" t="s">
        <v>41</v>
      </c>
      <c r="F11" s="30" t="s">
        <v>49</v>
      </c>
      <c r="G11" s="16">
        <v>0</v>
      </c>
      <c r="H11" s="44">
        <f t="shared" si="4"/>
        <v>1</v>
      </c>
      <c r="I11" s="44">
        <v>1</v>
      </c>
      <c r="J11" s="44">
        <v>0</v>
      </c>
      <c r="K11" s="44">
        <v>0</v>
      </c>
      <c r="L11" s="44">
        <v>0</v>
      </c>
      <c r="M11" s="44">
        <v>0</v>
      </c>
      <c r="N11" s="16">
        <f t="shared" si="0"/>
        <v>0</v>
      </c>
      <c r="O11" s="5">
        <v>0</v>
      </c>
      <c r="P11" s="5">
        <v>0</v>
      </c>
      <c r="Q11" s="16">
        <f t="shared" si="1"/>
        <v>0</v>
      </c>
      <c r="R11" s="5">
        <v>0</v>
      </c>
      <c r="S11" s="16">
        <f t="shared" si="2"/>
        <v>0</v>
      </c>
      <c r="T11" s="5">
        <v>0</v>
      </c>
      <c r="U11" s="16">
        <f t="shared" si="3"/>
        <v>0</v>
      </c>
    </row>
    <row r="12" spans="1:32" ht="27.95" customHeight="1" x14ac:dyDescent="0.2">
      <c r="A12" s="1">
        <v>7</v>
      </c>
      <c r="B12" s="1" t="s">
        <v>22</v>
      </c>
      <c r="C12" s="1"/>
      <c r="D12" s="25" t="s">
        <v>50</v>
      </c>
      <c r="E12" s="25" t="s">
        <v>41</v>
      </c>
      <c r="F12" s="26" t="s">
        <v>51</v>
      </c>
      <c r="G12" s="16">
        <v>0</v>
      </c>
      <c r="H12" s="44">
        <v>2</v>
      </c>
      <c r="I12" s="44">
        <v>0</v>
      </c>
      <c r="J12" s="44">
        <v>2</v>
      </c>
      <c r="K12" s="44">
        <v>0</v>
      </c>
      <c r="L12" s="44">
        <v>0</v>
      </c>
      <c r="M12" s="44">
        <v>0</v>
      </c>
      <c r="N12" s="16">
        <f t="shared" si="0"/>
        <v>0</v>
      </c>
      <c r="O12" s="5">
        <v>0</v>
      </c>
      <c r="P12" s="5">
        <v>0</v>
      </c>
      <c r="Q12" s="16">
        <f t="shared" si="1"/>
        <v>0</v>
      </c>
      <c r="R12" s="5">
        <v>0</v>
      </c>
      <c r="S12" s="16">
        <f t="shared" si="2"/>
        <v>0</v>
      </c>
      <c r="T12" s="5">
        <v>0</v>
      </c>
      <c r="U12" s="16">
        <f t="shared" si="3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">
      <c r="A13" s="1">
        <v>8</v>
      </c>
      <c r="B13" s="1" t="s">
        <v>22</v>
      </c>
      <c r="C13" s="1"/>
      <c r="D13" s="25" t="s">
        <v>52</v>
      </c>
      <c r="E13" s="31" t="s">
        <v>53</v>
      </c>
      <c r="F13" s="26" t="s">
        <v>54</v>
      </c>
      <c r="G13" s="16">
        <v>0</v>
      </c>
      <c r="H13" s="44">
        <f t="shared" si="4"/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16">
        <f t="shared" si="0"/>
        <v>0</v>
      </c>
      <c r="O13" s="5">
        <v>0</v>
      </c>
      <c r="P13" s="5">
        <v>0</v>
      </c>
      <c r="Q13" s="16">
        <f t="shared" si="1"/>
        <v>0</v>
      </c>
      <c r="R13" s="5">
        <v>0</v>
      </c>
      <c r="S13" s="16">
        <f t="shared" si="2"/>
        <v>0</v>
      </c>
      <c r="T13" s="5">
        <v>0</v>
      </c>
      <c r="U13" s="16">
        <f t="shared" si="3"/>
        <v>0</v>
      </c>
    </row>
    <row r="14" spans="1:32" ht="27.95" customHeight="1" x14ac:dyDescent="0.2">
      <c r="A14" s="1">
        <v>9</v>
      </c>
      <c r="B14" s="1" t="s">
        <v>22</v>
      </c>
      <c r="C14" s="1"/>
      <c r="D14" s="25" t="s">
        <v>55</v>
      </c>
      <c r="E14" s="25" t="s">
        <v>41</v>
      </c>
      <c r="F14" s="32" t="s">
        <v>56</v>
      </c>
      <c r="G14" s="16">
        <v>0</v>
      </c>
      <c r="H14" s="44">
        <v>4</v>
      </c>
      <c r="I14" s="44">
        <v>1</v>
      </c>
      <c r="J14" s="44">
        <v>3</v>
      </c>
      <c r="K14" s="44">
        <v>0</v>
      </c>
      <c r="L14" s="44">
        <v>0</v>
      </c>
      <c r="M14" s="44">
        <v>0</v>
      </c>
      <c r="N14" s="16">
        <f t="shared" si="0"/>
        <v>0</v>
      </c>
      <c r="O14" s="5">
        <v>0</v>
      </c>
      <c r="P14" s="5">
        <v>0</v>
      </c>
      <c r="Q14" s="16">
        <f t="shared" si="1"/>
        <v>0</v>
      </c>
      <c r="R14" s="5">
        <v>0</v>
      </c>
      <c r="S14" s="16">
        <f t="shared" si="2"/>
        <v>0</v>
      </c>
      <c r="T14" s="5">
        <v>0</v>
      </c>
      <c r="U14" s="16">
        <f t="shared" si="3"/>
        <v>0</v>
      </c>
    </row>
    <row r="15" spans="1:32" ht="27.95" customHeight="1" x14ac:dyDescent="0.2">
      <c r="A15" s="1">
        <v>10</v>
      </c>
      <c r="B15" s="1" t="s">
        <v>22</v>
      </c>
      <c r="C15" s="1"/>
      <c r="D15" s="25" t="s">
        <v>57</v>
      </c>
      <c r="E15" s="25" t="s">
        <v>58</v>
      </c>
      <c r="F15" s="27" t="s">
        <v>59</v>
      </c>
      <c r="G15" s="16">
        <v>0</v>
      </c>
      <c r="H15" s="44">
        <v>4</v>
      </c>
      <c r="I15" s="44">
        <v>1</v>
      </c>
      <c r="J15" s="44">
        <v>3</v>
      </c>
      <c r="K15" s="44">
        <v>0</v>
      </c>
      <c r="L15" s="44">
        <v>0</v>
      </c>
      <c r="M15" s="44">
        <v>0</v>
      </c>
      <c r="N15" s="16">
        <f t="shared" si="0"/>
        <v>0</v>
      </c>
      <c r="O15" s="5">
        <v>0</v>
      </c>
      <c r="P15" s="5">
        <v>0</v>
      </c>
      <c r="Q15" s="16">
        <f t="shared" si="1"/>
        <v>0</v>
      </c>
      <c r="R15" s="5">
        <v>0</v>
      </c>
      <c r="S15" s="16">
        <f t="shared" si="2"/>
        <v>0</v>
      </c>
      <c r="T15" s="5">
        <v>0</v>
      </c>
      <c r="U15" s="16">
        <f t="shared" si="3"/>
        <v>0</v>
      </c>
    </row>
    <row r="16" spans="1:32" ht="27.95" customHeight="1" x14ac:dyDescent="0.2">
      <c r="A16" s="1">
        <v>11</v>
      </c>
      <c r="B16" s="1" t="s">
        <v>22</v>
      </c>
      <c r="C16" s="1"/>
      <c r="D16" s="25" t="s">
        <v>60</v>
      </c>
      <c r="E16" s="25" t="s">
        <v>61</v>
      </c>
      <c r="F16" s="26" t="s">
        <v>62</v>
      </c>
      <c r="G16" s="16">
        <v>0</v>
      </c>
      <c r="H16" s="44">
        <v>1</v>
      </c>
      <c r="I16" s="44">
        <v>1</v>
      </c>
      <c r="J16" s="44">
        <v>0</v>
      </c>
      <c r="K16" s="44">
        <v>0</v>
      </c>
      <c r="L16" s="44">
        <v>0</v>
      </c>
      <c r="M16" s="44">
        <v>0</v>
      </c>
      <c r="N16" s="16">
        <f t="shared" si="0"/>
        <v>0</v>
      </c>
      <c r="O16" s="5">
        <v>0</v>
      </c>
      <c r="P16" s="5">
        <v>0</v>
      </c>
      <c r="Q16" s="16">
        <f t="shared" si="1"/>
        <v>0</v>
      </c>
      <c r="R16" s="5">
        <v>0</v>
      </c>
      <c r="S16" s="16">
        <f t="shared" si="2"/>
        <v>0</v>
      </c>
      <c r="T16" s="5">
        <v>0</v>
      </c>
      <c r="U16" s="16">
        <f t="shared" si="3"/>
        <v>0</v>
      </c>
    </row>
    <row r="17" spans="1:21" ht="27.95" customHeight="1" x14ac:dyDescent="0.2">
      <c r="A17" s="1">
        <v>12</v>
      </c>
      <c r="B17" s="1" t="s">
        <v>22</v>
      </c>
      <c r="C17" s="1"/>
      <c r="D17" s="25" t="s">
        <v>63</v>
      </c>
      <c r="E17" s="25" t="s">
        <v>64</v>
      </c>
      <c r="F17" s="26" t="s">
        <v>65</v>
      </c>
      <c r="G17" s="16">
        <v>0</v>
      </c>
      <c r="H17" s="44">
        <v>1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16">
        <f t="shared" si="0"/>
        <v>0</v>
      </c>
      <c r="O17" s="5">
        <v>0</v>
      </c>
      <c r="P17" s="5">
        <v>0</v>
      </c>
      <c r="Q17" s="16">
        <f t="shared" si="1"/>
        <v>0</v>
      </c>
      <c r="R17" s="5">
        <v>0</v>
      </c>
      <c r="S17" s="16">
        <f t="shared" si="2"/>
        <v>0</v>
      </c>
      <c r="T17" s="5">
        <v>0</v>
      </c>
      <c r="U17" s="16">
        <f t="shared" si="3"/>
        <v>0</v>
      </c>
    </row>
    <row r="18" spans="1:21" ht="27.95" customHeight="1" x14ac:dyDescent="0.2">
      <c r="A18" s="1">
        <v>13</v>
      </c>
      <c r="B18" s="1" t="s">
        <v>22</v>
      </c>
      <c r="C18" s="1"/>
      <c r="D18" s="25" t="s">
        <v>66</v>
      </c>
      <c r="E18" s="25" t="s">
        <v>67</v>
      </c>
      <c r="F18" s="26" t="s">
        <v>68</v>
      </c>
      <c r="G18" s="16">
        <v>0</v>
      </c>
      <c r="H18" s="44">
        <v>4</v>
      </c>
      <c r="I18" s="44">
        <v>1</v>
      </c>
      <c r="J18" s="44">
        <v>3</v>
      </c>
      <c r="K18" s="44">
        <v>0</v>
      </c>
      <c r="L18" s="44">
        <v>0</v>
      </c>
      <c r="M18" s="44">
        <v>0</v>
      </c>
      <c r="N18" s="16">
        <f t="shared" si="0"/>
        <v>0</v>
      </c>
      <c r="O18" s="5">
        <v>0</v>
      </c>
      <c r="P18" s="5">
        <v>0</v>
      </c>
      <c r="Q18" s="16">
        <f t="shared" si="1"/>
        <v>0</v>
      </c>
      <c r="R18" s="5">
        <v>0</v>
      </c>
      <c r="S18" s="16">
        <f t="shared" si="2"/>
        <v>0</v>
      </c>
      <c r="T18" s="5">
        <v>0</v>
      </c>
      <c r="U18" s="16">
        <f t="shared" si="3"/>
        <v>0</v>
      </c>
    </row>
    <row r="19" spans="1:21" ht="27.95" customHeight="1" x14ac:dyDescent="0.2">
      <c r="A19" s="1">
        <v>14</v>
      </c>
      <c r="B19" s="1" t="s">
        <v>22</v>
      </c>
      <c r="C19" s="1"/>
      <c r="D19" s="25" t="s">
        <v>69</v>
      </c>
      <c r="E19" s="25" t="s">
        <v>41</v>
      </c>
      <c r="F19" s="26" t="s">
        <v>70</v>
      </c>
      <c r="G19" s="16">
        <v>0</v>
      </c>
      <c r="H19" s="44">
        <v>1</v>
      </c>
      <c r="I19" s="44">
        <v>0</v>
      </c>
      <c r="J19" s="44">
        <v>1</v>
      </c>
      <c r="K19" s="44">
        <v>0</v>
      </c>
      <c r="L19" s="44">
        <v>0</v>
      </c>
      <c r="M19" s="44">
        <v>0</v>
      </c>
      <c r="N19" s="16">
        <f t="shared" si="0"/>
        <v>0</v>
      </c>
      <c r="O19" s="5">
        <v>0</v>
      </c>
      <c r="P19" s="5">
        <v>0</v>
      </c>
      <c r="Q19" s="16">
        <f t="shared" si="1"/>
        <v>0</v>
      </c>
      <c r="R19" s="5">
        <v>0</v>
      </c>
      <c r="S19" s="16">
        <f t="shared" si="2"/>
        <v>0</v>
      </c>
      <c r="T19" s="5">
        <v>0</v>
      </c>
      <c r="U19" s="16">
        <f t="shared" si="3"/>
        <v>0</v>
      </c>
    </row>
    <row r="20" spans="1:21" ht="27.95" customHeight="1" x14ac:dyDescent="0.2">
      <c r="A20" s="1">
        <v>15</v>
      </c>
      <c r="B20" s="25" t="s">
        <v>23</v>
      </c>
      <c r="C20" s="47" t="s">
        <v>26</v>
      </c>
      <c r="D20" s="25" t="s">
        <v>71</v>
      </c>
      <c r="E20" s="25" t="s">
        <v>72</v>
      </c>
      <c r="F20" s="26" t="s">
        <v>73</v>
      </c>
      <c r="G20" s="16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16">
        <f t="shared" si="0"/>
        <v>0</v>
      </c>
      <c r="O20" s="5">
        <v>0</v>
      </c>
      <c r="P20" s="5">
        <v>0</v>
      </c>
      <c r="Q20" s="16">
        <f t="shared" si="1"/>
        <v>0</v>
      </c>
      <c r="R20" s="5">
        <v>0</v>
      </c>
      <c r="S20" s="16">
        <f t="shared" si="2"/>
        <v>0</v>
      </c>
      <c r="T20" s="5">
        <v>0</v>
      </c>
      <c r="U20" s="16">
        <f t="shared" si="3"/>
        <v>0</v>
      </c>
    </row>
    <row r="21" spans="1:21" ht="27.95" customHeight="1" x14ac:dyDescent="0.2">
      <c r="A21" s="1">
        <v>16</v>
      </c>
      <c r="B21" s="1" t="s">
        <v>22</v>
      </c>
      <c r="C21" s="1"/>
      <c r="D21" s="25" t="s">
        <v>74</v>
      </c>
      <c r="E21" s="33" t="s">
        <v>75</v>
      </c>
      <c r="F21" s="26" t="s">
        <v>76</v>
      </c>
      <c r="G21" s="16">
        <v>0</v>
      </c>
      <c r="H21" s="44">
        <v>3</v>
      </c>
      <c r="I21" s="44">
        <v>3</v>
      </c>
      <c r="J21" s="44">
        <v>0</v>
      </c>
      <c r="K21" s="44">
        <v>0</v>
      </c>
      <c r="L21" s="44">
        <v>0</v>
      </c>
      <c r="M21" s="44">
        <v>0</v>
      </c>
      <c r="N21" s="16">
        <f t="shared" si="0"/>
        <v>0</v>
      </c>
      <c r="O21" s="5">
        <v>0</v>
      </c>
      <c r="P21" s="5">
        <v>0</v>
      </c>
      <c r="Q21" s="16">
        <f t="shared" si="1"/>
        <v>0</v>
      </c>
      <c r="R21" s="5">
        <v>0</v>
      </c>
      <c r="S21" s="16">
        <f t="shared" si="2"/>
        <v>0</v>
      </c>
      <c r="T21" s="5">
        <v>0</v>
      </c>
      <c r="U21" s="16">
        <f t="shared" si="3"/>
        <v>0</v>
      </c>
    </row>
    <row r="22" spans="1:21" ht="27.95" customHeight="1" x14ac:dyDescent="0.2">
      <c r="A22" s="1">
        <v>17</v>
      </c>
      <c r="B22" s="1" t="s">
        <v>22</v>
      </c>
      <c r="C22" s="1"/>
      <c r="D22" s="25" t="s">
        <v>77</v>
      </c>
      <c r="E22" s="25" t="s">
        <v>78</v>
      </c>
      <c r="F22" s="26" t="s">
        <v>79</v>
      </c>
      <c r="G22" s="16">
        <v>0</v>
      </c>
      <c r="H22" s="44">
        <v>2</v>
      </c>
      <c r="I22" s="44">
        <v>1</v>
      </c>
      <c r="J22" s="44">
        <v>0</v>
      </c>
      <c r="K22" s="44">
        <v>0</v>
      </c>
      <c r="L22" s="44">
        <v>0</v>
      </c>
      <c r="M22" s="44">
        <v>0</v>
      </c>
      <c r="N22" s="16">
        <f t="shared" si="0"/>
        <v>0</v>
      </c>
      <c r="O22" s="5">
        <v>0</v>
      </c>
      <c r="P22" s="5">
        <v>0</v>
      </c>
      <c r="Q22" s="16">
        <f t="shared" si="1"/>
        <v>0</v>
      </c>
      <c r="R22" s="5">
        <v>0</v>
      </c>
      <c r="S22" s="16">
        <f t="shared" si="2"/>
        <v>0</v>
      </c>
      <c r="T22" s="5">
        <v>0</v>
      </c>
      <c r="U22" s="16">
        <f t="shared" si="3"/>
        <v>0</v>
      </c>
    </row>
    <row r="23" spans="1:21" ht="27.95" customHeight="1" x14ac:dyDescent="0.2">
      <c r="A23" s="1">
        <v>18</v>
      </c>
      <c r="B23" s="1" t="s">
        <v>22</v>
      </c>
      <c r="C23" s="1"/>
      <c r="D23" s="25" t="s">
        <v>80</v>
      </c>
      <c r="E23" s="25" t="s">
        <v>81</v>
      </c>
      <c r="F23" s="32" t="s">
        <v>82</v>
      </c>
      <c r="G23" s="16">
        <v>0</v>
      </c>
      <c r="H23" s="44">
        <v>3</v>
      </c>
      <c r="I23" s="44">
        <v>0</v>
      </c>
      <c r="J23" s="44">
        <v>3</v>
      </c>
      <c r="K23" s="44">
        <v>0</v>
      </c>
      <c r="L23" s="44">
        <v>0</v>
      </c>
      <c r="M23" s="44">
        <v>0</v>
      </c>
      <c r="N23" s="16">
        <f t="shared" si="0"/>
        <v>0</v>
      </c>
      <c r="O23" s="5">
        <v>0</v>
      </c>
      <c r="P23" s="5">
        <v>0</v>
      </c>
      <c r="Q23" s="16">
        <f t="shared" si="1"/>
        <v>0</v>
      </c>
      <c r="R23" s="5">
        <v>0</v>
      </c>
      <c r="S23" s="16">
        <f t="shared" si="2"/>
        <v>0</v>
      </c>
      <c r="T23" s="5">
        <v>0</v>
      </c>
      <c r="U23" s="16">
        <f t="shared" si="3"/>
        <v>0</v>
      </c>
    </row>
    <row r="24" spans="1:21" ht="27.95" customHeight="1" x14ac:dyDescent="0.2">
      <c r="A24" s="1">
        <v>19</v>
      </c>
      <c r="B24" s="1" t="s">
        <v>22</v>
      </c>
      <c r="C24" s="1"/>
      <c r="D24" s="25" t="s">
        <v>83</v>
      </c>
      <c r="E24" s="25" t="s">
        <v>41</v>
      </c>
      <c r="F24" s="26" t="s">
        <v>84</v>
      </c>
      <c r="G24" s="16">
        <v>0</v>
      </c>
      <c r="H24" s="44">
        <v>1</v>
      </c>
      <c r="I24" s="44">
        <v>0</v>
      </c>
      <c r="J24" s="44">
        <v>1</v>
      </c>
      <c r="K24" s="44">
        <v>0</v>
      </c>
      <c r="L24" s="44">
        <v>0</v>
      </c>
      <c r="M24" s="44">
        <v>0</v>
      </c>
      <c r="N24" s="16">
        <f t="shared" si="0"/>
        <v>0</v>
      </c>
      <c r="O24" s="5">
        <v>0</v>
      </c>
      <c r="P24" s="5">
        <v>0</v>
      </c>
      <c r="Q24" s="16">
        <f t="shared" si="1"/>
        <v>0</v>
      </c>
      <c r="R24" s="5">
        <v>0</v>
      </c>
      <c r="S24" s="16">
        <f t="shared" si="2"/>
        <v>0</v>
      </c>
      <c r="T24" s="5">
        <v>0</v>
      </c>
      <c r="U24" s="16">
        <f t="shared" si="3"/>
        <v>0</v>
      </c>
    </row>
    <row r="25" spans="1:21" ht="27.95" customHeight="1" x14ac:dyDescent="0.2">
      <c r="A25" s="1">
        <v>20</v>
      </c>
      <c r="B25" s="1" t="s">
        <v>22</v>
      </c>
      <c r="C25" s="1"/>
      <c r="D25" s="34" t="s">
        <v>85</v>
      </c>
      <c r="E25" s="25" t="s">
        <v>41</v>
      </c>
      <c r="F25" s="35" t="s">
        <v>86</v>
      </c>
      <c r="G25" s="16">
        <v>0</v>
      </c>
      <c r="H25" s="44">
        <v>1</v>
      </c>
      <c r="I25" s="44">
        <v>0</v>
      </c>
      <c r="J25" s="44">
        <v>1</v>
      </c>
      <c r="K25" s="44">
        <v>0</v>
      </c>
      <c r="L25" s="44">
        <v>0</v>
      </c>
      <c r="M25" s="44">
        <v>0</v>
      </c>
      <c r="N25" s="16">
        <f t="shared" si="0"/>
        <v>0</v>
      </c>
      <c r="O25" s="5">
        <v>0</v>
      </c>
      <c r="P25" s="5">
        <v>0</v>
      </c>
      <c r="Q25" s="16">
        <f t="shared" si="1"/>
        <v>0</v>
      </c>
      <c r="R25" s="5">
        <v>0</v>
      </c>
      <c r="S25" s="16">
        <f t="shared" si="2"/>
        <v>0</v>
      </c>
      <c r="T25" s="5">
        <v>0</v>
      </c>
      <c r="U25" s="16">
        <f t="shared" si="3"/>
        <v>0</v>
      </c>
    </row>
    <row r="26" spans="1:21" ht="27.95" customHeight="1" x14ac:dyDescent="0.25">
      <c r="A26" s="1">
        <v>21</v>
      </c>
      <c r="B26" s="1" t="s">
        <v>22</v>
      </c>
      <c r="C26" s="1"/>
      <c r="D26" s="25" t="s">
        <v>87</v>
      </c>
      <c r="E26" s="25" t="s">
        <v>53</v>
      </c>
      <c r="F26" s="36" t="s">
        <v>88</v>
      </c>
      <c r="G26" s="16">
        <v>0</v>
      </c>
      <c r="H26" s="44">
        <v>3</v>
      </c>
      <c r="I26" s="44">
        <v>1</v>
      </c>
      <c r="J26" s="44">
        <v>2</v>
      </c>
      <c r="K26" s="44">
        <v>0</v>
      </c>
      <c r="L26" s="44">
        <v>0</v>
      </c>
      <c r="M26" s="44">
        <v>0</v>
      </c>
      <c r="N26" s="16">
        <f t="shared" si="0"/>
        <v>0</v>
      </c>
      <c r="O26" s="5">
        <v>0</v>
      </c>
      <c r="P26" s="5">
        <v>0</v>
      </c>
      <c r="Q26" s="16">
        <f t="shared" si="1"/>
        <v>0</v>
      </c>
      <c r="R26" s="5">
        <v>0</v>
      </c>
      <c r="S26" s="16">
        <f t="shared" si="2"/>
        <v>0</v>
      </c>
      <c r="T26" s="5">
        <v>0</v>
      </c>
      <c r="U26" s="16">
        <f t="shared" si="3"/>
        <v>0</v>
      </c>
    </row>
    <row r="27" spans="1:21" ht="27.95" customHeight="1" x14ac:dyDescent="0.2">
      <c r="A27" s="1">
        <v>22</v>
      </c>
      <c r="B27" s="1" t="s">
        <v>22</v>
      </c>
      <c r="C27" s="1"/>
      <c r="D27" s="25" t="s">
        <v>89</v>
      </c>
      <c r="E27" s="25" t="s">
        <v>90</v>
      </c>
      <c r="F27" s="26" t="s">
        <v>91</v>
      </c>
      <c r="G27" s="16">
        <v>0</v>
      </c>
      <c r="H27" s="44">
        <f t="shared" si="4"/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16">
        <f t="shared" si="0"/>
        <v>0</v>
      </c>
      <c r="O27" s="5">
        <v>0</v>
      </c>
      <c r="P27" s="5">
        <v>0</v>
      </c>
      <c r="Q27" s="16">
        <f t="shared" si="1"/>
        <v>0</v>
      </c>
      <c r="R27" s="5">
        <v>0</v>
      </c>
      <c r="S27" s="16">
        <f t="shared" si="2"/>
        <v>0</v>
      </c>
      <c r="T27" s="5">
        <v>0</v>
      </c>
      <c r="U27" s="16">
        <f t="shared" si="3"/>
        <v>0</v>
      </c>
    </row>
    <row r="28" spans="1:21" ht="27.95" customHeight="1" x14ac:dyDescent="0.2">
      <c r="A28" s="1">
        <v>23</v>
      </c>
      <c r="B28" s="25" t="s">
        <v>24</v>
      </c>
      <c r="C28" s="47" t="s">
        <v>27</v>
      </c>
      <c r="D28" s="25" t="s">
        <v>92</v>
      </c>
      <c r="E28" s="25" t="s">
        <v>41</v>
      </c>
      <c r="F28" s="26" t="s">
        <v>93</v>
      </c>
      <c r="G28" s="16">
        <v>0</v>
      </c>
      <c r="H28" s="44">
        <v>2</v>
      </c>
      <c r="I28" s="44">
        <v>0</v>
      </c>
      <c r="J28" s="44">
        <v>2</v>
      </c>
      <c r="K28" s="44">
        <v>0</v>
      </c>
      <c r="L28" s="44">
        <v>0</v>
      </c>
      <c r="M28" s="44">
        <v>0</v>
      </c>
      <c r="N28" s="16">
        <f t="shared" si="0"/>
        <v>0</v>
      </c>
      <c r="O28" s="5">
        <v>0</v>
      </c>
      <c r="P28" s="5">
        <v>0</v>
      </c>
      <c r="Q28" s="16">
        <f t="shared" si="1"/>
        <v>0</v>
      </c>
      <c r="R28" s="5">
        <v>0</v>
      </c>
      <c r="S28" s="16">
        <f t="shared" si="2"/>
        <v>0</v>
      </c>
      <c r="T28" s="5">
        <v>0</v>
      </c>
      <c r="U28" s="16">
        <f t="shared" si="3"/>
        <v>0</v>
      </c>
    </row>
    <row r="29" spans="1:21" ht="27.95" customHeight="1" x14ac:dyDescent="0.2">
      <c r="A29" s="1">
        <v>24</v>
      </c>
      <c r="B29" s="1" t="s">
        <v>22</v>
      </c>
      <c r="C29" s="1"/>
      <c r="D29" s="25" t="s">
        <v>94</v>
      </c>
      <c r="E29" s="25" t="s">
        <v>41</v>
      </c>
      <c r="F29" s="26" t="s">
        <v>95</v>
      </c>
      <c r="G29" s="16">
        <v>0</v>
      </c>
      <c r="H29" s="44">
        <v>2</v>
      </c>
      <c r="I29" s="44">
        <v>0</v>
      </c>
      <c r="J29" s="44">
        <v>2</v>
      </c>
      <c r="K29" s="44">
        <v>0</v>
      </c>
      <c r="L29" s="44">
        <v>0</v>
      </c>
      <c r="M29" s="44">
        <v>0</v>
      </c>
      <c r="N29" s="16">
        <f t="shared" si="0"/>
        <v>0</v>
      </c>
      <c r="O29" s="5">
        <v>0</v>
      </c>
      <c r="P29" s="5">
        <v>0</v>
      </c>
      <c r="Q29" s="16">
        <f t="shared" si="1"/>
        <v>0</v>
      </c>
      <c r="R29" s="5">
        <v>0</v>
      </c>
      <c r="S29" s="16">
        <f t="shared" si="2"/>
        <v>0</v>
      </c>
      <c r="T29" s="5">
        <v>0</v>
      </c>
      <c r="U29" s="16">
        <f t="shared" si="3"/>
        <v>0</v>
      </c>
    </row>
    <row r="30" spans="1:21" ht="27.95" customHeight="1" x14ac:dyDescent="0.2">
      <c r="A30" s="1">
        <v>25</v>
      </c>
      <c r="B30" s="1" t="s">
        <v>22</v>
      </c>
      <c r="C30" s="1"/>
      <c r="D30" s="25" t="s">
        <v>96</v>
      </c>
      <c r="E30" s="25" t="s">
        <v>97</v>
      </c>
      <c r="F30" s="26" t="s">
        <v>98</v>
      </c>
      <c r="G30" s="16">
        <v>0</v>
      </c>
      <c r="H30" s="44">
        <f t="shared" si="4"/>
        <v>0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16">
        <f t="shared" si="0"/>
        <v>0</v>
      </c>
      <c r="O30" s="5">
        <v>0</v>
      </c>
      <c r="P30" s="5">
        <v>0</v>
      </c>
      <c r="Q30" s="16">
        <f t="shared" si="1"/>
        <v>0</v>
      </c>
      <c r="R30" s="5">
        <v>0</v>
      </c>
      <c r="S30" s="16">
        <f t="shared" si="2"/>
        <v>0</v>
      </c>
      <c r="T30" s="5">
        <v>0</v>
      </c>
      <c r="U30" s="16">
        <f t="shared" si="3"/>
        <v>0</v>
      </c>
    </row>
    <row r="31" spans="1:21" ht="27.95" customHeight="1" x14ac:dyDescent="0.2">
      <c r="A31" s="1">
        <v>26</v>
      </c>
      <c r="B31" s="1" t="s">
        <v>22</v>
      </c>
      <c r="C31" s="1"/>
      <c r="D31" s="37" t="s">
        <v>99</v>
      </c>
      <c r="E31" s="37" t="s">
        <v>100</v>
      </c>
      <c r="F31" s="26" t="s">
        <v>101</v>
      </c>
      <c r="G31" s="16">
        <v>0</v>
      </c>
      <c r="H31" s="44">
        <f t="shared" si="4"/>
        <v>0</v>
      </c>
      <c r="I31" s="44">
        <v>0</v>
      </c>
      <c r="J31" s="44">
        <v>0</v>
      </c>
      <c r="K31" s="44">
        <v>0</v>
      </c>
      <c r="L31" s="44">
        <v>0</v>
      </c>
      <c r="M31" s="44">
        <v>0</v>
      </c>
      <c r="N31" s="16">
        <f t="shared" si="0"/>
        <v>0</v>
      </c>
      <c r="O31" s="5">
        <v>0</v>
      </c>
      <c r="P31" s="5">
        <v>0</v>
      </c>
      <c r="Q31" s="16">
        <f t="shared" si="1"/>
        <v>0</v>
      </c>
      <c r="R31" s="5">
        <v>0</v>
      </c>
      <c r="S31" s="16">
        <f t="shared" si="2"/>
        <v>0</v>
      </c>
      <c r="T31" s="5">
        <v>0</v>
      </c>
      <c r="U31" s="16">
        <f t="shared" si="3"/>
        <v>0</v>
      </c>
    </row>
    <row r="32" spans="1:21" ht="27.95" customHeight="1" x14ac:dyDescent="0.2">
      <c r="A32" s="1">
        <v>27</v>
      </c>
      <c r="B32" s="1" t="s">
        <v>22</v>
      </c>
      <c r="C32" s="1"/>
      <c r="D32" s="25" t="s">
        <v>102</v>
      </c>
      <c r="E32" s="25" t="s">
        <v>41</v>
      </c>
      <c r="F32" s="26" t="s">
        <v>103</v>
      </c>
      <c r="G32" s="16">
        <v>0</v>
      </c>
      <c r="H32" s="44">
        <v>7</v>
      </c>
      <c r="I32" s="44">
        <v>2</v>
      </c>
      <c r="J32" s="44">
        <v>4</v>
      </c>
      <c r="K32" s="44">
        <v>0</v>
      </c>
      <c r="L32" s="44">
        <v>0</v>
      </c>
      <c r="M32" s="44">
        <v>0</v>
      </c>
      <c r="N32" s="16">
        <f t="shared" si="0"/>
        <v>0</v>
      </c>
      <c r="O32" s="5">
        <v>0</v>
      </c>
      <c r="P32" s="5">
        <v>0</v>
      </c>
      <c r="Q32" s="16">
        <f t="shared" si="1"/>
        <v>0</v>
      </c>
      <c r="R32" s="5">
        <v>0</v>
      </c>
      <c r="S32" s="16">
        <f t="shared" si="2"/>
        <v>0</v>
      </c>
      <c r="T32" s="5">
        <v>0</v>
      </c>
      <c r="U32" s="16">
        <f t="shared" si="3"/>
        <v>0</v>
      </c>
    </row>
    <row r="33" spans="1:21" ht="27.95" customHeight="1" x14ac:dyDescent="0.2">
      <c r="A33" s="1">
        <v>28</v>
      </c>
      <c r="B33" s="1" t="s">
        <v>22</v>
      </c>
      <c r="C33" s="1"/>
      <c r="D33" s="25" t="s">
        <v>104</v>
      </c>
      <c r="E33" s="25" t="s">
        <v>41</v>
      </c>
      <c r="F33" s="27" t="s">
        <v>105</v>
      </c>
      <c r="G33" s="16">
        <v>0</v>
      </c>
      <c r="H33" s="44">
        <f t="shared" si="4"/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16">
        <f t="shared" si="0"/>
        <v>0</v>
      </c>
      <c r="O33" s="5">
        <v>0</v>
      </c>
      <c r="P33" s="5">
        <v>0</v>
      </c>
      <c r="Q33" s="16">
        <f t="shared" si="1"/>
        <v>0</v>
      </c>
      <c r="R33" s="5">
        <v>0</v>
      </c>
      <c r="S33" s="16">
        <f t="shared" si="2"/>
        <v>0</v>
      </c>
      <c r="T33" s="5">
        <v>0</v>
      </c>
      <c r="U33" s="16">
        <f t="shared" si="3"/>
        <v>0</v>
      </c>
    </row>
    <row r="34" spans="1:21" ht="27.95" customHeight="1" x14ac:dyDescent="0.2">
      <c r="A34" s="1">
        <v>29</v>
      </c>
      <c r="B34" s="1" t="s">
        <v>22</v>
      </c>
      <c r="C34" s="1"/>
      <c r="D34" s="25" t="s">
        <v>106</v>
      </c>
      <c r="E34" s="25" t="s">
        <v>53</v>
      </c>
      <c r="F34" s="26" t="s">
        <v>107</v>
      </c>
      <c r="G34" s="16">
        <v>0</v>
      </c>
      <c r="H34" s="44">
        <v>1</v>
      </c>
      <c r="I34" s="44">
        <v>1</v>
      </c>
      <c r="J34" s="44">
        <v>0</v>
      </c>
      <c r="K34" s="44">
        <v>0</v>
      </c>
      <c r="L34" s="44">
        <v>0</v>
      </c>
      <c r="M34" s="44">
        <v>0</v>
      </c>
      <c r="N34" s="16">
        <f t="shared" si="0"/>
        <v>0</v>
      </c>
      <c r="O34" s="5">
        <v>0</v>
      </c>
      <c r="P34" s="5">
        <v>0</v>
      </c>
      <c r="Q34" s="16">
        <f t="shared" si="1"/>
        <v>0</v>
      </c>
      <c r="R34" s="5">
        <v>0</v>
      </c>
      <c r="S34" s="16">
        <f t="shared" si="2"/>
        <v>0</v>
      </c>
      <c r="T34" s="5">
        <v>0</v>
      </c>
      <c r="U34" s="16">
        <f t="shared" si="3"/>
        <v>0</v>
      </c>
    </row>
    <row r="35" spans="1:21" ht="27.95" customHeight="1" x14ac:dyDescent="0.2">
      <c r="A35" s="1">
        <v>30</v>
      </c>
      <c r="B35" s="1" t="s">
        <v>22</v>
      </c>
      <c r="C35" s="1"/>
      <c r="D35" s="25" t="s">
        <v>108</v>
      </c>
      <c r="E35" s="25" t="s">
        <v>41</v>
      </c>
      <c r="F35" s="32" t="s">
        <v>109</v>
      </c>
      <c r="G35" s="16">
        <v>0</v>
      </c>
      <c r="H35" s="44">
        <v>6</v>
      </c>
      <c r="I35" s="44">
        <v>1</v>
      </c>
      <c r="J35" s="44">
        <v>4</v>
      </c>
      <c r="K35" s="44">
        <v>0</v>
      </c>
      <c r="L35" s="44">
        <v>0</v>
      </c>
      <c r="M35" s="44">
        <v>0</v>
      </c>
      <c r="N35" s="16">
        <f t="shared" si="0"/>
        <v>0</v>
      </c>
      <c r="O35" s="5">
        <v>0</v>
      </c>
      <c r="P35" s="5">
        <v>0</v>
      </c>
      <c r="Q35" s="16">
        <f t="shared" si="1"/>
        <v>0</v>
      </c>
      <c r="R35" s="5">
        <v>0</v>
      </c>
      <c r="S35" s="16">
        <f t="shared" si="2"/>
        <v>0</v>
      </c>
      <c r="T35" s="5">
        <v>0</v>
      </c>
      <c r="U35" s="16">
        <f t="shared" si="3"/>
        <v>0</v>
      </c>
    </row>
    <row r="36" spans="1:21" ht="27.95" customHeight="1" x14ac:dyDescent="0.2">
      <c r="A36" s="1">
        <v>31</v>
      </c>
      <c r="B36" s="1" t="s">
        <v>22</v>
      </c>
      <c r="C36" s="1"/>
      <c r="D36" s="25" t="s">
        <v>110</v>
      </c>
      <c r="E36" s="25" t="s">
        <v>111</v>
      </c>
      <c r="F36" s="26" t="s">
        <v>112</v>
      </c>
      <c r="G36" s="16">
        <v>0</v>
      </c>
      <c r="H36" s="44">
        <f t="shared" si="4"/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16">
        <f t="shared" si="0"/>
        <v>0</v>
      </c>
      <c r="O36" s="5">
        <v>0</v>
      </c>
      <c r="P36" s="5">
        <v>0</v>
      </c>
      <c r="Q36" s="16">
        <f t="shared" si="1"/>
        <v>0</v>
      </c>
      <c r="R36" s="5">
        <v>0</v>
      </c>
      <c r="S36" s="16">
        <f t="shared" si="2"/>
        <v>0</v>
      </c>
      <c r="T36" s="5">
        <v>0</v>
      </c>
      <c r="U36" s="16">
        <f t="shared" si="3"/>
        <v>0</v>
      </c>
    </row>
    <row r="37" spans="1:21" ht="27.95" customHeight="1" x14ac:dyDescent="0.2">
      <c r="A37" s="1">
        <v>32</v>
      </c>
      <c r="B37" s="1" t="s">
        <v>22</v>
      </c>
      <c r="C37" s="1"/>
      <c r="D37" s="25" t="s">
        <v>113</v>
      </c>
      <c r="E37" s="25" t="s">
        <v>53</v>
      </c>
      <c r="F37" s="26" t="s">
        <v>114</v>
      </c>
      <c r="G37" s="16">
        <v>0</v>
      </c>
      <c r="H37" s="44">
        <v>1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16">
        <f t="shared" si="0"/>
        <v>0</v>
      </c>
      <c r="O37" s="5">
        <v>0</v>
      </c>
      <c r="P37" s="5">
        <v>0</v>
      </c>
      <c r="Q37" s="16">
        <f t="shared" si="1"/>
        <v>0</v>
      </c>
      <c r="R37" s="5">
        <v>0</v>
      </c>
      <c r="S37" s="16">
        <f t="shared" si="2"/>
        <v>0</v>
      </c>
      <c r="T37" s="5">
        <v>0</v>
      </c>
      <c r="U37" s="16">
        <f t="shared" si="3"/>
        <v>0</v>
      </c>
    </row>
    <row r="38" spans="1:21" ht="40.5" customHeight="1" x14ac:dyDescent="0.2">
      <c r="A38" s="1">
        <v>33</v>
      </c>
      <c r="B38" s="25" t="s">
        <v>23</v>
      </c>
      <c r="C38" s="47" t="s">
        <v>28</v>
      </c>
      <c r="D38" s="25" t="s">
        <v>115</v>
      </c>
      <c r="E38" s="31" t="s">
        <v>116</v>
      </c>
      <c r="F38" s="32" t="s">
        <v>117</v>
      </c>
      <c r="G38" s="16">
        <v>0</v>
      </c>
      <c r="H38" s="44">
        <v>2</v>
      </c>
      <c r="I38" s="44">
        <v>0</v>
      </c>
      <c r="J38" s="44">
        <v>1</v>
      </c>
      <c r="K38" s="44">
        <v>0</v>
      </c>
      <c r="L38" s="44">
        <v>0</v>
      </c>
      <c r="M38" s="44">
        <v>0</v>
      </c>
      <c r="N38" s="16">
        <f t="shared" si="0"/>
        <v>0</v>
      </c>
      <c r="O38" s="5">
        <v>0</v>
      </c>
      <c r="P38" s="5">
        <v>0</v>
      </c>
      <c r="Q38" s="16">
        <f t="shared" si="1"/>
        <v>0</v>
      </c>
      <c r="R38" s="5">
        <v>0</v>
      </c>
      <c r="S38" s="16">
        <f t="shared" si="2"/>
        <v>0</v>
      </c>
      <c r="T38" s="5">
        <v>0</v>
      </c>
      <c r="U38" s="16">
        <f t="shared" si="3"/>
        <v>0</v>
      </c>
    </row>
    <row r="39" spans="1:21" ht="27.95" customHeight="1" x14ac:dyDescent="0.2">
      <c r="A39" s="1">
        <v>34</v>
      </c>
      <c r="B39" s="1" t="s">
        <v>22</v>
      </c>
      <c r="C39" s="1"/>
      <c r="D39" s="25" t="s">
        <v>118</v>
      </c>
      <c r="E39" s="25" t="s">
        <v>116</v>
      </c>
      <c r="F39" s="26" t="s">
        <v>119</v>
      </c>
      <c r="G39" s="16">
        <v>0</v>
      </c>
      <c r="H39" s="44">
        <f t="shared" si="4"/>
        <v>1</v>
      </c>
      <c r="I39" s="44">
        <v>1</v>
      </c>
      <c r="J39" s="44">
        <v>0</v>
      </c>
      <c r="K39" s="44">
        <v>0</v>
      </c>
      <c r="L39" s="44">
        <v>0</v>
      </c>
      <c r="M39" s="44">
        <v>0</v>
      </c>
      <c r="N39" s="16">
        <f t="shared" si="0"/>
        <v>0</v>
      </c>
      <c r="O39" s="5">
        <v>0</v>
      </c>
      <c r="P39" s="5">
        <v>0</v>
      </c>
      <c r="Q39" s="16">
        <f t="shared" si="1"/>
        <v>0</v>
      </c>
      <c r="R39" s="5">
        <v>0</v>
      </c>
      <c r="S39" s="16">
        <f t="shared" si="2"/>
        <v>0</v>
      </c>
      <c r="T39" s="5">
        <v>0</v>
      </c>
      <c r="U39" s="16">
        <f t="shared" si="3"/>
        <v>0</v>
      </c>
    </row>
    <row r="40" spans="1:21" ht="27.95" customHeight="1" x14ac:dyDescent="0.2">
      <c r="A40" s="1">
        <v>35</v>
      </c>
      <c r="B40" s="1" t="s">
        <v>22</v>
      </c>
      <c r="C40" s="1"/>
      <c r="D40" s="25" t="s">
        <v>120</v>
      </c>
      <c r="E40" s="25" t="s">
        <v>58</v>
      </c>
      <c r="F40" s="26" t="s">
        <v>121</v>
      </c>
      <c r="G40" s="16">
        <v>0</v>
      </c>
      <c r="H40" s="44">
        <f t="shared" si="4"/>
        <v>1</v>
      </c>
      <c r="I40" s="44">
        <v>0</v>
      </c>
      <c r="J40" s="44">
        <v>1</v>
      </c>
      <c r="K40" s="44">
        <v>0</v>
      </c>
      <c r="L40" s="44">
        <v>0</v>
      </c>
      <c r="M40" s="44">
        <v>0</v>
      </c>
      <c r="N40" s="16">
        <f t="shared" si="0"/>
        <v>0</v>
      </c>
      <c r="O40" s="5">
        <v>0</v>
      </c>
      <c r="P40" s="5">
        <v>0</v>
      </c>
      <c r="Q40" s="16">
        <f t="shared" si="1"/>
        <v>0</v>
      </c>
      <c r="R40" s="5">
        <v>0</v>
      </c>
      <c r="S40" s="16">
        <f t="shared" si="2"/>
        <v>0</v>
      </c>
      <c r="T40" s="5">
        <v>0</v>
      </c>
      <c r="U40" s="16">
        <f t="shared" si="3"/>
        <v>0</v>
      </c>
    </row>
    <row r="41" spans="1:21" ht="27.95" customHeight="1" x14ac:dyDescent="0.2">
      <c r="A41" s="1">
        <v>36</v>
      </c>
      <c r="B41" s="1" t="s">
        <v>22</v>
      </c>
      <c r="C41" s="1"/>
      <c r="D41" s="25" t="s">
        <v>122</v>
      </c>
      <c r="E41" s="25" t="s">
        <v>123</v>
      </c>
      <c r="F41" s="26" t="s">
        <v>124</v>
      </c>
      <c r="G41" s="16">
        <v>0</v>
      </c>
      <c r="H41" s="44">
        <v>4</v>
      </c>
      <c r="I41" s="44">
        <v>0</v>
      </c>
      <c r="J41" s="44">
        <v>3</v>
      </c>
      <c r="K41" s="44">
        <v>0</v>
      </c>
      <c r="L41" s="44">
        <v>0</v>
      </c>
      <c r="M41" s="44">
        <v>0</v>
      </c>
      <c r="N41" s="16">
        <f t="shared" si="0"/>
        <v>0</v>
      </c>
      <c r="O41" s="5">
        <v>0</v>
      </c>
      <c r="P41" s="5">
        <v>0</v>
      </c>
      <c r="Q41" s="16">
        <f t="shared" si="1"/>
        <v>0</v>
      </c>
      <c r="R41" s="5">
        <v>0</v>
      </c>
      <c r="S41" s="16">
        <f t="shared" si="2"/>
        <v>0</v>
      </c>
      <c r="T41" s="5">
        <v>0</v>
      </c>
      <c r="U41" s="16">
        <f t="shared" si="3"/>
        <v>0</v>
      </c>
    </row>
    <row r="42" spans="1:21" ht="27.95" customHeight="1" x14ac:dyDescent="0.2">
      <c r="A42" s="1">
        <v>37</v>
      </c>
      <c r="B42" s="1" t="s">
        <v>22</v>
      </c>
      <c r="C42" s="1"/>
      <c r="D42" s="25" t="s">
        <v>125</v>
      </c>
      <c r="E42" s="25" t="s">
        <v>72</v>
      </c>
      <c r="F42" s="26" t="s">
        <v>126</v>
      </c>
      <c r="G42" s="16">
        <v>0</v>
      </c>
      <c r="H42" s="44">
        <f t="shared" si="4"/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16">
        <f t="shared" si="0"/>
        <v>0</v>
      </c>
      <c r="O42" s="5">
        <v>0</v>
      </c>
      <c r="P42" s="5">
        <v>0</v>
      </c>
      <c r="Q42" s="16">
        <f t="shared" si="1"/>
        <v>0</v>
      </c>
      <c r="R42" s="5">
        <v>0</v>
      </c>
      <c r="S42" s="16">
        <f t="shared" si="2"/>
        <v>0</v>
      </c>
      <c r="T42" s="5">
        <v>0</v>
      </c>
      <c r="U42" s="16">
        <f t="shared" si="3"/>
        <v>0</v>
      </c>
    </row>
    <row r="43" spans="1:21" ht="27.95" customHeight="1" x14ac:dyDescent="0.2">
      <c r="A43" s="1">
        <v>38</v>
      </c>
      <c r="B43" s="1" t="s">
        <v>22</v>
      </c>
      <c r="C43" s="1"/>
      <c r="D43" s="37" t="s">
        <v>127</v>
      </c>
      <c r="E43" s="37" t="s">
        <v>128</v>
      </c>
      <c r="F43" s="28" t="s">
        <v>129</v>
      </c>
      <c r="G43" s="16">
        <v>0</v>
      </c>
      <c r="H43" s="44">
        <v>2</v>
      </c>
      <c r="I43" s="44">
        <v>1</v>
      </c>
      <c r="J43" s="44">
        <v>1</v>
      </c>
      <c r="K43" s="44">
        <v>0</v>
      </c>
      <c r="L43" s="44">
        <v>0</v>
      </c>
      <c r="M43" s="44">
        <v>0</v>
      </c>
      <c r="N43" s="16">
        <f t="shared" si="0"/>
        <v>0</v>
      </c>
      <c r="O43" s="5">
        <v>0</v>
      </c>
      <c r="P43" s="5">
        <v>0</v>
      </c>
      <c r="Q43" s="16">
        <f t="shared" si="1"/>
        <v>0</v>
      </c>
      <c r="R43" s="5">
        <v>0</v>
      </c>
      <c r="S43" s="16">
        <f t="shared" si="2"/>
        <v>0</v>
      </c>
      <c r="T43" s="5">
        <v>0</v>
      </c>
      <c r="U43" s="16">
        <f t="shared" si="3"/>
        <v>0</v>
      </c>
    </row>
    <row r="44" spans="1:21" ht="27.95" customHeight="1" x14ac:dyDescent="0.2">
      <c r="A44" s="1">
        <v>39</v>
      </c>
      <c r="B44" s="1" t="s">
        <v>22</v>
      </c>
      <c r="C44" s="1"/>
      <c r="D44" s="37" t="s">
        <v>130</v>
      </c>
      <c r="E44" s="37" t="s">
        <v>41</v>
      </c>
      <c r="F44" s="38" t="s">
        <v>131</v>
      </c>
      <c r="G44" s="16">
        <v>0</v>
      </c>
      <c r="H44" s="44">
        <v>4</v>
      </c>
      <c r="I44" s="44">
        <v>2</v>
      </c>
      <c r="J44" s="44">
        <v>1</v>
      </c>
      <c r="K44" s="44">
        <v>0</v>
      </c>
      <c r="L44" s="44">
        <v>0</v>
      </c>
      <c r="M44" s="44">
        <v>0</v>
      </c>
      <c r="N44" s="16">
        <f t="shared" si="0"/>
        <v>0</v>
      </c>
      <c r="O44" s="5">
        <v>0</v>
      </c>
      <c r="P44" s="5">
        <v>0</v>
      </c>
      <c r="Q44" s="16">
        <f t="shared" si="1"/>
        <v>0</v>
      </c>
      <c r="R44" s="5">
        <v>0</v>
      </c>
      <c r="S44" s="16">
        <f t="shared" si="2"/>
        <v>0</v>
      </c>
      <c r="T44" s="5">
        <v>0</v>
      </c>
      <c r="U44" s="16">
        <f t="shared" si="3"/>
        <v>0</v>
      </c>
    </row>
    <row r="45" spans="1:21" ht="51" customHeight="1" x14ac:dyDescent="0.2">
      <c r="A45" s="1">
        <v>40</v>
      </c>
      <c r="B45" s="25" t="s">
        <v>23</v>
      </c>
      <c r="C45" s="47" t="s">
        <v>29</v>
      </c>
      <c r="D45" s="25" t="s">
        <v>132</v>
      </c>
      <c r="E45" s="25" t="s">
        <v>78</v>
      </c>
      <c r="F45" s="26" t="s">
        <v>133</v>
      </c>
      <c r="G45" s="16">
        <v>0</v>
      </c>
      <c r="H45" s="44">
        <f t="shared" si="4"/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16">
        <f t="shared" si="0"/>
        <v>0</v>
      </c>
      <c r="O45" s="5">
        <v>0</v>
      </c>
      <c r="P45" s="5">
        <v>0</v>
      </c>
      <c r="Q45" s="16">
        <f t="shared" si="1"/>
        <v>0</v>
      </c>
      <c r="R45" s="5">
        <v>0</v>
      </c>
      <c r="S45" s="16">
        <f t="shared" si="2"/>
        <v>0</v>
      </c>
      <c r="T45" s="5">
        <v>0</v>
      </c>
      <c r="U45" s="16">
        <f t="shared" si="3"/>
        <v>0</v>
      </c>
    </row>
    <row r="46" spans="1:21" ht="27.95" customHeight="1" x14ac:dyDescent="0.2">
      <c r="A46" s="1">
        <v>41</v>
      </c>
      <c r="B46" s="1" t="s">
        <v>22</v>
      </c>
      <c r="C46" s="1"/>
      <c r="D46" s="25" t="s">
        <v>134</v>
      </c>
      <c r="E46" s="25" t="s">
        <v>135</v>
      </c>
      <c r="F46" s="26" t="s">
        <v>136</v>
      </c>
      <c r="G46" s="16">
        <v>0</v>
      </c>
      <c r="H46" s="44">
        <v>2</v>
      </c>
      <c r="I46" s="44">
        <v>0</v>
      </c>
      <c r="J46" s="44">
        <v>2</v>
      </c>
      <c r="K46" s="44">
        <v>0</v>
      </c>
      <c r="L46" s="44">
        <v>0</v>
      </c>
      <c r="M46" s="44">
        <v>0</v>
      </c>
      <c r="N46" s="16">
        <f t="shared" si="0"/>
        <v>0</v>
      </c>
      <c r="O46" s="5">
        <v>0</v>
      </c>
      <c r="P46" s="5">
        <v>0</v>
      </c>
      <c r="Q46" s="16">
        <f t="shared" si="1"/>
        <v>0</v>
      </c>
      <c r="R46" s="5">
        <v>0</v>
      </c>
      <c r="S46" s="16">
        <f t="shared" si="2"/>
        <v>0</v>
      </c>
      <c r="T46" s="5">
        <v>0</v>
      </c>
      <c r="U46" s="16">
        <f t="shared" si="3"/>
        <v>0</v>
      </c>
    </row>
    <row r="47" spans="1:21" ht="27.95" customHeight="1" x14ac:dyDescent="0.2">
      <c r="A47" s="1">
        <v>42</v>
      </c>
      <c r="B47" s="1" t="s">
        <v>22</v>
      </c>
      <c r="C47" s="1"/>
      <c r="D47" s="25" t="s">
        <v>137</v>
      </c>
      <c r="E47" s="31" t="s">
        <v>53</v>
      </c>
      <c r="F47" s="26" t="s">
        <v>138</v>
      </c>
      <c r="G47" s="16">
        <v>0</v>
      </c>
      <c r="H47" s="44">
        <f t="shared" si="4"/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16">
        <f t="shared" si="0"/>
        <v>0</v>
      </c>
      <c r="O47" s="5">
        <v>0</v>
      </c>
      <c r="P47" s="5">
        <v>0</v>
      </c>
      <c r="Q47" s="16">
        <f t="shared" si="1"/>
        <v>0</v>
      </c>
      <c r="R47" s="5">
        <v>0</v>
      </c>
      <c r="S47" s="16">
        <f t="shared" si="2"/>
        <v>0</v>
      </c>
      <c r="T47" s="5">
        <v>0</v>
      </c>
      <c r="U47" s="16">
        <f t="shared" si="3"/>
        <v>0</v>
      </c>
    </row>
    <row r="48" spans="1:21" ht="27.95" customHeight="1" x14ac:dyDescent="0.2">
      <c r="A48" s="1">
        <v>43</v>
      </c>
      <c r="B48" s="1" t="s">
        <v>22</v>
      </c>
      <c r="C48" s="1"/>
      <c r="D48" s="25" t="s">
        <v>139</v>
      </c>
      <c r="E48" s="31" t="s">
        <v>135</v>
      </c>
      <c r="F48" s="26" t="s">
        <v>140</v>
      </c>
      <c r="G48" s="16">
        <v>0</v>
      </c>
      <c r="H48" s="44">
        <f t="shared" si="4"/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16">
        <f t="shared" si="0"/>
        <v>0</v>
      </c>
      <c r="O48" s="5">
        <v>0</v>
      </c>
      <c r="P48" s="5">
        <v>0</v>
      </c>
      <c r="Q48" s="16">
        <f t="shared" si="1"/>
        <v>0</v>
      </c>
      <c r="R48" s="5">
        <v>0</v>
      </c>
      <c r="S48" s="16">
        <f t="shared" si="2"/>
        <v>0</v>
      </c>
      <c r="T48" s="5">
        <v>0</v>
      </c>
      <c r="U48" s="16">
        <f t="shared" si="3"/>
        <v>0</v>
      </c>
    </row>
    <row r="49" spans="1:21" ht="27.95" customHeight="1" x14ac:dyDescent="0.2">
      <c r="A49" s="1">
        <v>44</v>
      </c>
      <c r="B49" s="1" t="s">
        <v>22</v>
      </c>
      <c r="C49" s="1"/>
      <c r="D49" s="25" t="s">
        <v>141</v>
      </c>
      <c r="E49" s="25" t="s">
        <v>53</v>
      </c>
      <c r="F49" s="26" t="s">
        <v>142</v>
      </c>
      <c r="G49" s="16">
        <v>0</v>
      </c>
      <c r="H49" s="44">
        <v>3</v>
      </c>
      <c r="I49" s="44">
        <v>0</v>
      </c>
      <c r="J49" s="44">
        <v>3</v>
      </c>
      <c r="K49" s="44">
        <v>0</v>
      </c>
      <c r="L49" s="44">
        <v>0</v>
      </c>
      <c r="M49" s="44">
        <v>0</v>
      </c>
      <c r="N49" s="16">
        <f t="shared" si="0"/>
        <v>0</v>
      </c>
      <c r="O49" s="5">
        <v>0</v>
      </c>
      <c r="P49" s="5">
        <v>0</v>
      </c>
      <c r="Q49" s="16">
        <f t="shared" si="1"/>
        <v>0</v>
      </c>
      <c r="R49" s="5">
        <v>0</v>
      </c>
      <c r="S49" s="16">
        <f t="shared" si="2"/>
        <v>0</v>
      </c>
      <c r="T49" s="5">
        <v>0</v>
      </c>
      <c r="U49" s="16">
        <f t="shared" si="3"/>
        <v>0</v>
      </c>
    </row>
    <row r="50" spans="1:21" ht="27.95" customHeight="1" x14ac:dyDescent="0.2">
      <c r="A50" s="1">
        <v>45</v>
      </c>
      <c r="B50" s="1" t="s">
        <v>22</v>
      </c>
      <c r="C50" s="1"/>
      <c r="D50" s="25" t="s">
        <v>143</v>
      </c>
      <c r="E50" s="25" t="s">
        <v>53</v>
      </c>
      <c r="F50" s="26" t="s">
        <v>144</v>
      </c>
      <c r="G50" s="16">
        <v>0</v>
      </c>
      <c r="H50" s="44">
        <v>2</v>
      </c>
      <c r="I50" s="44">
        <v>0</v>
      </c>
      <c r="J50" s="44">
        <v>2</v>
      </c>
      <c r="K50" s="44">
        <v>0</v>
      </c>
      <c r="L50" s="44">
        <v>0</v>
      </c>
      <c r="M50" s="44">
        <v>0</v>
      </c>
      <c r="N50" s="16">
        <f t="shared" si="0"/>
        <v>0</v>
      </c>
      <c r="O50" s="5">
        <v>0</v>
      </c>
      <c r="P50" s="5">
        <v>0</v>
      </c>
      <c r="Q50" s="16">
        <f t="shared" si="1"/>
        <v>0</v>
      </c>
      <c r="R50" s="5">
        <v>0</v>
      </c>
      <c r="S50" s="16">
        <f t="shared" si="2"/>
        <v>0</v>
      </c>
      <c r="T50" s="5">
        <v>0</v>
      </c>
      <c r="U50" s="16">
        <f t="shared" si="3"/>
        <v>0</v>
      </c>
    </row>
    <row r="51" spans="1:21" ht="27.95" customHeight="1" x14ac:dyDescent="0.2">
      <c r="A51" s="1">
        <v>46</v>
      </c>
      <c r="B51" s="1" t="s">
        <v>22</v>
      </c>
      <c r="C51" s="1"/>
      <c r="D51" s="25" t="s">
        <v>145</v>
      </c>
      <c r="E51" s="25" t="s">
        <v>111</v>
      </c>
      <c r="F51" s="26" t="s">
        <v>146</v>
      </c>
      <c r="G51" s="16">
        <v>0</v>
      </c>
      <c r="H51" s="44">
        <v>6</v>
      </c>
      <c r="I51" s="44">
        <v>0</v>
      </c>
      <c r="J51" s="44">
        <v>3</v>
      </c>
      <c r="K51" s="44">
        <v>0</v>
      </c>
      <c r="L51" s="44">
        <v>0</v>
      </c>
      <c r="M51" s="44">
        <v>0</v>
      </c>
      <c r="N51" s="16">
        <f t="shared" si="0"/>
        <v>0</v>
      </c>
      <c r="O51" s="5">
        <v>0</v>
      </c>
      <c r="P51" s="5">
        <v>0</v>
      </c>
      <c r="Q51" s="16">
        <f t="shared" si="1"/>
        <v>0</v>
      </c>
      <c r="R51" s="5">
        <v>0</v>
      </c>
      <c r="S51" s="16">
        <f t="shared" si="2"/>
        <v>0</v>
      </c>
      <c r="T51" s="5">
        <v>0</v>
      </c>
      <c r="U51" s="16">
        <f t="shared" si="3"/>
        <v>0</v>
      </c>
    </row>
    <row r="52" spans="1:21" ht="27.95" customHeight="1" x14ac:dyDescent="0.2">
      <c r="A52" s="1">
        <v>47</v>
      </c>
      <c r="B52" s="1" t="s">
        <v>22</v>
      </c>
      <c r="C52" s="1"/>
      <c r="D52" s="25" t="s">
        <v>147</v>
      </c>
      <c r="E52" s="25" t="s">
        <v>53</v>
      </c>
      <c r="F52" s="27" t="s">
        <v>148</v>
      </c>
      <c r="G52" s="16">
        <v>0</v>
      </c>
      <c r="H52" s="44">
        <f t="shared" si="4"/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16">
        <f t="shared" si="0"/>
        <v>0</v>
      </c>
      <c r="O52" s="5">
        <v>0</v>
      </c>
      <c r="P52" s="5">
        <v>0</v>
      </c>
      <c r="Q52" s="16">
        <f t="shared" si="1"/>
        <v>0</v>
      </c>
      <c r="R52" s="5">
        <v>0</v>
      </c>
      <c r="S52" s="16">
        <f t="shared" si="2"/>
        <v>0</v>
      </c>
      <c r="T52" s="5">
        <v>0</v>
      </c>
      <c r="U52" s="16">
        <f t="shared" si="3"/>
        <v>0</v>
      </c>
    </row>
    <row r="53" spans="1:21" ht="27.95" customHeight="1" x14ac:dyDescent="0.2">
      <c r="A53" s="1">
        <v>48</v>
      </c>
      <c r="B53" s="1" t="s">
        <v>22</v>
      </c>
      <c r="C53" s="1"/>
      <c r="D53" s="25" t="s">
        <v>149</v>
      </c>
      <c r="E53" s="25" t="s">
        <v>150</v>
      </c>
      <c r="F53" s="26" t="s">
        <v>151</v>
      </c>
      <c r="G53" s="16">
        <v>0</v>
      </c>
      <c r="H53" s="44">
        <v>1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16">
        <f t="shared" si="0"/>
        <v>0</v>
      </c>
      <c r="O53" s="5">
        <v>0</v>
      </c>
      <c r="P53" s="5">
        <v>0</v>
      </c>
      <c r="Q53" s="16">
        <f t="shared" si="1"/>
        <v>0</v>
      </c>
      <c r="R53" s="5">
        <v>0</v>
      </c>
      <c r="S53" s="16">
        <f t="shared" si="2"/>
        <v>0</v>
      </c>
      <c r="T53" s="5">
        <v>0</v>
      </c>
      <c r="U53" s="16">
        <f t="shared" si="3"/>
        <v>0</v>
      </c>
    </row>
    <row r="54" spans="1:21" ht="27.95" customHeight="1" x14ac:dyDescent="0.2">
      <c r="A54" s="1">
        <v>49</v>
      </c>
      <c r="B54" s="1" t="s">
        <v>22</v>
      </c>
      <c r="C54" s="1"/>
      <c r="D54" s="25" t="s">
        <v>152</v>
      </c>
      <c r="E54" s="31" t="s">
        <v>53</v>
      </c>
      <c r="F54" s="26" t="s">
        <v>153</v>
      </c>
      <c r="G54" s="16">
        <v>0</v>
      </c>
      <c r="H54" s="44">
        <v>1</v>
      </c>
      <c r="I54" s="44">
        <v>0</v>
      </c>
      <c r="J54" s="44">
        <v>1</v>
      </c>
      <c r="K54" s="44">
        <v>0</v>
      </c>
      <c r="L54" s="44">
        <v>0</v>
      </c>
      <c r="M54" s="44">
        <v>0</v>
      </c>
      <c r="N54" s="16">
        <f t="shared" si="0"/>
        <v>0</v>
      </c>
      <c r="O54" s="5">
        <v>0</v>
      </c>
      <c r="P54" s="5">
        <v>0</v>
      </c>
      <c r="Q54" s="16">
        <f t="shared" si="1"/>
        <v>0</v>
      </c>
      <c r="R54" s="5">
        <v>0</v>
      </c>
      <c r="S54" s="16">
        <f t="shared" si="2"/>
        <v>0</v>
      </c>
      <c r="T54" s="5">
        <v>0</v>
      </c>
      <c r="U54" s="16">
        <f t="shared" si="3"/>
        <v>0</v>
      </c>
    </row>
    <row r="55" spans="1:21" ht="27.95" customHeight="1" x14ac:dyDescent="0.2">
      <c r="A55" s="1">
        <v>50</v>
      </c>
      <c r="B55" s="1" t="s">
        <v>22</v>
      </c>
      <c r="C55" s="1"/>
      <c r="D55" s="25" t="s">
        <v>154</v>
      </c>
      <c r="E55" s="25" t="s">
        <v>155</v>
      </c>
      <c r="F55" s="26" t="s">
        <v>156</v>
      </c>
      <c r="G55" s="16">
        <v>0</v>
      </c>
      <c r="H55" s="44">
        <v>2</v>
      </c>
      <c r="I55" s="44">
        <v>0</v>
      </c>
      <c r="J55" s="44">
        <v>2</v>
      </c>
      <c r="K55" s="44">
        <v>0</v>
      </c>
      <c r="L55" s="44">
        <v>0</v>
      </c>
      <c r="M55" s="44">
        <v>0</v>
      </c>
      <c r="N55" s="16">
        <f t="shared" si="0"/>
        <v>0</v>
      </c>
      <c r="O55" s="5">
        <v>0</v>
      </c>
      <c r="P55" s="5">
        <v>0</v>
      </c>
      <c r="Q55" s="16">
        <f t="shared" si="1"/>
        <v>0</v>
      </c>
      <c r="R55" s="5">
        <v>0</v>
      </c>
      <c r="S55" s="16">
        <f t="shared" si="2"/>
        <v>0</v>
      </c>
      <c r="T55" s="5">
        <v>0</v>
      </c>
      <c r="U55" s="16">
        <f t="shared" si="3"/>
        <v>0</v>
      </c>
    </row>
    <row r="56" spans="1:21" ht="39" customHeight="1" x14ac:dyDescent="0.2">
      <c r="A56" s="1">
        <v>51</v>
      </c>
      <c r="B56" s="25" t="s">
        <v>23</v>
      </c>
      <c r="C56" s="47" t="s">
        <v>30</v>
      </c>
      <c r="D56" s="25" t="s">
        <v>157</v>
      </c>
      <c r="E56" s="39" t="s">
        <v>158</v>
      </c>
      <c r="F56" s="32" t="s">
        <v>159</v>
      </c>
      <c r="G56" s="16">
        <v>0</v>
      </c>
      <c r="H56" s="44">
        <v>1</v>
      </c>
      <c r="I56" s="44">
        <v>0</v>
      </c>
      <c r="J56" s="44">
        <v>1</v>
      </c>
      <c r="K56" s="44">
        <v>0</v>
      </c>
      <c r="L56" s="44">
        <v>0</v>
      </c>
      <c r="M56" s="44">
        <v>0</v>
      </c>
      <c r="N56" s="16">
        <f t="shared" si="0"/>
        <v>0</v>
      </c>
      <c r="O56" s="5">
        <v>0</v>
      </c>
      <c r="P56" s="5">
        <v>0</v>
      </c>
      <c r="Q56" s="16">
        <f t="shared" si="1"/>
        <v>0</v>
      </c>
      <c r="R56" s="5">
        <v>0</v>
      </c>
      <c r="S56" s="16">
        <f t="shared" si="2"/>
        <v>0</v>
      </c>
      <c r="T56" s="5">
        <v>0</v>
      </c>
      <c r="U56" s="16">
        <f t="shared" si="3"/>
        <v>0</v>
      </c>
    </row>
    <row r="57" spans="1:21" ht="27.95" customHeight="1" x14ac:dyDescent="0.2">
      <c r="A57" s="1">
        <v>52</v>
      </c>
      <c r="B57" s="1" t="s">
        <v>22</v>
      </c>
      <c r="C57" s="1"/>
      <c r="D57" s="25" t="s">
        <v>160</v>
      </c>
      <c r="E57" s="25" t="s">
        <v>161</v>
      </c>
      <c r="F57" s="27" t="s">
        <v>162</v>
      </c>
      <c r="G57" s="16">
        <v>0</v>
      </c>
      <c r="H57" s="44">
        <v>2</v>
      </c>
      <c r="I57" s="44">
        <v>0</v>
      </c>
      <c r="J57" s="44">
        <v>1</v>
      </c>
      <c r="K57" s="44">
        <v>0</v>
      </c>
      <c r="L57" s="44">
        <v>0</v>
      </c>
      <c r="M57" s="44">
        <v>0</v>
      </c>
      <c r="N57" s="16">
        <f t="shared" si="0"/>
        <v>0</v>
      </c>
      <c r="O57" s="5">
        <v>0</v>
      </c>
      <c r="P57" s="5">
        <v>0</v>
      </c>
      <c r="Q57" s="16">
        <f t="shared" si="1"/>
        <v>0</v>
      </c>
      <c r="R57" s="5">
        <v>0</v>
      </c>
      <c r="S57" s="16">
        <f t="shared" si="2"/>
        <v>0</v>
      </c>
      <c r="T57" s="5">
        <v>0</v>
      </c>
      <c r="U57" s="16">
        <f t="shared" si="3"/>
        <v>0</v>
      </c>
    </row>
    <row r="58" spans="1:21" ht="27.95" customHeight="1" x14ac:dyDescent="0.2">
      <c r="A58" s="1">
        <v>53</v>
      </c>
      <c r="B58" s="25" t="s">
        <v>24</v>
      </c>
      <c r="C58" s="47" t="s">
        <v>31</v>
      </c>
      <c r="D58" s="25" t="s">
        <v>163</v>
      </c>
      <c r="E58" s="25" t="s">
        <v>164</v>
      </c>
      <c r="F58" s="26" t="s">
        <v>165</v>
      </c>
      <c r="G58" s="16">
        <v>0</v>
      </c>
      <c r="H58" s="44">
        <f t="shared" si="4"/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16">
        <f t="shared" si="0"/>
        <v>0</v>
      </c>
      <c r="O58" s="5">
        <v>0</v>
      </c>
      <c r="P58" s="5">
        <v>0</v>
      </c>
      <c r="Q58" s="16">
        <f t="shared" si="1"/>
        <v>0</v>
      </c>
      <c r="R58" s="5">
        <v>0</v>
      </c>
      <c r="S58" s="16">
        <f t="shared" si="2"/>
        <v>0</v>
      </c>
      <c r="T58" s="5">
        <v>0</v>
      </c>
      <c r="U58" s="16">
        <f t="shared" si="3"/>
        <v>0</v>
      </c>
    </row>
    <row r="59" spans="1:21" ht="27.95" customHeight="1" x14ac:dyDescent="0.2">
      <c r="A59" s="1">
        <v>54</v>
      </c>
      <c r="B59" s="1" t="s">
        <v>22</v>
      </c>
      <c r="C59" s="1"/>
      <c r="D59" s="25" t="s">
        <v>166</v>
      </c>
      <c r="E59" s="25" t="s">
        <v>53</v>
      </c>
      <c r="F59" s="32" t="s">
        <v>167</v>
      </c>
      <c r="G59" s="16">
        <v>0</v>
      </c>
      <c r="H59" s="44">
        <v>3</v>
      </c>
      <c r="I59" s="44">
        <v>0</v>
      </c>
      <c r="J59" s="44">
        <v>3</v>
      </c>
      <c r="K59" s="44">
        <v>0</v>
      </c>
      <c r="L59" s="44">
        <v>0</v>
      </c>
      <c r="M59" s="44">
        <v>0</v>
      </c>
      <c r="N59" s="16">
        <f t="shared" si="0"/>
        <v>0</v>
      </c>
      <c r="O59" s="5">
        <v>0</v>
      </c>
      <c r="P59" s="5">
        <v>0</v>
      </c>
      <c r="Q59" s="16">
        <f t="shared" si="1"/>
        <v>0</v>
      </c>
      <c r="R59" s="5">
        <v>0</v>
      </c>
      <c r="S59" s="16">
        <f t="shared" si="2"/>
        <v>0</v>
      </c>
      <c r="T59" s="5">
        <v>0</v>
      </c>
      <c r="U59" s="16">
        <f t="shared" si="3"/>
        <v>0</v>
      </c>
    </row>
    <row r="60" spans="1:21" ht="27.95" customHeight="1" x14ac:dyDescent="0.2">
      <c r="A60" s="1">
        <v>55</v>
      </c>
      <c r="B60" s="1" t="s">
        <v>22</v>
      </c>
      <c r="C60" s="1"/>
      <c r="D60" s="25" t="s">
        <v>168</v>
      </c>
      <c r="E60" s="25" t="s">
        <v>41</v>
      </c>
      <c r="F60" s="32" t="s">
        <v>169</v>
      </c>
      <c r="G60" s="16">
        <v>0</v>
      </c>
      <c r="H60" s="44">
        <f t="shared" si="4"/>
        <v>1</v>
      </c>
      <c r="I60" s="44">
        <v>0</v>
      </c>
      <c r="J60" s="44">
        <v>1</v>
      </c>
      <c r="K60" s="44">
        <v>0</v>
      </c>
      <c r="L60" s="44">
        <v>0</v>
      </c>
      <c r="M60" s="44">
        <v>0</v>
      </c>
      <c r="N60" s="16">
        <f t="shared" si="0"/>
        <v>0</v>
      </c>
      <c r="O60" s="5">
        <v>0</v>
      </c>
      <c r="P60" s="5">
        <v>0</v>
      </c>
      <c r="Q60" s="16">
        <f t="shared" si="1"/>
        <v>0</v>
      </c>
      <c r="R60" s="5">
        <v>0</v>
      </c>
      <c r="S60" s="16">
        <f t="shared" si="2"/>
        <v>0</v>
      </c>
      <c r="T60" s="5">
        <v>0</v>
      </c>
      <c r="U60" s="16">
        <f t="shared" si="3"/>
        <v>0</v>
      </c>
    </row>
    <row r="61" spans="1:21" ht="27.95" customHeight="1" x14ac:dyDescent="0.2">
      <c r="A61" s="1">
        <v>56</v>
      </c>
      <c r="B61" s="1" t="s">
        <v>22</v>
      </c>
      <c r="C61" s="1"/>
      <c r="D61" s="25" t="s">
        <v>170</v>
      </c>
      <c r="E61" s="25" t="s">
        <v>41</v>
      </c>
      <c r="F61" s="32" t="s">
        <v>171</v>
      </c>
      <c r="G61" s="16">
        <v>0</v>
      </c>
      <c r="H61" s="44">
        <f t="shared" si="4"/>
        <v>1</v>
      </c>
      <c r="I61" s="44">
        <v>0</v>
      </c>
      <c r="J61" s="44">
        <v>1</v>
      </c>
      <c r="K61" s="44">
        <v>0</v>
      </c>
      <c r="L61" s="44">
        <v>0</v>
      </c>
      <c r="M61" s="44">
        <v>0</v>
      </c>
      <c r="N61" s="16">
        <f t="shared" si="0"/>
        <v>0</v>
      </c>
      <c r="O61" s="5">
        <v>0</v>
      </c>
      <c r="P61" s="5">
        <v>0</v>
      </c>
      <c r="Q61" s="16">
        <f t="shared" si="1"/>
        <v>0</v>
      </c>
      <c r="R61" s="5">
        <v>0</v>
      </c>
      <c r="S61" s="16">
        <f t="shared" si="2"/>
        <v>0</v>
      </c>
      <c r="T61" s="5">
        <v>0</v>
      </c>
      <c r="U61" s="16">
        <f t="shared" si="3"/>
        <v>0</v>
      </c>
    </row>
    <row r="62" spans="1:21" ht="27.95" customHeight="1" x14ac:dyDescent="0.2">
      <c r="A62" s="1">
        <v>57</v>
      </c>
      <c r="B62" s="1" t="s">
        <v>22</v>
      </c>
      <c r="C62" s="1"/>
      <c r="D62" s="25" t="s">
        <v>172</v>
      </c>
      <c r="E62" s="31" t="s">
        <v>173</v>
      </c>
      <c r="F62" s="26" t="s">
        <v>174</v>
      </c>
      <c r="G62" s="16">
        <v>0</v>
      </c>
      <c r="H62" s="44">
        <v>1</v>
      </c>
      <c r="I62" s="44">
        <v>0</v>
      </c>
      <c r="J62" s="44">
        <v>1</v>
      </c>
      <c r="K62" s="44">
        <v>0</v>
      </c>
      <c r="L62" s="44">
        <v>0</v>
      </c>
      <c r="M62" s="44">
        <v>0</v>
      </c>
      <c r="N62" s="16">
        <f t="shared" si="0"/>
        <v>0</v>
      </c>
      <c r="O62" s="5">
        <v>0</v>
      </c>
      <c r="P62" s="5">
        <v>0</v>
      </c>
      <c r="Q62" s="16">
        <f t="shared" si="1"/>
        <v>0</v>
      </c>
      <c r="R62" s="5">
        <v>0</v>
      </c>
      <c r="S62" s="16">
        <f t="shared" si="2"/>
        <v>0</v>
      </c>
      <c r="T62" s="5">
        <v>0</v>
      </c>
      <c r="U62" s="16">
        <f t="shared" si="3"/>
        <v>0</v>
      </c>
    </row>
    <row r="63" spans="1:21" ht="27.95" customHeight="1" x14ac:dyDescent="0.2">
      <c r="A63" s="1">
        <v>58</v>
      </c>
      <c r="B63" s="1" t="s">
        <v>22</v>
      </c>
      <c r="C63" s="1"/>
      <c r="D63" s="25" t="s">
        <v>175</v>
      </c>
      <c r="E63" s="25" t="s">
        <v>176</v>
      </c>
      <c r="F63" s="27" t="s">
        <v>177</v>
      </c>
      <c r="G63" s="16">
        <v>0</v>
      </c>
      <c r="H63" s="44">
        <v>1</v>
      </c>
      <c r="I63" s="44">
        <v>1</v>
      </c>
      <c r="J63" s="44">
        <v>0</v>
      </c>
      <c r="K63" s="44">
        <v>0</v>
      </c>
      <c r="L63" s="44">
        <v>0</v>
      </c>
      <c r="M63" s="44">
        <v>0</v>
      </c>
      <c r="N63" s="16">
        <f t="shared" si="0"/>
        <v>0</v>
      </c>
      <c r="O63" s="5">
        <v>0</v>
      </c>
      <c r="P63" s="5">
        <v>0</v>
      </c>
      <c r="Q63" s="16">
        <f t="shared" si="1"/>
        <v>0</v>
      </c>
      <c r="R63" s="5">
        <v>0</v>
      </c>
      <c r="S63" s="16">
        <f t="shared" si="2"/>
        <v>0</v>
      </c>
      <c r="T63" s="5">
        <v>0</v>
      </c>
      <c r="U63" s="16">
        <f t="shared" si="3"/>
        <v>0</v>
      </c>
    </row>
    <row r="64" spans="1:21" ht="27.95" customHeight="1" x14ac:dyDescent="0.2">
      <c r="A64" s="1">
        <v>59</v>
      </c>
      <c r="B64" s="1" t="s">
        <v>22</v>
      </c>
      <c r="C64" s="1"/>
      <c r="D64" s="37" t="s">
        <v>178</v>
      </c>
      <c r="E64" s="37" t="s">
        <v>53</v>
      </c>
      <c r="F64" s="26" t="s">
        <v>179</v>
      </c>
      <c r="G64" s="16">
        <v>0</v>
      </c>
      <c r="H64" s="44">
        <f t="shared" si="4"/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16">
        <f t="shared" si="0"/>
        <v>0</v>
      </c>
      <c r="O64" s="5">
        <v>0</v>
      </c>
      <c r="P64" s="5">
        <v>0</v>
      </c>
      <c r="Q64" s="16">
        <f t="shared" si="1"/>
        <v>0</v>
      </c>
      <c r="R64" s="5">
        <v>0</v>
      </c>
      <c r="S64" s="16">
        <f t="shared" si="2"/>
        <v>0</v>
      </c>
      <c r="T64" s="5">
        <v>0</v>
      </c>
      <c r="U64" s="16">
        <f t="shared" si="3"/>
        <v>0</v>
      </c>
    </row>
    <row r="65" spans="1:21" ht="27.95" customHeight="1" x14ac:dyDescent="0.2">
      <c r="A65" s="1">
        <v>60</v>
      </c>
      <c r="B65" s="1" t="s">
        <v>22</v>
      </c>
      <c r="C65" s="1"/>
      <c r="D65" s="25" t="s">
        <v>180</v>
      </c>
      <c r="E65" s="25" t="s">
        <v>41</v>
      </c>
      <c r="F65" s="32" t="s">
        <v>181</v>
      </c>
      <c r="G65" s="16">
        <v>0</v>
      </c>
      <c r="H65" s="44">
        <v>1</v>
      </c>
      <c r="I65" s="44">
        <v>0</v>
      </c>
      <c r="J65" s="44">
        <v>1</v>
      </c>
      <c r="K65" s="44">
        <v>0</v>
      </c>
      <c r="L65" s="44">
        <v>0</v>
      </c>
      <c r="M65" s="44">
        <v>0</v>
      </c>
      <c r="N65" s="16">
        <f t="shared" si="0"/>
        <v>0</v>
      </c>
      <c r="O65" s="5">
        <v>0</v>
      </c>
      <c r="P65" s="5">
        <v>0</v>
      </c>
      <c r="Q65" s="16">
        <f t="shared" si="1"/>
        <v>0</v>
      </c>
      <c r="R65" s="5">
        <v>0</v>
      </c>
      <c r="S65" s="16">
        <f t="shared" si="2"/>
        <v>0</v>
      </c>
      <c r="T65" s="5">
        <v>0</v>
      </c>
      <c r="U65" s="16">
        <f t="shared" si="3"/>
        <v>0</v>
      </c>
    </row>
    <row r="66" spans="1:21" ht="27.95" customHeight="1" x14ac:dyDescent="0.2">
      <c r="A66" s="1"/>
      <c r="B66" s="47" t="s">
        <v>24</v>
      </c>
      <c r="C66" s="47" t="s">
        <v>259</v>
      </c>
      <c r="D66" s="25" t="s">
        <v>260</v>
      </c>
      <c r="E66" s="25" t="s">
        <v>41</v>
      </c>
      <c r="F66" s="32"/>
      <c r="G66" s="49"/>
      <c r="H66" s="44">
        <v>1</v>
      </c>
      <c r="I66" s="44">
        <v>1</v>
      </c>
      <c r="J66" s="44">
        <v>0</v>
      </c>
      <c r="K66" s="44"/>
      <c r="L66" s="44"/>
      <c r="M66" s="44"/>
      <c r="N66" s="16"/>
      <c r="O66" s="44"/>
      <c r="P66" s="44"/>
      <c r="Q66" s="16"/>
      <c r="R66" s="44"/>
      <c r="S66" s="16"/>
      <c r="T66" s="5"/>
      <c r="U66" s="16"/>
    </row>
    <row r="67" spans="1:21" ht="27.95" customHeight="1" x14ac:dyDescent="0.2">
      <c r="A67" s="1">
        <v>61</v>
      </c>
      <c r="B67" s="25" t="s">
        <v>25</v>
      </c>
      <c r="C67" s="47" t="s">
        <v>32</v>
      </c>
      <c r="D67" s="25" t="s">
        <v>182</v>
      </c>
      <c r="E67" s="25" t="s">
        <v>41</v>
      </c>
      <c r="F67" s="26" t="s">
        <v>183</v>
      </c>
      <c r="G67" s="16">
        <v>0</v>
      </c>
      <c r="H67" s="44">
        <v>4</v>
      </c>
      <c r="I67" s="44">
        <v>0</v>
      </c>
      <c r="J67" s="44">
        <v>2</v>
      </c>
      <c r="K67" s="44">
        <v>0</v>
      </c>
      <c r="L67" s="44">
        <v>0</v>
      </c>
      <c r="M67" s="44">
        <v>0</v>
      </c>
      <c r="N67" s="16">
        <f t="shared" si="0"/>
        <v>0</v>
      </c>
      <c r="O67" s="5">
        <v>0</v>
      </c>
      <c r="P67" s="5">
        <v>0</v>
      </c>
      <c r="Q67" s="16">
        <f t="shared" si="1"/>
        <v>0</v>
      </c>
      <c r="R67" s="5">
        <v>0</v>
      </c>
      <c r="S67" s="16">
        <f t="shared" si="2"/>
        <v>0</v>
      </c>
      <c r="T67" s="5">
        <v>0</v>
      </c>
      <c r="U67" s="16">
        <f t="shared" si="3"/>
        <v>0</v>
      </c>
    </row>
    <row r="68" spans="1:21" ht="27.95" customHeight="1" x14ac:dyDescent="0.2">
      <c r="A68" s="1">
        <v>62</v>
      </c>
      <c r="B68" s="1" t="s">
        <v>22</v>
      </c>
      <c r="C68" s="1"/>
      <c r="D68" s="25" t="s">
        <v>184</v>
      </c>
      <c r="E68" s="25" t="s">
        <v>185</v>
      </c>
      <c r="F68" s="32" t="s">
        <v>186</v>
      </c>
      <c r="G68" s="16">
        <v>0</v>
      </c>
      <c r="H68" s="44">
        <v>2</v>
      </c>
      <c r="I68" s="44">
        <v>0</v>
      </c>
      <c r="J68" s="44">
        <v>1</v>
      </c>
      <c r="K68" s="44">
        <v>0</v>
      </c>
      <c r="L68" s="44">
        <v>0</v>
      </c>
      <c r="M68" s="44">
        <v>0</v>
      </c>
      <c r="N68" s="16">
        <f t="shared" si="0"/>
        <v>0</v>
      </c>
      <c r="O68" s="5">
        <v>0</v>
      </c>
      <c r="P68" s="5">
        <v>0</v>
      </c>
      <c r="Q68" s="16">
        <f t="shared" si="1"/>
        <v>0</v>
      </c>
      <c r="R68" s="5">
        <v>0</v>
      </c>
      <c r="S68" s="16">
        <f t="shared" si="2"/>
        <v>0</v>
      </c>
      <c r="T68" s="5">
        <v>0</v>
      </c>
      <c r="U68" s="16">
        <f t="shared" si="3"/>
        <v>0</v>
      </c>
    </row>
    <row r="69" spans="1:21" ht="27.95" customHeight="1" x14ac:dyDescent="0.2">
      <c r="A69" s="1">
        <v>63</v>
      </c>
      <c r="B69" s="1" t="s">
        <v>22</v>
      </c>
      <c r="C69" s="1"/>
      <c r="D69" s="25" t="s">
        <v>187</v>
      </c>
      <c r="E69" s="25" t="s">
        <v>188</v>
      </c>
      <c r="F69" s="26" t="s">
        <v>189</v>
      </c>
      <c r="G69" s="16">
        <v>0</v>
      </c>
      <c r="H69" s="44">
        <v>5</v>
      </c>
      <c r="I69" s="44">
        <v>0</v>
      </c>
      <c r="J69" s="44">
        <v>4</v>
      </c>
      <c r="K69" s="44">
        <v>0</v>
      </c>
      <c r="L69" s="44">
        <v>0</v>
      </c>
      <c r="M69" s="44">
        <v>0</v>
      </c>
      <c r="N69" s="16">
        <f t="shared" si="0"/>
        <v>0</v>
      </c>
      <c r="O69" s="5">
        <v>0</v>
      </c>
      <c r="P69" s="5">
        <v>0</v>
      </c>
      <c r="Q69" s="16">
        <f t="shared" si="1"/>
        <v>0</v>
      </c>
      <c r="R69" s="5">
        <v>0</v>
      </c>
      <c r="S69" s="16">
        <f t="shared" si="2"/>
        <v>0</v>
      </c>
      <c r="T69" s="5">
        <v>0</v>
      </c>
      <c r="U69" s="16">
        <f t="shared" si="3"/>
        <v>0</v>
      </c>
    </row>
    <row r="70" spans="1:21" ht="27.95" customHeight="1" x14ac:dyDescent="0.2">
      <c r="A70" s="1">
        <v>64</v>
      </c>
      <c r="B70" s="1" t="s">
        <v>22</v>
      </c>
      <c r="C70" s="1"/>
      <c r="D70" s="25" t="s">
        <v>190</v>
      </c>
      <c r="E70" s="25" t="s">
        <v>44</v>
      </c>
      <c r="F70" s="26" t="s">
        <v>191</v>
      </c>
      <c r="G70" s="16">
        <v>0</v>
      </c>
      <c r="H70" s="44">
        <v>3</v>
      </c>
      <c r="I70" s="44">
        <v>1</v>
      </c>
      <c r="J70" s="44">
        <v>1</v>
      </c>
      <c r="K70" s="44">
        <v>0</v>
      </c>
      <c r="L70" s="44">
        <v>0</v>
      </c>
      <c r="M70" s="44">
        <v>0</v>
      </c>
      <c r="N70" s="16">
        <f t="shared" si="0"/>
        <v>0</v>
      </c>
      <c r="O70" s="5">
        <v>0</v>
      </c>
      <c r="P70" s="5">
        <v>0</v>
      </c>
      <c r="Q70" s="16">
        <f t="shared" si="1"/>
        <v>0</v>
      </c>
      <c r="R70" s="5">
        <v>0</v>
      </c>
      <c r="S70" s="16">
        <f t="shared" si="2"/>
        <v>0</v>
      </c>
      <c r="T70" s="5">
        <v>0</v>
      </c>
      <c r="U70" s="16">
        <f t="shared" si="3"/>
        <v>0</v>
      </c>
    </row>
    <row r="71" spans="1:21" ht="27.95" customHeight="1" x14ac:dyDescent="0.2">
      <c r="A71" s="1">
        <v>65</v>
      </c>
      <c r="B71" s="1" t="s">
        <v>22</v>
      </c>
      <c r="C71" s="1"/>
      <c r="D71" s="25" t="s">
        <v>192</v>
      </c>
      <c r="E71" s="25" t="s">
        <v>123</v>
      </c>
      <c r="F71" s="26"/>
      <c r="G71" s="16">
        <v>0</v>
      </c>
      <c r="H71" s="44">
        <v>1</v>
      </c>
      <c r="I71" s="44">
        <v>0</v>
      </c>
      <c r="J71" s="44">
        <v>1</v>
      </c>
      <c r="K71" s="44">
        <v>0</v>
      </c>
      <c r="L71" s="44">
        <v>0</v>
      </c>
      <c r="M71" s="44">
        <v>0</v>
      </c>
      <c r="N71" s="16">
        <f t="shared" ref="N71:N100" si="5">IF(H71=0,0,K71/H71)*100</f>
        <v>0</v>
      </c>
      <c r="O71" s="5">
        <v>0</v>
      </c>
      <c r="P71" s="5">
        <v>0</v>
      </c>
      <c r="Q71" s="16">
        <f t="shared" ref="Q71:Q100" si="6">IF(O71=0,0,P71/O71)*100</f>
        <v>0</v>
      </c>
      <c r="R71" s="5">
        <v>0</v>
      </c>
      <c r="S71" s="16">
        <f t="shared" ref="S71:S100" si="7">IF(P71=0,0,R71/P71)*100</f>
        <v>0</v>
      </c>
      <c r="T71" s="5">
        <v>0</v>
      </c>
      <c r="U71" s="16">
        <f t="shared" ref="U71:U100" si="8">IF(P71=0,0,T71/P71)*100</f>
        <v>0</v>
      </c>
    </row>
    <row r="72" spans="1:21" ht="27.95" customHeight="1" x14ac:dyDescent="0.2">
      <c r="A72" s="1">
        <v>66</v>
      </c>
      <c r="B72" s="1" t="s">
        <v>22</v>
      </c>
      <c r="C72" s="1"/>
      <c r="D72" s="25" t="s">
        <v>193</v>
      </c>
      <c r="E72" s="25" t="s">
        <v>41</v>
      </c>
      <c r="F72" s="26" t="s">
        <v>194</v>
      </c>
      <c r="G72" s="16">
        <v>0</v>
      </c>
      <c r="H72" s="44">
        <v>0</v>
      </c>
      <c r="I72" s="44">
        <v>0</v>
      </c>
      <c r="J72" s="44">
        <v>0</v>
      </c>
      <c r="K72" s="44">
        <v>0</v>
      </c>
      <c r="L72" s="44">
        <v>0</v>
      </c>
      <c r="M72" s="44">
        <v>0</v>
      </c>
      <c r="N72" s="16">
        <f t="shared" si="5"/>
        <v>0</v>
      </c>
      <c r="O72" s="5">
        <v>0</v>
      </c>
      <c r="P72" s="5">
        <v>0</v>
      </c>
      <c r="Q72" s="16">
        <f t="shared" si="6"/>
        <v>0</v>
      </c>
      <c r="R72" s="5">
        <v>0</v>
      </c>
      <c r="S72" s="16">
        <f t="shared" si="7"/>
        <v>0</v>
      </c>
      <c r="T72" s="5">
        <v>0</v>
      </c>
      <c r="U72" s="16">
        <f t="shared" si="8"/>
        <v>0</v>
      </c>
    </row>
    <row r="73" spans="1:21" ht="27.95" customHeight="1" x14ac:dyDescent="0.2">
      <c r="A73" s="1">
        <v>67</v>
      </c>
      <c r="B73" s="1" t="s">
        <v>22</v>
      </c>
      <c r="C73" s="1"/>
      <c r="D73" s="25" t="s">
        <v>195</v>
      </c>
      <c r="E73" s="25" t="s">
        <v>196</v>
      </c>
      <c r="F73" s="26" t="s">
        <v>197</v>
      </c>
      <c r="G73" s="16">
        <v>0</v>
      </c>
      <c r="H73" s="44">
        <v>1</v>
      </c>
      <c r="I73" s="44">
        <v>0</v>
      </c>
      <c r="J73" s="44">
        <v>1</v>
      </c>
      <c r="K73" s="44">
        <v>0</v>
      </c>
      <c r="L73" s="44">
        <v>0</v>
      </c>
      <c r="M73" s="44">
        <v>0</v>
      </c>
      <c r="N73" s="16">
        <f t="shared" si="5"/>
        <v>0</v>
      </c>
      <c r="O73" s="5">
        <v>0</v>
      </c>
      <c r="P73" s="5">
        <v>0</v>
      </c>
      <c r="Q73" s="16">
        <f t="shared" si="6"/>
        <v>0</v>
      </c>
      <c r="R73" s="5">
        <v>0</v>
      </c>
      <c r="S73" s="16">
        <f t="shared" si="7"/>
        <v>0</v>
      </c>
      <c r="T73" s="5">
        <v>0</v>
      </c>
      <c r="U73" s="16">
        <f t="shared" si="8"/>
        <v>0</v>
      </c>
    </row>
    <row r="74" spans="1:21" ht="27.95" customHeight="1" x14ac:dyDescent="0.2">
      <c r="A74" s="1">
        <v>68</v>
      </c>
      <c r="B74" s="1" t="s">
        <v>22</v>
      </c>
      <c r="C74" s="1"/>
      <c r="D74" s="25" t="s">
        <v>198</v>
      </c>
      <c r="E74" s="25" t="s">
        <v>196</v>
      </c>
      <c r="F74" s="26" t="s">
        <v>199</v>
      </c>
      <c r="G74" s="16">
        <v>0</v>
      </c>
      <c r="H74" s="44">
        <v>1</v>
      </c>
      <c r="I74" s="44">
        <v>0</v>
      </c>
      <c r="J74" s="44">
        <v>1</v>
      </c>
      <c r="K74" s="44">
        <v>0</v>
      </c>
      <c r="L74" s="44">
        <v>0</v>
      </c>
      <c r="M74" s="44">
        <v>0</v>
      </c>
      <c r="N74" s="16">
        <f t="shared" si="5"/>
        <v>0</v>
      </c>
      <c r="O74" s="5">
        <v>0</v>
      </c>
      <c r="P74" s="5">
        <v>0</v>
      </c>
      <c r="Q74" s="16">
        <f t="shared" si="6"/>
        <v>0</v>
      </c>
      <c r="R74" s="5">
        <v>0</v>
      </c>
      <c r="S74" s="16">
        <f t="shared" si="7"/>
        <v>0</v>
      </c>
      <c r="T74" s="5">
        <v>0</v>
      </c>
      <c r="U74" s="16">
        <f t="shared" si="8"/>
        <v>0</v>
      </c>
    </row>
    <row r="75" spans="1:21" ht="27.95" customHeight="1" x14ac:dyDescent="0.2">
      <c r="A75" s="1">
        <v>69</v>
      </c>
      <c r="B75" s="1" t="s">
        <v>22</v>
      </c>
      <c r="C75" s="1"/>
      <c r="D75" s="25" t="s">
        <v>200</v>
      </c>
      <c r="E75" s="25" t="s">
        <v>41</v>
      </c>
      <c r="F75" s="26" t="s">
        <v>201</v>
      </c>
      <c r="G75" s="16">
        <v>0</v>
      </c>
      <c r="H75" s="44">
        <v>3</v>
      </c>
      <c r="I75" s="44">
        <v>1</v>
      </c>
      <c r="J75" s="44">
        <v>2</v>
      </c>
      <c r="K75" s="44">
        <v>0</v>
      </c>
      <c r="L75" s="44">
        <v>0</v>
      </c>
      <c r="M75" s="44">
        <v>0</v>
      </c>
      <c r="N75" s="16">
        <f t="shared" si="5"/>
        <v>0</v>
      </c>
      <c r="O75" s="5">
        <v>0</v>
      </c>
      <c r="P75" s="5">
        <v>0</v>
      </c>
      <c r="Q75" s="16">
        <f t="shared" si="6"/>
        <v>0</v>
      </c>
      <c r="R75" s="5">
        <v>0</v>
      </c>
      <c r="S75" s="16">
        <f t="shared" si="7"/>
        <v>0</v>
      </c>
      <c r="T75" s="5">
        <v>0</v>
      </c>
      <c r="U75" s="16">
        <f t="shared" si="8"/>
        <v>0</v>
      </c>
    </row>
    <row r="76" spans="1:21" ht="27.95" customHeight="1" x14ac:dyDescent="0.2">
      <c r="A76" s="1">
        <v>70</v>
      </c>
      <c r="B76" s="1" t="s">
        <v>22</v>
      </c>
      <c r="C76" s="1"/>
      <c r="D76" s="25" t="s">
        <v>202</v>
      </c>
      <c r="E76" s="25" t="s">
        <v>53</v>
      </c>
      <c r="F76" s="26" t="s">
        <v>203</v>
      </c>
      <c r="G76" s="16">
        <v>0</v>
      </c>
      <c r="H76" s="44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16">
        <f t="shared" si="5"/>
        <v>0</v>
      </c>
      <c r="O76" s="5">
        <v>0</v>
      </c>
      <c r="P76" s="5">
        <v>0</v>
      </c>
      <c r="Q76" s="16">
        <f t="shared" si="6"/>
        <v>0</v>
      </c>
      <c r="R76" s="5">
        <v>0</v>
      </c>
      <c r="S76" s="16">
        <f t="shared" si="7"/>
        <v>0</v>
      </c>
      <c r="T76" s="5">
        <v>0</v>
      </c>
      <c r="U76" s="16">
        <f t="shared" si="8"/>
        <v>0</v>
      </c>
    </row>
    <row r="77" spans="1:21" ht="27.95" customHeight="1" x14ac:dyDescent="0.2">
      <c r="A77" s="1">
        <v>71</v>
      </c>
      <c r="B77" s="1" t="s">
        <v>22</v>
      </c>
      <c r="C77" s="1"/>
      <c r="D77" s="25" t="s">
        <v>204</v>
      </c>
      <c r="E77" s="25" t="s">
        <v>53</v>
      </c>
      <c r="F77" s="26" t="s">
        <v>205</v>
      </c>
      <c r="G77" s="16">
        <v>0</v>
      </c>
      <c r="H77" s="44">
        <v>1</v>
      </c>
      <c r="I77" s="44">
        <v>0</v>
      </c>
      <c r="J77" s="44">
        <v>1</v>
      </c>
      <c r="K77" s="44">
        <v>0</v>
      </c>
      <c r="L77" s="44">
        <v>0</v>
      </c>
      <c r="M77" s="44">
        <v>0</v>
      </c>
      <c r="N77" s="16">
        <f t="shared" si="5"/>
        <v>0</v>
      </c>
      <c r="O77" s="5">
        <v>0</v>
      </c>
      <c r="P77" s="5">
        <v>0</v>
      </c>
      <c r="Q77" s="16">
        <f t="shared" si="6"/>
        <v>0</v>
      </c>
      <c r="R77" s="5">
        <v>0</v>
      </c>
      <c r="S77" s="16">
        <f t="shared" si="7"/>
        <v>0</v>
      </c>
      <c r="T77" s="5">
        <v>0</v>
      </c>
      <c r="U77" s="16">
        <f t="shared" si="8"/>
        <v>0</v>
      </c>
    </row>
    <row r="78" spans="1:21" ht="27.95" customHeight="1" x14ac:dyDescent="0.2">
      <c r="A78" s="1">
        <v>72</v>
      </c>
      <c r="B78" s="1" t="s">
        <v>22</v>
      </c>
      <c r="C78" s="1"/>
      <c r="D78" s="25" t="s">
        <v>206</v>
      </c>
      <c r="E78" s="31" t="s">
        <v>41</v>
      </c>
      <c r="F78" s="27" t="s">
        <v>207</v>
      </c>
      <c r="G78" s="16">
        <v>0</v>
      </c>
      <c r="H78" s="44">
        <v>1</v>
      </c>
      <c r="I78" s="44">
        <v>0</v>
      </c>
      <c r="J78" s="44">
        <v>1</v>
      </c>
      <c r="K78" s="44">
        <v>0</v>
      </c>
      <c r="L78" s="44">
        <v>0</v>
      </c>
      <c r="M78" s="44">
        <v>0</v>
      </c>
      <c r="N78" s="16">
        <f t="shared" si="5"/>
        <v>0</v>
      </c>
      <c r="O78" s="5">
        <v>0</v>
      </c>
      <c r="P78" s="5">
        <v>0</v>
      </c>
      <c r="Q78" s="16">
        <f t="shared" si="6"/>
        <v>0</v>
      </c>
      <c r="R78" s="5">
        <v>0</v>
      </c>
      <c r="S78" s="16">
        <f t="shared" si="7"/>
        <v>0</v>
      </c>
      <c r="T78" s="5">
        <v>0</v>
      </c>
      <c r="U78" s="16">
        <f t="shared" si="8"/>
        <v>0</v>
      </c>
    </row>
    <row r="79" spans="1:21" ht="27.95" customHeight="1" x14ac:dyDescent="0.2">
      <c r="A79" s="1">
        <v>73</v>
      </c>
      <c r="B79" s="1" t="s">
        <v>22</v>
      </c>
      <c r="C79" s="1"/>
      <c r="D79" s="25" t="s">
        <v>208</v>
      </c>
      <c r="E79" s="25" t="s">
        <v>135</v>
      </c>
      <c r="F79" s="26" t="s">
        <v>209</v>
      </c>
      <c r="G79" s="16">
        <v>0</v>
      </c>
      <c r="H79" s="44">
        <v>2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16">
        <f t="shared" si="5"/>
        <v>0</v>
      </c>
      <c r="O79" s="5">
        <v>0</v>
      </c>
      <c r="P79" s="5">
        <v>0</v>
      </c>
      <c r="Q79" s="16">
        <f t="shared" si="6"/>
        <v>0</v>
      </c>
      <c r="R79" s="5">
        <v>0</v>
      </c>
      <c r="S79" s="16">
        <f t="shared" si="7"/>
        <v>0</v>
      </c>
      <c r="T79" s="5">
        <v>0</v>
      </c>
      <c r="U79" s="16">
        <f t="shared" si="8"/>
        <v>0</v>
      </c>
    </row>
    <row r="80" spans="1:21" ht="27.95" customHeight="1" x14ac:dyDescent="0.2">
      <c r="A80" s="1">
        <v>74</v>
      </c>
      <c r="B80" s="1" t="s">
        <v>22</v>
      </c>
      <c r="C80" s="1"/>
      <c r="D80" s="25" t="s">
        <v>210</v>
      </c>
      <c r="E80" s="25" t="s">
        <v>211</v>
      </c>
      <c r="F80" s="26" t="s">
        <v>212</v>
      </c>
      <c r="G80" s="16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16">
        <f t="shared" si="5"/>
        <v>0</v>
      </c>
      <c r="O80" s="5">
        <v>0</v>
      </c>
      <c r="P80" s="5">
        <v>0</v>
      </c>
      <c r="Q80" s="16">
        <f t="shared" si="6"/>
        <v>0</v>
      </c>
      <c r="R80" s="5">
        <v>0</v>
      </c>
      <c r="S80" s="16">
        <f t="shared" si="7"/>
        <v>0</v>
      </c>
      <c r="T80" s="5">
        <v>0</v>
      </c>
      <c r="U80" s="16">
        <f t="shared" si="8"/>
        <v>0</v>
      </c>
    </row>
    <row r="81" spans="1:21" ht="27.95" customHeight="1" x14ac:dyDescent="0.2">
      <c r="A81" s="1">
        <v>75</v>
      </c>
      <c r="B81" s="1" t="s">
        <v>22</v>
      </c>
      <c r="C81" s="1"/>
      <c r="D81" s="25" t="s">
        <v>213</v>
      </c>
      <c r="E81" s="25" t="s">
        <v>214</v>
      </c>
      <c r="F81" s="26" t="s">
        <v>215</v>
      </c>
      <c r="G81" s="16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16">
        <f t="shared" si="5"/>
        <v>0</v>
      </c>
      <c r="O81" s="5">
        <v>0</v>
      </c>
      <c r="P81" s="5">
        <v>0</v>
      </c>
      <c r="Q81" s="16">
        <f t="shared" si="6"/>
        <v>0</v>
      </c>
      <c r="R81" s="5">
        <v>0</v>
      </c>
      <c r="S81" s="16">
        <f t="shared" si="7"/>
        <v>0</v>
      </c>
      <c r="T81" s="5">
        <v>0</v>
      </c>
      <c r="U81" s="16">
        <f t="shared" si="8"/>
        <v>0</v>
      </c>
    </row>
    <row r="82" spans="1:21" ht="27.95" customHeight="1" x14ac:dyDescent="0.2">
      <c r="A82" s="1">
        <v>76</v>
      </c>
      <c r="B82" s="1" t="s">
        <v>22</v>
      </c>
      <c r="C82" s="1"/>
      <c r="D82" s="25" t="s">
        <v>216</v>
      </c>
      <c r="E82" s="25" t="s">
        <v>53</v>
      </c>
      <c r="F82" s="32" t="s">
        <v>217</v>
      </c>
      <c r="G82" s="16">
        <v>0</v>
      </c>
      <c r="H82" s="44">
        <v>2</v>
      </c>
      <c r="I82" s="44">
        <v>1</v>
      </c>
      <c r="J82" s="44">
        <v>1</v>
      </c>
      <c r="K82" s="44">
        <v>0</v>
      </c>
      <c r="L82" s="44">
        <v>0</v>
      </c>
      <c r="M82" s="44">
        <v>0</v>
      </c>
      <c r="N82" s="16">
        <f t="shared" si="5"/>
        <v>0</v>
      </c>
      <c r="O82" s="5">
        <v>0</v>
      </c>
      <c r="P82" s="5">
        <v>0</v>
      </c>
      <c r="Q82" s="16">
        <f t="shared" si="6"/>
        <v>0</v>
      </c>
      <c r="R82" s="5">
        <v>0</v>
      </c>
      <c r="S82" s="16">
        <f t="shared" si="7"/>
        <v>0</v>
      </c>
      <c r="T82" s="5">
        <v>0</v>
      </c>
      <c r="U82" s="16">
        <f t="shared" si="8"/>
        <v>0</v>
      </c>
    </row>
    <row r="83" spans="1:21" ht="27.95" customHeight="1" x14ac:dyDescent="0.2">
      <c r="A83" s="1">
        <v>77</v>
      </c>
      <c r="B83" s="1" t="s">
        <v>22</v>
      </c>
      <c r="C83" s="1"/>
      <c r="D83" s="25" t="s">
        <v>218</v>
      </c>
      <c r="E83" s="25" t="s">
        <v>53</v>
      </c>
      <c r="F83" s="27" t="s">
        <v>219</v>
      </c>
      <c r="G83" s="16">
        <v>0</v>
      </c>
      <c r="H83" s="44">
        <v>3</v>
      </c>
      <c r="I83" s="44">
        <v>0</v>
      </c>
      <c r="J83" s="44">
        <v>3</v>
      </c>
      <c r="K83" s="44">
        <v>0</v>
      </c>
      <c r="L83" s="44">
        <v>0</v>
      </c>
      <c r="M83" s="44">
        <v>0</v>
      </c>
      <c r="N83" s="16">
        <f t="shared" si="5"/>
        <v>0</v>
      </c>
      <c r="O83" s="5">
        <v>0</v>
      </c>
      <c r="P83" s="5">
        <v>0</v>
      </c>
      <c r="Q83" s="16">
        <f t="shared" si="6"/>
        <v>0</v>
      </c>
      <c r="R83" s="5">
        <v>0</v>
      </c>
      <c r="S83" s="16">
        <f t="shared" si="7"/>
        <v>0</v>
      </c>
      <c r="T83" s="5">
        <v>0</v>
      </c>
      <c r="U83" s="16">
        <f t="shared" si="8"/>
        <v>0</v>
      </c>
    </row>
    <row r="84" spans="1:21" ht="27.95" customHeight="1" x14ac:dyDescent="0.2">
      <c r="A84" s="1">
        <v>78</v>
      </c>
      <c r="B84" s="1" t="s">
        <v>22</v>
      </c>
      <c r="C84" s="1"/>
      <c r="D84" s="25" t="s">
        <v>220</v>
      </c>
      <c r="E84" s="25" t="s">
        <v>221</v>
      </c>
      <c r="F84" s="32" t="s">
        <v>222</v>
      </c>
      <c r="G84" s="16">
        <v>0</v>
      </c>
      <c r="H84" s="44">
        <v>4</v>
      </c>
      <c r="I84" s="44">
        <v>0</v>
      </c>
      <c r="J84" s="44">
        <v>4</v>
      </c>
      <c r="K84" s="44">
        <v>0</v>
      </c>
      <c r="L84" s="44">
        <v>0</v>
      </c>
      <c r="M84" s="44">
        <v>0</v>
      </c>
      <c r="N84" s="16">
        <f t="shared" si="5"/>
        <v>0</v>
      </c>
      <c r="O84" s="5">
        <v>0</v>
      </c>
      <c r="P84" s="5">
        <v>0</v>
      </c>
      <c r="Q84" s="16">
        <f t="shared" si="6"/>
        <v>0</v>
      </c>
      <c r="R84" s="5">
        <v>0</v>
      </c>
      <c r="S84" s="16">
        <f t="shared" si="7"/>
        <v>0</v>
      </c>
      <c r="T84" s="5">
        <v>0</v>
      </c>
      <c r="U84" s="16">
        <f t="shared" si="8"/>
        <v>0</v>
      </c>
    </row>
    <row r="85" spans="1:21" ht="27.95" customHeight="1" x14ac:dyDescent="0.2">
      <c r="A85" s="1">
        <v>79</v>
      </c>
      <c r="B85" s="1" t="s">
        <v>22</v>
      </c>
      <c r="C85" s="1"/>
      <c r="D85" s="25" t="s">
        <v>223</v>
      </c>
      <c r="E85" s="33" t="s">
        <v>224</v>
      </c>
      <c r="F85" s="26" t="s">
        <v>225</v>
      </c>
      <c r="G85" s="16">
        <v>0</v>
      </c>
      <c r="H85" s="44">
        <v>3</v>
      </c>
      <c r="I85" s="44">
        <v>2</v>
      </c>
      <c r="J85" s="44">
        <v>1</v>
      </c>
      <c r="K85" s="44">
        <v>0</v>
      </c>
      <c r="L85" s="44">
        <v>0</v>
      </c>
      <c r="M85" s="44">
        <v>0</v>
      </c>
      <c r="N85" s="16">
        <f t="shared" si="5"/>
        <v>0</v>
      </c>
      <c r="O85" s="5">
        <v>0</v>
      </c>
      <c r="P85" s="5">
        <v>0</v>
      </c>
      <c r="Q85" s="16">
        <f t="shared" si="6"/>
        <v>0</v>
      </c>
      <c r="R85" s="5">
        <v>0</v>
      </c>
      <c r="S85" s="16">
        <f t="shared" si="7"/>
        <v>0</v>
      </c>
      <c r="T85" s="5">
        <v>0</v>
      </c>
      <c r="U85" s="16">
        <f t="shared" si="8"/>
        <v>0</v>
      </c>
    </row>
    <row r="86" spans="1:21" ht="27.95" customHeight="1" x14ac:dyDescent="0.2">
      <c r="A86" s="1">
        <v>80</v>
      </c>
      <c r="B86" s="1" t="s">
        <v>22</v>
      </c>
      <c r="C86" s="1"/>
      <c r="D86" s="25" t="s">
        <v>226</v>
      </c>
      <c r="E86" s="25" t="s">
        <v>41</v>
      </c>
      <c r="F86" s="26" t="s">
        <v>227</v>
      </c>
      <c r="G86" s="16">
        <v>0</v>
      </c>
      <c r="H86" s="44">
        <v>1</v>
      </c>
      <c r="I86" s="44">
        <v>0</v>
      </c>
      <c r="J86" s="44">
        <v>1</v>
      </c>
      <c r="K86" s="44">
        <v>0</v>
      </c>
      <c r="L86" s="44">
        <v>0</v>
      </c>
      <c r="M86" s="44">
        <v>0</v>
      </c>
      <c r="N86" s="16">
        <f t="shared" si="5"/>
        <v>0</v>
      </c>
      <c r="O86" s="5">
        <v>0</v>
      </c>
      <c r="P86" s="5">
        <v>0</v>
      </c>
      <c r="Q86" s="16">
        <f t="shared" si="6"/>
        <v>0</v>
      </c>
      <c r="R86" s="5">
        <v>0</v>
      </c>
      <c r="S86" s="16">
        <f t="shared" si="7"/>
        <v>0</v>
      </c>
      <c r="T86" s="5">
        <v>0</v>
      </c>
      <c r="U86" s="16">
        <f t="shared" si="8"/>
        <v>0</v>
      </c>
    </row>
    <row r="87" spans="1:21" ht="27.95" customHeight="1" x14ac:dyDescent="0.2">
      <c r="A87" s="1">
        <v>81</v>
      </c>
      <c r="B87" s="1" t="s">
        <v>22</v>
      </c>
      <c r="C87" s="1"/>
      <c r="D87" s="25" t="s">
        <v>228</v>
      </c>
      <c r="E87" s="25" t="s">
        <v>53</v>
      </c>
      <c r="F87" s="26" t="s">
        <v>229</v>
      </c>
      <c r="G87" s="16">
        <v>0</v>
      </c>
      <c r="H87" s="44">
        <v>2</v>
      </c>
      <c r="I87" s="44">
        <v>1</v>
      </c>
      <c r="J87" s="44">
        <v>1</v>
      </c>
      <c r="K87" s="44">
        <v>0</v>
      </c>
      <c r="L87" s="44">
        <v>0</v>
      </c>
      <c r="M87" s="44">
        <v>0</v>
      </c>
      <c r="N87" s="16">
        <f t="shared" si="5"/>
        <v>0</v>
      </c>
      <c r="O87" s="5">
        <v>0</v>
      </c>
      <c r="P87" s="5">
        <v>0</v>
      </c>
      <c r="Q87" s="16">
        <f t="shared" si="6"/>
        <v>0</v>
      </c>
      <c r="R87" s="5">
        <v>0</v>
      </c>
      <c r="S87" s="16">
        <f t="shared" si="7"/>
        <v>0</v>
      </c>
      <c r="T87" s="5">
        <v>0</v>
      </c>
      <c r="U87" s="16">
        <f t="shared" si="8"/>
        <v>0</v>
      </c>
    </row>
    <row r="88" spans="1:21" ht="27.95" customHeight="1" x14ac:dyDescent="0.2">
      <c r="A88" s="1">
        <v>82</v>
      </c>
      <c r="B88" s="1" t="s">
        <v>22</v>
      </c>
      <c r="C88" s="1"/>
      <c r="D88" s="25" t="s">
        <v>230</v>
      </c>
      <c r="E88" s="25" t="s">
        <v>64</v>
      </c>
      <c r="F88" s="32" t="s">
        <v>231</v>
      </c>
      <c r="G88" s="16">
        <v>0</v>
      </c>
      <c r="H88" s="44">
        <v>0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16">
        <f t="shared" si="5"/>
        <v>0</v>
      </c>
      <c r="O88" s="5">
        <v>0</v>
      </c>
      <c r="P88" s="5">
        <v>0</v>
      </c>
      <c r="Q88" s="16">
        <f t="shared" si="6"/>
        <v>0</v>
      </c>
      <c r="R88" s="5">
        <v>0</v>
      </c>
      <c r="S88" s="16">
        <f t="shared" si="7"/>
        <v>0</v>
      </c>
      <c r="T88" s="5">
        <v>0</v>
      </c>
      <c r="U88" s="16">
        <f t="shared" si="8"/>
        <v>0</v>
      </c>
    </row>
    <row r="89" spans="1:21" ht="27.95" customHeight="1" x14ac:dyDescent="0.2">
      <c r="A89" s="1">
        <v>83</v>
      </c>
      <c r="B89" s="1" t="s">
        <v>22</v>
      </c>
      <c r="C89" s="1"/>
      <c r="D89" s="25" t="s">
        <v>232</v>
      </c>
      <c r="E89" s="25" t="s">
        <v>164</v>
      </c>
      <c r="F89" s="26" t="s">
        <v>233</v>
      </c>
      <c r="G89" s="16">
        <v>0</v>
      </c>
      <c r="H89" s="44">
        <v>1</v>
      </c>
      <c r="I89" s="44">
        <v>0</v>
      </c>
      <c r="J89" s="44">
        <v>1</v>
      </c>
      <c r="K89" s="44">
        <v>0</v>
      </c>
      <c r="L89" s="44">
        <v>0</v>
      </c>
      <c r="M89" s="44">
        <v>0</v>
      </c>
      <c r="N89" s="16">
        <f t="shared" si="5"/>
        <v>0</v>
      </c>
      <c r="O89" s="5">
        <v>0</v>
      </c>
      <c r="P89" s="5">
        <v>0</v>
      </c>
      <c r="Q89" s="16">
        <f t="shared" si="6"/>
        <v>0</v>
      </c>
      <c r="R89" s="5">
        <v>0</v>
      </c>
      <c r="S89" s="16">
        <f t="shared" si="7"/>
        <v>0</v>
      </c>
      <c r="T89" s="5">
        <v>0</v>
      </c>
      <c r="U89" s="16">
        <f t="shared" si="8"/>
        <v>0</v>
      </c>
    </row>
    <row r="90" spans="1:21" ht="27.95" customHeight="1" x14ac:dyDescent="0.2">
      <c r="A90" s="1">
        <v>84</v>
      </c>
      <c r="B90" s="1" t="s">
        <v>22</v>
      </c>
      <c r="C90" s="1"/>
      <c r="D90" s="25" t="s">
        <v>234</v>
      </c>
      <c r="E90" s="31" t="s">
        <v>176</v>
      </c>
      <c r="F90" s="26" t="s">
        <v>235</v>
      </c>
      <c r="G90" s="16">
        <v>0</v>
      </c>
      <c r="H90" s="44">
        <v>3</v>
      </c>
      <c r="I90" s="44">
        <v>0</v>
      </c>
      <c r="J90" s="44">
        <v>3</v>
      </c>
      <c r="K90" s="44">
        <v>0</v>
      </c>
      <c r="L90" s="44">
        <v>0</v>
      </c>
      <c r="M90" s="44">
        <v>0</v>
      </c>
      <c r="N90" s="16">
        <f t="shared" si="5"/>
        <v>0</v>
      </c>
      <c r="O90" s="5">
        <v>0</v>
      </c>
      <c r="P90" s="5">
        <v>0</v>
      </c>
      <c r="Q90" s="16">
        <f t="shared" si="6"/>
        <v>0</v>
      </c>
      <c r="R90" s="5">
        <v>0</v>
      </c>
      <c r="S90" s="16">
        <f t="shared" si="7"/>
        <v>0</v>
      </c>
      <c r="T90" s="5">
        <v>0</v>
      </c>
      <c r="U90" s="16">
        <f t="shared" si="8"/>
        <v>0</v>
      </c>
    </row>
    <row r="91" spans="1:21" ht="27.95" customHeight="1" x14ac:dyDescent="0.2">
      <c r="A91" s="1">
        <v>85</v>
      </c>
      <c r="B91" s="1" t="s">
        <v>22</v>
      </c>
      <c r="C91" s="1"/>
      <c r="D91" s="25" t="s">
        <v>236</v>
      </c>
      <c r="E91" s="25" t="s">
        <v>53</v>
      </c>
      <c r="F91" s="26" t="s">
        <v>237</v>
      </c>
      <c r="G91" s="16">
        <v>0</v>
      </c>
      <c r="H91" s="44">
        <v>1</v>
      </c>
      <c r="I91" s="44">
        <v>0</v>
      </c>
      <c r="J91" s="44">
        <v>1</v>
      </c>
      <c r="K91" s="44">
        <v>0</v>
      </c>
      <c r="L91" s="44">
        <v>0</v>
      </c>
      <c r="M91" s="44">
        <v>0</v>
      </c>
      <c r="N91" s="16">
        <f t="shared" si="5"/>
        <v>0</v>
      </c>
      <c r="O91" s="5">
        <v>0</v>
      </c>
      <c r="P91" s="5">
        <v>0</v>
      </c>
      <c r="Q91" s="16">
        <f t="shared" si="6"/>
        <v>0</v>
      </c>
      <c r="R91" s="5">
        <v>0</v>
      </c>
      <c r="S91" s="16">
        <f t="shared" si="7"/>
        <v>0</v>
      </c>
      <c r="T91" s="5">
        <v>0</v>
      </c>
      <c r="U91" s="16">
        <f t="shared" si="8"/>
        <v>0</v>
      </c>
    </row>
    <row r="92" spans="1:21" ht="37.5" customHeight="1" x14ac:dyDescent="0.2">
      <c r="A92" s="1">
        <v>86</v>
      </c>
      <c r="B92" s="25" t="s">
        <v>23</v>
      </c>
      <c r="C92" s="47" t="s">
        <v>33</v>
      </c>
      <c r="D92" s="25" t="s">
        <v>238</v>
      </c>
      <c r="E92" s="25" t="s">
        <v>53</v>
      </c>
      <c r="F92" s="26" t="s">
        <v>239</v>
      </c>
      <c r="G92" s="16"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16">
        <f t="shared" si="5"/>
        <v>0</v>
      </c>
      <c r="O92" s="5">
        <v>0</v>
      </c>
      <c r="P92" s="5">
        <v>0</v>
      </c>
      <c r="Q92" s="16">
        <f t="shared" si="6"/>
        <v>0</v>
      </c>
      <c r="R92" s="5">
        <v>0</v>
      </c>
      <c r="S92" s="16">
        <f t="shared" si="7"/>
        <v>0</v>
      </c>
      <c r="T92" s="5">
        <v>0</v>
      </c>
      <c r="U92" s="16">
        <f t="shared" si="8"/>
        <v>0</v>
      </c>
    </row>
    <row r="93" spans="1:21" ht="27.95" customHeight="1" x14ac:dyDescent="0.2">
      <c r="A93" s="1">
        <v>87</v>
      </c>
      <c r="B93" s="1" t="s">
        <v>22</v>
      </c>
      <c r="C93" s="1"/>
      <c r="D93" s="25" t="s">
        <v>240</v>
      </c>
      <c r="E93" s="25" t="s">
        <v>241</v>
      </c>
      <c r="F93" s="26" t="s">
        <v>242</v>
      </c>
      <c r="G93" s="16">
        <v>0</v>
      </c>
      <c r="H93" s="44">
        <v>1</v>
      </c>
      <c r="I93" s="44">
        <v>0</v>
      </c>
      <c r="J93" s="44">
        <v>0</v>
      </c>
      <c r="K93" s="44">
        <v>0</v>
      </c>
      <c r="L93" s="44">
        <v>0</v>
      </c>
      <c r="M93" s="44">
        <v>0</v>
      </c>
      <c r="N93" s="16">
        <f t="shared" si="5"/>
        <v>0</v>
      </c>
      <c r="O93" s="5">
        <v>0</v>
      </c>
      <c r="P93" s="5">
        <v>0</v>
      </c>
      <c r="Q93" s="16">
        <f t="shared" si="6"/>
        <v>0</v>
      </c>
      <c r="R93" s="5">
        <v>0</v>
      </c>
      <c r="S93" s="16">
        <f t="shared" si="7"/>
        <v>0</v>
      </c>
      <c r="T93" s="5">
        <v>0</v>
      </c>
      <c r="U93" s="16">
        <f t="shared" si="8"/>
        <v>0</v>
      </c>
    </row>
    <row r="94" spans="1:21" ht="27.95" customHeight="1" x14ac:dyDescent="0.2">
      <c r="A94" s="1">
        <v>88</v>
      </c>
      <c r="B94" s="1" t="s">
        <v>22</v>
      </c>
      <c r="C94" s="1"/>
      <c r="D94" s="25" t="s">
        <v>243</v>
      </c>
      <c r="E94" s="33" t="s">
        <v>128</v>
      </c>
      <c r="F94" s="27" t="s">
        <v>244</v>
      </c>
      <c r="G94" s="16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16">
        <f t="shared" si="5"/>
        <v>0</v>
      </c>
      <c r="O94" s="5">
        <v>0</v>
      </c>
      <c r="P94" s="5">
        <v>0</v>
      </c>
      <c r="Q94" s="16">
        <f t="shared" si="6"/>
        <v>0</v>
      </c>
      <c r="R94" s="5">
        <v>0</v>
      </c>
      <c r="S94" s="16">
        <f t="shared" si="7"/>
        <v>0</v>
      </c>
      <c r="T94" s="5">
        <v>0</v>
      </c>
      <c r="U94" s="16">
        <f t="shared" si="8"/>
        <v>0</v>
      </c>
    </row>
    <row r="95" spans="1:21" ht="27.95" customHeight="1" x14ac:dyDescent="0.2">
      <c r="A95" s="1">
        <v>89</v>
      </c>
      <c r="B95" s="1" t="s">
        <v>22</v>
      </c>
      <c r="C95" s="1"/>
      <c r="D95" s="25" t="s">
        <v>245</v>
      </c>
      <c r="E95" s="25" t="s">
        <v>53</v>
      </c>
      <c r="F95" s="32" t="s">
        <v>246</v>
      </c>
      <c r="G95" s="16">
        <v>0</v>
      </c>
      <c r="H95" s="44">
        <v>3</v>
      </c>
      <c r="I95" s="44">
        <v>0</v>
      </c>
      <c r="J95" s="44">
        <v>3</v>
      </c>
      <c r="K95" s="44">
        <v>0</v>
      </c>
      <c r="L95" s="44">
        <v>0</v>
      </c>
      <c r="M95" s="44">
        <v>0</v>
      </c>
      <c r="N95" s="16">
        <f t="shared" si="5"/>
        <v>0</v>
      </c>
      <c r="O95" s="5">
        <v>0</v>
      </c>
      <c r="P95" s="5">
        <v>0</v>
      </c>
      <c r="Q95" s="16">
        <f t="shared" si="6"/>
        <v>0</v>
      </c>
      <c r="R95" s="5">
        <v>0</v>
      </c>
      <c r="S95" s="16">
        <f t="shared" si="7"/>
        <v>0</v>
      </c>
      <c r="T95" s="5">
        <v>0</v>
      </c>
      <c r="U95" s="16">
        <f t="shared" si="8"/>
        <v>0</v>
      </c>
    </row>
    <row r="96" spans="1:21" ht="27.95" customHeight="1" x14ac:dyDescent="0.2">
      <c r="A96" s="1">
        <v>90</v>
      </c>
      <c r="B96" s="1" t="s">
        <v>22</v>
      </c>
      <c r="C96" s="1"/>
      <c r="D96" s="25" t="s">
        <v>247</v>
      </c>
      <c r="E96" s="25" t="s">
        <v>53</v>
      </c>
      <c r="F96" s="27" t="s">
        <v>248</v>
      </c>
      <c r="G96" s="16">
        <v>0</v>
      </c>
      <c r="H96" s="44">
        <v>2</v>
      </c>
      <c r="I96" s="44">
        <v>0</v>
      </c>
      <c r="J96" s="44">
        <v>2</v>
      </c>
      <c r="K96" s="44">
        <v>0</v>
      </c>
      <c r="L96" s="44">
        <v>0</v>
      </c>
      <c r="M96" s="44">
        <v>0</v>
      </c>
      <c r="N96" s="16">
        <f t="shared" si="5"/>
        <v>0</v>
      </c>
      <c r="O96" s="5">
        <v>0</v>
      </c>
      <c r="P96" s="5">
        <v>0</v>
      </c>
      <c r="Q96" s="16">
        <f t="shared" si="6"/>
        <v>0</v>
      </c>
      <c r="R96" s="5">
        <v>0</v>
      </c>
      <c r="S96" s="16">
        <f t="shared" si="7"/>
        <v>0</v>
      </c>
      <c r="T96" s="5">
        <v>0</v>
      </c>
      <c r="U96" s="16">
        <f t="shared" si="8"/>
        <v>0</v>
      </c>
    </row>
    <row r="97" spans="1:32" ht="27.95" customHeight="1" x14ac:dyDescent="0.2">
      <c r="A97" s="1">
        <v>91</v>
      </c>
      <c r="B97" s="1" t="s">
        <v>22</v>
      </c>
      <c r="C97" s="1"/>
      <c r="D97" s="25" t="s">
        <v>249</v>
      </c>
      <c r="E97" s="25" t="s">
        <v>250</v>
      </c>
      <c r="F97" s="26" t="s">
        <v>251</v>
      </c>
      <c r="G97" s="16">
        <v>0</v>
      </c>
      <c r="H97" s="44">
        <v>2</v>
      </c>
      <c r="I97" s="44">
        <v>0</v>
      </c>
      <c r="J97" s="44">
        <v>2</v>
      </c>
      <c r="K97" s="44">
        <v>0</v>
      </c>
      <c r="L97" s="44">
        <v>0</v>
      </c>
      <c r="M97" s="44">
        <v>0</v>
      </c>
      <c r="N97" s="16">
        <f t="shared" si="5"/>
        <v>0</v>
      </c>
      <c r="O97" s="5">
        <v>0</v>
      </c>
      <c r="P97" s="5">
        <v>0</v>
      </c>
      <c r="Q97" s="16">
        <f t="shared" si="6"/>
        <v>0</v>
      </c>
      <c r="R97" s="5">
        <v>0</v>
      </c>
      <c r="S97" s="16">
        <f t="shared" si="7"/>
        <v>0</v>
      </c>
      <c r="T97" s="5">
        <v>0</v>
      </c>
      <c r="U97" s="16">
        <f t="shared" si="8"/>
        <v>0</v>
      </c>
    </row>
    <row r="98" spans="1:32" ht="27.95" customHeight="1" x14ac:dyDescent="0.2">
      <c r="A98" s="1">
        <v>92</v>
      </c>
      <c r="B98" s="25" t="s">
        <v>23</v>
      </c>
      <c r="C98" s="47" t="s">
        <v>34</v>
      </c>
      <c r="D98" s="25" t="s">
        <v>252</v>
      </c>
      <c r="E98" s="25" t="s">
        <v>53</v>
      </c>
      <c r="F98" s="27" t="s">
        <v>253</v>
      </c>
      <c r="G98" s="16">
        <v>0</v>
      </c>
      <c r="H98" s="44">
        <v>1</v>
      </c>
      <c r="I98" s="44">
        <v>0</v>
      </c>
      <c r="J98" s="44">
        <v>1</v>
      </c>
      <c r="K98" s="44">
        <v>0</v>
      </c>
      <c r="L98" s="44">
        <v>0</v>
      </c>
      <c r="M98" s="44">
        <v>0</v>
      </c>
      <c r="N98" s="16">
        <f t="shared" si="5"/>
        <v>0</v>
      </c>
      <c r="O98" s="5">
        <v>0</v>
      </c>
      <c r="P98" s="5">
        <v>0</v>
      </c>
      <c r="Q98" s="16">
        <f t="shared" si="6"/>
        <v>0</v>
      </c>
      <c r="R98" s="5">
        <v>0</v>
      </c>
      <c r="S98" s="16">
        <f t="shared" si="7"/>
        <v>0</v>
      </c>
      <c r="T98" s="5">
        <v>0</v>
      </c>
      <c r="U98" s="16">
        <f t="shared" si="8"/>
        <v>0</v>
      </c>
    </row>
    <row r="99" spans="1:32" ht="40.5" customHeight="1" x14ac:dyDescent="0.2">
      <c r="A99" s="1">
        <v>93</v>
      </c>
      <c r="B99" s="25" t="s">
        <v>23</v>
      </c>
      <c r="C99" s="47" t="s">
        <v>28</v>
      </c>
      <c r="D99" s="25" t="s">
        <v>254</v>
      </c>
      <c r="E99" s="25" t="s">
        <v>41</v>
      </c>
      <c r="F99" s="32" t="s">
        <v>255</v>
      </c>
      <c r="G99" s="16">
        <v>0</v>
      </c>
      <c r="H99" s="44">
        <v>1</v>
      </c>
      <c r="I99" s="44">
        <v>0</v>
      </c>
      <c r="J99" s="44">
        <v>1</v>
      </c>
      <c r="K99" s="44">
        <v>0</v>
      </c>
      <c r="L99" s="44">
        <v>0</v>
      </c>
      <c r="M99" s="44">
        <v>0</v>
      </c>
      <c r="N99" s="16">
        <f t="shared" si="5"/>
        <v>0</v>
      </c>
      <c r="O99" s="5">
        <v>0</v>
      </c>
      <c r="P99" s="5">
        <v>0</v>
      </c>
      <c r="Q99" s="16">
        <f t="shared" si="6"/>
        <v>0</v>
      </c>
      <c r="R99" s="5">
        <v>0</v>
      </c>
      <c r="S99" s="16">
        <f t="shared" si="7"/>
        <v>0</v>
      </c>
      <c r="T99" s="5">
        <v>0</v>
      </c>
      <c r="U99" s="16">
        <f t="shared" si="8"/>
        <v>0</v>
      </c>
    </row>
    <row r="100" spans="1:32" ht="38.25" customHeight="1" x14ac:dyDescent="0.2">
      <c r="A100" s="1">
        <v>94</v>
      </c>
      <c r="B100" s="25" t="s">
        <v>23</v>
      </c>
      <c r="C100" s="47" t="s">
        <v>28</v>
      </c>
      <c r="D100" s="25" t="s">
        <v>256</v>
      </c>
      <c r="E100" s="25" t="s">
        <v>41</v>
      </c>
      <c r="F100" s="26" t="s">
        <v>257</v>
      </c>
      <c r="G100" s="16">
        <v>0</v>
      </c>
      <c r="H100" s="44">
        <v>2</v>
      </c>
      <c r="I100" s="44">
        <v>1</v>
      </c>
      <c r="J100" s="44">
        <v>2</v>
      </c>
      <c r="K100" s="44">
        <v>0</v>
      </c>
      <c r="L100" s="44">
        <v>0</v>
      </c>
      <c r="M100" s="44">
        <v>0</v>
      </c>
      <c r="N100" s="16">
        <f t="shared" si="5"/>
        <v>0</v>
      </c>
      <c r="O100" s="5">
        <v>0</v>
      </c>
      <c r="P100" s="5">
        <v>0</v>
      </c>
      <c r="Q100" s="16">
        <f t="shared" si="6"/>
        <v>0</v>
      </c>
      <c r="R100" s="5">
        <v>0</v>
      </c>
      <c r="S100" s="16">
        <f t="shared" si="7"/>
        <v>0</v>
      </c>
      <c r="T100" s="5">
        <v>0</v>
      </c>
      <c r="U100" s="16">
        <f t="shared" si="8"/>
        <v>0</v>
      </c>
    </row>
    <row r="101" spans="1:32" x14ac:dyDescent="0.2">
      <c r="A101" s="22" t="s">
        <v>19</v>
      </c>
      <c r="B101" s="23"/>
      <c r="C101" s="23"/>
      <c r="D101" s="23"/>
      <c r="E101" s="23"/>
      <c r="F101" s="24"/>
      <c r="G101" s="17">
        <f t="shared" ref="G101:M101" si="9">SUM(G6:G100)</f>
        <v>0</v>
      </c>
      <c r="H101" s="18">
        <f>SUM(H6:H100)</f>
        <v>156</v>
      </c>
      <c r="I101" s="18">
        <f>SUM(I6:I100)</f>
        <v>28</v>
      </c>
      <c r="J101" s="18">
        <f t="shared" si="9"/>
        <v>108</v>
      </c>
      <c r="K101" s="18">
        <f t="shared" si="9"/>
        <v>0</v>
      </c>
      <c r="L101" s="18">
        <f t="shared" si="9"/>
        <v>0</v>
      </c>
      <c r="M101" s="18">
        <f t="shared" si="9"/>
        <v>0</v>
      </c>
      <c r="N101" s="16">
        <f>IF(H101=0,0,K101/H101)*100</f>
        <v>0</v>
      </c>
      <c r="O101" s="19">
        <f>SUM(O6:O100)</f>
        <v>0</v>
      </c>
      <c r="P101" s="19">
        <f>SUM(P6:P100)</f>
        <v>0</v>
      </c>
      <c r="Q101" s="16">
        <f>IF(O101=0,0,P101/O101)*100</f>
        <v>0</v>
      </c>
      <c r="R101" s="19">
        <f>SUM(R6:R100)</f>
        <v>0</v>
      </c>
      <c r="S101" s="16">
        <f>IF(P101=0,0,R101/P101)*100</f>
        <v>0</v>
      </c>
      <c r="T101" s="19">
        <f>SUM(T6:T100)</f>
        <v>0</v>
      </c>
      <c r="U101" s="16">
        <f>IF(P101=0,0,T101/P101)*100</f>
        <v>0</v>
      </c>
      <c r="V101" s="10"/>
      <c r="W101" s="10"/>
      <c r="X101" s="10"/>
      <c r="Y101" s="9"/>
      <c r="Z101" s="11"/>
      <c r="AA101" s="11"/>
      <c r="AB101" s="9"/>
      <c r="AC101" s="11"/>
      <c r="AD101" s="9"/>
      <c r="AE101" s="11"/>
      <c r="AF101" s="9"/>
    </row>
  </sheetData>
  <sheetProtection algorithmName="SHA-512" hashValue="g+oNlu0DTIMRj1Q4SX3d6WN+eIJi698BFoo6YUhyFctmOH2CDNyOOoETEuhhPTMGtgy0RvzKeZ+P9cBqElzJNA==" saltValue="txrwkbFeKQfV3Lui6EvEgg==" spinCount="100000" sheet="1" objects="1" scenarios="1"/>
  <customSheetViews>
    <customSheetView guid="{2F2CED36-E625-4693-8C75-0460C802BA46}" scale="79">
      <selection activeCell="F2" sqref="F2:F4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9">
      <selection activeCell="F2" sqref="F2:F4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9">
      <selection activeCell="F2" sqref="F2:F4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30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M3:M4"/>
    <mergeCell ref="N3:N4"/>
    <mergeCell ref="O3:O4"/>
    <mergeCell ref="P3:Q3"/>
    <mergeCell ref="Z3:Z4"/>
    <mergeCell ref="AA3:AB3"/>
    <mergeCell ref="AC3:AD3"/>
    <mergeCell ref="AE3:AF3"/>
    <mergeCell ref="R3:S3"/>
    <mergeCell ref="T3:U3"/>
    <mergeCell ref="V3:V4"/>
    <mergeCell ref="W3:W4"/>
    <mergeCell ref="X3:X4"/>
    <mergeCell ref="Y3:Y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3"/>
  <sheetViews>
    <sheetView zoomScale="80" zoomScaleNormal="80" zoomScaleSheetLayoutView="130" workbookViewId="0">
      <selection activeCell="N93" sqref="N93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85546875" style="3" customWidth="1"/>
    <col min="16" max="16" width="9.7109375" style="3" customWidth="1"/>
    <col min="17" max="17" width="9.140625" style="2"/>
    <col min="18" max="18" width="9.710937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399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6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7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8"/>
      <c r="G4" s="248"/>
      <c r="H4" s="244"/>
      <c r="I4" s="244"/>
      <c r="J4" s="244"/>
      <c r="K4" s="244"/>
      <c r="L4" s="244"/>
      <c r="M4" s="244"/>
      <c r="N4" s="244"/>
      <c r="O4" s="245"/>
      <c r="P4" s="162" t="s">
        <v>6</v>
      </c>
      <c r="Q4" s="160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62" t="s">
        <v>6</v>
      </c>
      <c r="S4" s="160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62" t="s">
        <v>6</v>
      </c>
      <c r="U4" s="160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60">
        <v>1</v>
      </c>
      <c r="B5" s="160">
        <v>2</v>
      </c>
      <c r="C5" s="160">
        <v>3</v>
      </c>
      <c r="D5" s="160">
        <v>4</v>
      </c>
      <c r="E5" s="91">
        <v>5</v>
      </c>
      <c r="F5" s="95">
        <v>6</v>
      </c>
      <c r="G5" s="92">
        <v>7</v>
      </c>
      <c r="H5" s="160">
        <v>8</v>
      </c>
      <c r="I5" s="160">
        <v>9</v>
      </c>
      <c r="J5" s="160">
        <v>10</v>
      </c>
      <c r="K5" s="160">
        <v>11</v>
      </c>
      <c r="L5" s="160">
        <v>12</v>
      </c>
      <c r="M5" s="160">
        <v>13</v>
      </c>
      <c r="N5" s="160">
        <v>14</v>
      </c>
      <c r="O5" s="160">
        <v>15</v>
      </c>
      <c r="P5" s="160">
        <v>16</v>
      </c>
      <c r="Q5" s="160">
        <v>17</v>
      </c>
      <c r="R5" s="160">
        <v>18</v>
      </c>
      <c r="S5" s="160">
        <v>19</v>
      </c>
      <c r="T5" s="160">
        <v>20</v>
      </c>
      <c r="U5" s="160">
        <v>21</v>
      </c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20696.57</v>
      </c>
      <c r="H6" s="44">
        <v>47</v>
      </c>
      <c r="I6" s="44">
        <v>7</v>
      </c>
      <c r="J6" s="44">
        <v>35</v>
      </c>
      <c r="K6" s="44">
        <v>40</v>
      </c>
      <c r="L6" s="44">
        <v>49</v>
      </c>
      <c r="M6" s="44">
        <v>0</v>
      </c>
      <c r="N6" s="16">
        <f t="shared" ref="N6:N69" si="1">IF(H6=0,0,K6/H6)*100</f>
        <v>85.106382978723403</v>
      </c>
      <c r="O6" s="5">
        <v>20696.57</v>
      </c>
      <c r="P6" s="5">
        <f t="shared" ref="P6:P69" si="2">O6</f>
        <v>20696.57</v>
      </c>
      <c r="Q6" s="16">
        <f t="shared" ref="Q6:Q41" si="3">IF(O6=0,0,P6/O6)*100</f>
        <v>100</v>
      </c>
      <c r="R6" s="5">
        <v>20696.57</v>
      </c>
      <c r="S6" s="16">
        <f t="shared" ref="S6:S39" si="4">IF(P6=0,0,R6/P6)*100</f>
        <v>100</v>
      </c>
      <c r="T6" s="5">
        <f t="shared" ref="T6:T69" si="5">SUM(P6, -R6)</f>
        <v>0</v>
      </c>
      <c r="U6" s="16">
        <f t="shared" ref="U6:U39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7015.22</v>
      </c>
      <c r="H7" s="44">
        <v>19</v>
      </c>
      <c r="I7" s="44">
        <v>6</v>
      </c>
      <c r="J7" s="44">
        <v>12</v>
      </c>
      <c r="K7" s="44">
        <v>16</v>
      </c>
      <c r="L7" s="44">
        <v>16</v>
      </c>
      <c r="M7" s="44">
        <v>0</v>
      </c>
      <c r="N7" s="16">
        <f t="shared" si="1"/>
        <v>84.210526315789465</v>
      </c>
      <c r="O7" s="5">
        <v>7015.22</v>
      </c>
      <c r="P7" s="5">
        <f t="shared" si="2"/>
        <v>7015.22</v>
      </c>
      <c r="Q7" s="16">
        <f t="shared" si="3"/>
        <v>100</v>
      </c>
      <c r="R7" s="5">
        <v>7015.22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18327.849999999999</v>
      </c>
      <c r="H8" s="44">
        <v>39</v>
      </c>
      <c r="I8" s="44">
        <v>7</v>
      </c>
      <c r="J8" s="44">
        <v>29</v>
      </c>
      <c r="K8" s="44">
        <v>21</v>
      </c>
      <c r="L8" s="44">
        <v>22</v>
      </c>
      <c r="M8" s="44">
        <v>0</v>
      </c>
      <c r="N8" s="16">
        <f t="shared" si="1"/>
        <v>53.846153846153847</v>
      </c>
      <c r="O8" s="5">
        <v>18327.849999999999</v>
      </c>
      <c r="P8" s="5">
        <f t="shared" si="2"/>
        <v>18327.849999999999</v>
      </c>
      <c r="Q8" s="16">
        <f t="shared" si="3"/>
        <v>100</v>
      </c>
      <c r="R8" s="5">
        <v>18327.849999999999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8030.75</v>
      </c>
      <c r="H9" s="44">
        <v>15</v>
      </c>
      <c r="I9" s="44">
        <v>0</v>
      </c>
      <c r="J9" s="44">
        <v>13</v>
      </c>
      <c r="K9" s="44">
        <v>9</v>
      </c>
      <c r="L9" s="44">
        <v>12</v>
      </c>
      <c r="M9" s="44">
        <v>0</v>
      </c>
      <c r="N9" s="16">
        <f t="shared" si="1"/>
        <v>60</v>
      </c>
      <c r="O9" s="5">
        <v>8030.75</v>
      </c>
      <c r="P9" s="5">
        <f t="shared" si="2"/>
        <v>8030.75</v>
      </c>
      <c r="Q9" s="16">
        <f t="shared" si="3"/>
        <v>100</v>
      </c>
      <c r="R9" s="5">
        <v>8030.75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1987.33</v>
      </c>
      <c r="H10" s="44">
        <v>8</v>
      </c>
      <c r="I10" s="44">
        <v>2</v>
      </c>
      <c r="J10" s="44">
        <v>6</v>
      </c>
      <c r="K10" s="44">
        <v>2</v>
      </c>
      <c r="L10" s="44">
        <v>2</v>
      </c>
      <c r="M10" s="44">
        <v>0</v>
      </c>
      <c r="N10" s="16">
        <f t="shared" si="1"/>
        <v>25</v>
      </c>
      <c r="O10" s="5">
        <v>1987.33</v>
      </c>
      <c r="P10" s="5">
        <f t="shared" si="2"/>
        <v>1987.33</v>
      </c>
      <c r="Q10" s="16">
        <f t="shared" si="3"/>
        <v>100</v>
      </c>
      <c r="R10" s="5">
        <v>1987.33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2502.3200000000002</v>
      </c>
      <c r="H12" s="44">
        <v>8</v>
      </c>
      <c r="I12" s="44">
        <v>0</v>
      </c>
      <c r="J12" s="44">
        <v>6</v>
      </c>
      <c r="K12" s="44">
        <v>5</v>
      </c>
      <c r="L12" s="44">
        <v>5</v>
      </c>
      <c r="M12" s="44">
        <v>0</v>
      </c>
      <c r="N12" s="16">
        <f t="shared" si="1"/>
        <v>62.5</v>
      </c>
      <c r="O12" s="5">
        <v>2502.3200000000002</v>
      </c>
      <c r="P12" s="5">
        <f t="shared" si="2"/>
        <v>2502.3200000000002</v>
      </c>
      <c r="Q12" s="16">
        <f t="shared" si="3"/>
        <v>100</v>
      </c>
      <c r="R12" s="5">
        <v>2502.3200000000002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5425.34</v>
      </c>
      <c r="H13" s="44">
        <v>57</v>
      </c>
      <c r="I13" s="44">
        <v>16</v>
      </c>
      <c r="J13" s="44">
        <v>38</v>
      </c>
      <c r="K13" s="44">
        <v>9</v>
      </c>
      <c r="L13" s="44">
        <v>10</v>
      </c>
      <c r="M13" s="44">
        <v>0</v>
      </c>
      <c r="N13" s="16">
        <f t="shared" si="1"/>
        <v>15.789473684210526</v>
      </c>
      <c r="O13" s="5">
        <v>5425.34</v>
      </c>
      <c r="P13" s="5">
        <f t="shared" si="2"/>
        <v>5425.34</v>
      </c>
      <c r="Q13" s="16">
        <f t="shared" si="3"/>
        <v>100</v>
      </c>
      <c r="R13" s="5">
        <v>5425.34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15955.73</v>
      </c>
      <c r="H14" s="44">
        <v>30</v>
      </c>
      <c r="I14" s="44">
        <v>7</v>
      </c>
      <c r="J14" s="44">
        <v>23</v>
      </c>
      <c r="K14" s="44">
        <v>29</v>
      </c>
      <c r="L14" s="44">
        <v>31</v>
      </c>
      <c r="M14" s="44">
        <v>0</v>
      </c>
      <c r="N14" s="16">
        <f t="shared" si="1"/>
        <v>96.666666666666671</v>
      </c>
      <c r="O14" s="5">
        <v>15955.73</v>
      </c>
      <c r="P14" s="5">
        <f t="shared" si="2"/>
        <v>15955.73</v>
      </c>
      <c r="Q14" s="16">
        <f t="shared" si="3"/>
        <v>100</v>
      </c>
      <c r="R14" s="5">
        <v>15955.73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9105.7099999999991</v>
      </c>
      <c r="H15" s="44">
        <v>16</v>
      </c>
      <c r="I15" s="44">
        <v>3</v>
      </c>
      <c r="J15" s="44">
        <v>11</v>
      </c>
      <c r="K15" s="44">
        <v>8</v>
      </c>
      <c r="L15" s="44">
        <v>9</v>
      </c>
      <c r="M15" s="44">
        <v>0</v>
      </c>
      <c r="N15" s="16">
        <f t="shared" si="1"/>
        <v>50</v>
      </c>
      <c r="O15" s="5">
        <v>9105.7099999999991</v>
      </c>
      <c r="P15" s="5">
        <f t="shared" si="2"/>
        <v>9105.7099999999991</v>
      </c>
      <c r="Q15" s="16">
        <f t="shared" si="3"/>
        <v>100</v>
      </c>
      <c r="R15" s="5">
        <v>9105.7099999999991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7507.32</v>
      </c>
      <c r="H16" s="44">
        <v>21</v>
      </c>
      <c r="I16" s="44">
        <v>1</v>
      </c>
      <c r="J16" s="44">
        <v>16</v>
      </c>
      <c r="K16" s="44">
        <v>13</v>
      </c>
      <c r="L16" s="44">
        <v>16</v>
      </c>
      <c r="M16" s="44">
        <v>0</v>
      </c>
      <c r="N16" s="16">
        <f t="shared" si="1"/>
        <v>61.904761904761905</v>
      </c>
      <c r="O16" s="5">
        <v>7507.32</v>
      </c>
      <c r="P16" s="5">
        <f t="shared" si="2"/>
        <v>7507.32</v>
      </c>
      <c r="Q16" s="16">
        <f t="shared" si="3"/>
        <v>100</v>
      </c>
      <c r="R16" s="5">
        <v>7507.32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3290.11</v>
      </c>
      <c r="H17" s="44">
        <v>9</v>
      </c>
      <c r="I17" s="44">
        <v>2</v>
      </c>
      <c r="J17" s="44">
        <v>7</v>
      </c>
      <c r="K17" s="44">
        <v>6</v>
      </c>
      <c r="L17" s="44">
        <v>8</v>
      </c>
      <c r="M17" s="44">
        <v>0</v>
      </c>
      <c r="N17" s="16">
        <f t="shared" si="1"/>
        <v>66.666666666666657</v>
      </c>
      <c r="O17" s="5">
        <v>3290.11</v>
      </c>
      <c r="P17" s="5">
        <f t="shared" si="2"/>
        <v>3290.11</v>
      </c>
      <c r="Q17" s="16">
        <f t="shared" si="3"/>
        <v>100</v>
      </c>
      <c r="R17" s="5">
        <v>3290.11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45</v>
      </c>
      <c r="I18" s="44">
        <v>6</v>
      </c>
      <c r="J18" s="44">
        <v>37</v>
      </c>
      <c r="K18" s="44">
        <v>9</v>
      </c>
      <c r="L18" s="44">
        <v>13</v>
      </c>
      <c r="M18" s="44">
        <v>0</v>
      </c>
      <c r="N18" s="16">
        <f t="shared" si="1"/>
        <v>20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5188.78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60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5</v>
      </c>
      <c r="I19" s="44">
        <v>3</v>
      </c>
      <c r="J19" s="44">
        <v>2</v>
      </c>
      <c r="K19" s="44">
        <v>1</v>
      </c>
      <c r="L19" s="44">
        <v>1</v>
      </c>
      <c r="M19" s="44">
        <v>0</v>
      </c>
      <c r="N19" s="16">
        <f t="shared" si="1"/>
        <v>20</v>
      </c>
      <c r="O19" s="5">
        <v>1556</v>
      </c>
      <c r="P19" s="5">
        <f t="shared" si="2"/>
        <v>1556</v>
      </c>
      <c r="Q19" s="16">
        <f t="shared" si="3"/>
        <v>100</v>
      </c>
      <c r="R19" s="5">
        <v>1556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60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6566.71</v>
      </c>
      <c r="H20" s="44">
        <v>13</v>
      </c>
      <c r="I20" s="44">
        <v>3</v>
      </c>
      <c r="J20" s="44">
        <v>10</v>
      </c>
      <c r="K20" s="44">
        <v>9</v>
      </c>
      <c r="L20" s="44">
        <v>11</v>
      </c>
      <c r="M20" s="44">
        <v>0</v>
      </c>
      <c r="N20" s="16">
        <f t="shared" si="1"/>
        <v>69.230769230769226</v>
      </c>
      <c r="O20" s="5">
        <v>6566.71</v>
      </c>
      <c r="P20" s="5">
        <f t="shared" si="2"/>
        <v>6566.71</v>
      </c>
      <c r="Q20" s="16">
        <f t="shared" si="3"/>
        <v>100</v>
      </c>
      <c r="R20" s="5">
        <v>6566.71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24061.68</v>
      </c>
      <c r="H21" s="44">
        <v>19</v>
      </c>
      <c r="I21" s="44">
        <v>4</v>
      </c>
      <c r="J21" s="44">
        <v>14</v>
      </c>
      <c r="K21" s="44">
        <v>19</v>
      </c>
      <c r="L21" s="44">
        <v>30</v>
      </c>
      <c r="M21" s="44">
        <v>0</v>
      </c>
      <c r="N21" s="16">
        <f t="shared" si="1"/>
        <v>100</v>
      </c>
      <c r="O21" s="5">
        <v>24061.68</v>
      </c>
      <c r="P21" s="5">
        <f t="shared" si="2"/>
        <v>24061.68</v>
      </c>
      <c r="Q21" s="16">
        <f t="shared" si="3"/>
        <v>100</v>
      </c>
      <c r="R21" s="5">
        <v>24061.68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30</v>
      </c>
      <c r="I23" s="44">
        <v>6</v>
      </c>
      <c r="J23" s="44">
        <v>17</v>
      </c>
      <c r="K23" s="44">
        <v>4</v>
      </c>
      <c r="L23" s="44">
        <v>5</v>
      </c>
      <c r="M23" s="44">
        <v>0</v>
      </c>
      <c r="N23" s="16">
        <f t="shared" si="1"/>
        <v>13.333333333333334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1737.83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8129.83</v>
      </c>
      <c r="H24" s="44">
        <v>21</v>
      </c>
      <c r="I24" s="44">
        <v>4</v>
      </c>
      <c r="J24" s="44">
        <v>17</v>
      </c>
      <c r="K24" s="44">
        <v>16</v>
      </c>
      <c r="L24" s="44">
        <v>21</v>
      </c>
      <c r="M24" s="44">
        <v>0</v>
      </c>
      <c r="N24" s="16">
        <f t="shared" si="1"/>
        <v>76.19047619047619</v>
      </c>
      <c r="O24" s="5">
        <v>8129.83</v>
      </c>
      <c r="P24" s="5">
        <f t="shared" si="2"/>
        <v>8129.83</v>
      </c>
      <c r="Q24" s="16">
        <f t="shared" si="3"/>
        <v>100</v>
      </c>
      <c r="R24" s="5">
        <v>8129.83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2978.01</v>
      </c>
      <c r="H25" s="44">
        <v>10</v>
      </c>
      <c r="I25" s="44">
        <v>2</v>
      </c>
      <c r="J25" s="44">
        <v>7</v>
      </c>
      <c r="K25" s="44">
        <v>6</v>
      </c>
      <c r="L25" s="44">
        <v>7</v>
      </c>
      <c r="M25" s="44">
        <v>0</v>
      </c>
      <c r="N25" s="16">
        <f t="shared" si="1"/>
        <v>60</v>
      </c>
      <c r="O25" s="5">
        <v>2978.01</v>
      </c>
      <c r="P25" s="5">
        <f t="shared" si="2"/>
        <v>2978.01</v>
      </c>
      <c r="Q25" s="16">
        <f t="shared" si="3"/>
        <v>100</v>
      </c>
      <c r="R25" s="5">
        <v>2978.01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5088.68</v>
      </c>
      <c r="H26" s="44">
        <v>25</v>
      </c>
      <c r="I26" s="44">
        <v>9</v>
      </c>
      <c r="J26" s="44">
        <v>16</v>
      </c>
      <c r="K26" s="44">
        <v>10</v>
      </c>
      <c r="L26" s="44">
        <v>11</v>
      </c>
      <c r="M26" s="44">
        <v>0</v>
      </c>
      <c r="N26" s="16">
        <f t="shared" si="1"/>
        <v>40</v>
      </c>
      <c r="O26" s="5">
        <v>5088.68</v>
      </c>
      <c r="P26" s="5">
        <f t="shared" si="2"/>
        <v>5088.68</v>
      </c>
      <c r="Q26" s="16">
        <f t="shared" si="3"/>
        <v>100</v>
      </c>
      <c r="R26" s="5">
        <v>5088.68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60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14</v>
      </c>
      <c r="I27" s="44">
        <v>1</v>
      </c>
      <c r="J27" s="44">
        <v>13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3233.37</v>
      </c>
      <c r="H28" s="44">
        <v>14</v>
      </c>
      <c r="I28" s="44">
        <v>3</v>
      </c>
      <c r="J28" s="44">
        <v>8</v>
      </c>
      <c r="K28" s="44">
        <v>11</v>
      </c>
      <c r="L28" s="44">
        <v>11</v>
      </c>
      <c r="M28" s="44">
        <v>0</v>
      </c>
      <c r="N28" s="16">
        <f t="shared" si="1"/>
        <v>78.571428571428569</v>
      </c>
      <c r="O28" s="5">
        <v>3233.37</v>
      </c>
      <c r="P28" s="5">
        <f t="shared" si="2"/>
        <v>3233.37</v>
      </c>
      <c r="Q28" s="16">
        <f t="shared" si="3"/>
        <v>100</v>
      </c>
      <c r="R28" s="5">
        <v>3233.37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60" t="s">
        <v>383</v>
      </c>
      <c r="D29" s="25" t="s">
        <v>384</v>
      </c>
      <c r="E29" s="84" t="s">
        <v>41</v>
      </c>
      <c r="F29" s="96"/>
      <c r="G29" s="93">
        <v>0</v>
      </c>
      <c r="H29" s="44">
        <v>1</v>
      </c>
      <c r="I29" s="44">
        <v>0</v>
      </c>
      <c r="J29" s="44">
        <v>1</v>
      </c>
      <c r="K29" s="44">
        <v>1</v>
      </c>
      <c r="L29" s="44">
        <v>1</v>
      </c>
      <c r="M29" s="44">
        <v>0</v>
      </c>
      <c r="N29" s="16">
        <f t="shared" si="1"/>
        <v>100</v>
      </c>
      <c r="O29" s="5">
        <v>401.94</v>
      </c>
      <c r="P29" s="5">
        <f t="shared" si="2"/>
        <v>401.94</v>
      </c>
      <c r="Q29" s="16">
        <f t="shared" si="3"/>
        <v>100</v>
      </c>
      <c r="R29" s="5">
        <v>401.94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21" ht="27.95" customHeight="1" x14ac:dyDescent="0.2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138" t="s">
        <v>300</v>
      </c>
      <c r="G30" s="93">
        <f t="shared" ref="G30:G79" si="8">O30</f>
        <v>15984.98</v>
      </c>
      <c r="H30" s="44">
        <v>35</v>
      </c>
      <c r="I30" s="44">
        <v>2</v>
      </c>
      <c r="J30" s="44">
        <v>29</v>
      </c>
      <c r="K30" s="44">
        <v>23</v>
      </c>
      <c r="L30" s="44">
        <v>34</v>
      </c>
      <c r="M30" s="44">
        <v>0</v>
      </c>
      <c r="N30" s="16">
        <f t="shared" si="1"/>
        <v>65.714285714285708</v>
      </c>
      <c r="O30" s="5">
        <v>15984.98</v>
      </c>
      <c r="P30" s="5">
        <f t="shared" si="2"/>
        <v>15984.98</v>
      </c>
      <c r="Q30" s="16">
        <f t="shared" si="3"/>
        <v>100</v>
      </c>
      <c r="R30" s="5">
        <v>15984.98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12391.35</v>
      </c>
      <c r="H31" s="44">
        <v>33</v>
      </c>
      <c r="I31" s="44">
        <v>9</v>
      </c>
      <c r="J31" s="44">
        <v>21</v>
      </c>
      <c r="K31" s="44">
        <v>18</v>
      </c>
      <c r="L31" s="44">
        <v>23</v>
      </c>
      <c r="M31" s="44">
        <v>0</v>
      </c>
      <c r="N31" s="16">
        <f t="shared" si="1"/>
        <v>54.54545454545454</v>
      </c>
      <c r="O31" s="5">
        <v>12391.35</v>
      </c>
      <c r="P31" s="5">
        <f t="shared" si="2"/>
        <v>12391.35</v>
      </c>
      <c r="Q31" s="16">
        <f t="shared" si="3"/>
        <v>100</v>
      </c>
      <c r="R31" s="5">
        <v>12391.35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5790.69</v>
      </c>
      <c r="H32" s="44">
        <v>24</v>
      </c>
      <c r="I32" s="44">
        <v>7</v>
      </c>
      <c r="J32" s="44">
        <v>14</v>
      </c>
      <c r="K32" s="44">
        <v>10</v>
      </c>
      <c r="L32" s="44">
        <v>13</v>
      </c>
      <c r="M32" s="44">
        <v>0</v>
      </c>
      <c r="N32" s="16">
        <f t="shared" si="1"/>
        <v>41.666666666666671</v>
      </c>
      <c r="O32" s="5">
        <v>5790.69</v>
      </c>
      <c r="P32" s="5">
        <f t="shared" si="2"/>
        <v>5790.69</v>
      </c>
      <c r="Q32" s="16">
        <f t="shared" si="3"/>
        <v>100</v>
      </c>
      <c r="R32" s="5">
        <v>5790.69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22</v>
      </c>
      <c r="I33" s="44">
        <v>7</v>
      </c>
      <c r="J33" s="44">
        <v>12</v>
      </c>
      <c r="K33" s="44">
        <v>1</v>
      </c>
      <c r="L33" s="44">
        <v>1</v>
      </c>
      <c r="M33" s="44">
        <v>0</v>
      </c>
      <c r="N33" s="16">
        <f t="shared" si="1"/>
        <v>4.5454545454545459</v>
      </c>
      <c r="O33" s="5">
        <v>415.83</v>
      </c>
      <c r="P33" s="5">
        <f t="shared" si="2"/>
        <v>415.83</v>
      </c>
      <c r="Q33" s="16">
        <f t="shared" si="3"/>
        <v>100</v>
      </c>
      <c r="R33" s="5">
        <v>415.83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14711.27</v>
      </c>
      <c r="H34" s="44">
        <v>42</v>
      </c>
      <c r="I34" s="44">
        <v>15</v>
      </c>
      <c r="J34" s="44">
        <v>23</v>
      </c>
      <c r="K34" s="44">
        <v>23</v>
      </c>
      <c r="L34" s="44">
        <v>25</v>
      </c>
      <c r="M34" s="44">
        <v>0</v>
      </c>
      <c r="N34" s="16">
        <f t="shared" si="1"/>
        <v>54.761904761904766</v>
      </c>
      <c r="O34" s="5">
        <v>14711.27</v>
      </c>
      <c r="P34" s="5">
        <f t="shared" si="2"/>
        <v>14711.27</v>
      </c>
      <c r="Q34" s="16">
        <f t="shared" si="3"/>
        <v>100</v>
      </c>
      <c r="R34" s="5">
        <v>14711.27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60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8094.76</v>
      </c>
      <c r="H35" s="44">
        <v>26</v>
      </c>
      <c r="I35" s="44">
        <v>7</v>
      </c>
      <c r="J35" s="44">
        <v>12</v>
      </c>
      <c r="K35" s="44">
        <v>16</v>
      </c>
      <c r="L35" s="44">
        <v>18</v>
      </c>
      <c r="M35" s="44">
        <v>0</v>
      </c>
      <c r="N35" s="16">
        <f t="shared" si="1"/>
        <v>61.53846153846154</v>
      </c>
      <c r="O35" s="5">
        <v>8094.76</v>
      </c>
      <c r="P35" s="5">
        <f t="shared" si="2"/>
        <v>8094.76</v>
      </c>
      <c r="Q35" s="16">
        <f t="shared" si="3"/>
        <v>100</v>
      </c>
      <c r="R35" s="5">
        <v>8094.76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30</v>
      </c>
      <c r="I36" s="44">
        <v>6</v>
      </c>
      <c r="J36" s="44">
        <v>23</v>
      </c>
      <c r="K36" s="44">
        <v>4</v>
      </c>
      <c r="L36" s="44">
        <v>4</v>
      </c>
      <c r="M36" s="44">
        <v>0</v>
      </c>
      <c r="N36" s="16">
        <f t="shared" si="1"/>
        <v>13.333333333333334</v>
      </c>
      <c r="O36" s="5">
        <v>1600.15</v>
      </c>
      <c r="P36" s="5">
        <f t="shared" si="2"/>
        <v>1600.15</v>
      </c>
      <c r="Q36" s="16">
        <f t="shared" si="3"/>
        <v>100</v>
      </c>
      <c r="R36" s="5">
        <v>1600.15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5237.18</v>
      </c>
      <c r="H37" s="44">
        <v>13</v>
      </c>
      <c r="I37" s="44">
        <v>6</v>
      </c>
      <c r="J37" s="44">
        <v>6</v>
      </c>
      <c r="K37" s="44">
        <v>7</v>
      </c>
      <c r="L37" s="44">
        <v>7</v>
      </c>
      <c r="M37" s="44">
        <v>0</v>
      </c>
      <c r="N37" s="16">
        <f t="shared" si="1"/>
        <v>53.846153846153847</v>
      </c>
      <c r="O37" s="5">
        <v>5237.18</v>
      </c>
      <c r="P37" s="5">
        <f t="shared" si="2"/>
        <v>5237.18</v>
      </c>
      <c r="Q37" s="16">
        <f t="shared" si="3"/>
        <v>100</v>
      </c>
      <c r="R37" s="5">
        <v>5237.18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8489.68</v>
      </c>
      <c r="H38" s="44">
        <v>9</v>
      </c>
      <c r="I38" s="44">
        <v>3</v>
      </c>
      <c r="J38" s="44">
        <v>6</v>
      </c>
      <c r="K38" s="44">
        <v>8</v>
      </c>
      <c r="L38" s="44">
        <v>10</v>
      </c>
      <c r="M38" s="44">
        <v>0</v>
      </c>
      <c r="N38" s="16">
        <f t="shared" si="1"/>
        <v>88.888888888888886</v>
      </c>
      <c r="O38" s="5">
        <v>8489.68</v>
      </c>
      <c r="P38" s="5">
        <f t="shared" si="2"/>
        <v>8489.68</v>
      </c>
      <c r="Q38" s="16">
        <f t="shared" si="3"/>
        <v>100</v>
      </c>
      <c r="R38" s="5">
        <v>8489.68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39138.589999999997</v>
      </c>
      <c r="H39" s="44">
        <v>43</v>
      </c>
      <c r="I39" s="44">
        <v>3</v>
      </c>
      <c r="J39" s="44">
        <v>40</v>
      </c>
      <c r="K39" s="44">
        <v>27</v>
      </c>
      <c r="L39" s="44">
        <v>40</v>
      </c>
      <c r="M39" s="44">
        <v>0</v>
      </c>
      <c r="N39" s="16">
        <f t="shared" si="1"/>
        <v>62.790697674418603</v>
      </c>
      <c r="O39" s="5">
        <v>39138.589999999997</v>
      </c>
      <c r="P39" s="5">
        <f t="shared" si="2"/>
        <v>39138.589999999997</v>
      </c>
      <c r="Q39" s="16">
        <f t="shared" si="3"/>
        <v>100</v>
      </c>
      <c r="R39" s="5">
        <v>39138.589999999997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9</v>
      </c>
      <c r="I40" s="44">
        <v>2</v>
      </c>
      <c r="J40" s="44">
        <v>6</v>
      </c>
      <c r="K40" s="44">
        <v>0</v>
      </c>
      <c r="L40" s="44">
        <v>0</v>
      </c>
      <c r="M40" s="44">
        <v>0</v>
      </c>
      <c r="N40" s="16">
        <f t="shared" si="1"/>
        <v>0</v>
      </c>
      <c r="O40" s="16">
        <f>IF(I40=0,0,L40/I40)*100</f>
        <v>0</v>
      </c>
      <c r="P40" s="5">
        <f t="shared" si="2"/>
        <v>0</v>
      </c>
      <c r="Q40" s="16">
        <f t="shared" si="3"/>
        <v>0</v>
      </c>
      <c r="R40" s="16">
        <f t="shared" ref="R40:S41" si="9">IF(L40=0,0,O40/L40)*100</f>
        <v>0</v>
      </c>
      <c r="S40" s="16">
        <f t="shared" si="9"/>
        <v>0</v>
      </c>
      <c r="T40" s="5">
        <f t="shared" si="5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60" t="s">
        <v>23</v>
      </c>
      <c r="C41" s="160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2454.2800000000002</v>
      </c>
      <c r="H41" s="44">
        <v>14</v>
      </c>
      <c r="I41" s="44">
        <v>2</v>
      </c>
      <c r="J41" s="44">
        <v>10</v>
      </c>
      <c r="K41" s="44">
        <v>3</v>
      </c>
      <c r="L41" s="44">
        <v>3</v>
      </c>
      <c r="M41" s="44">
        <v>0</v>
      </c>
      <c r="N41" s="16">
        <f t="shared" si="1"/>
        <v>21.428571428571427</v>
      </c>
      <c r="O41" s="16">
        <v>2454.2800000000002</v>
      </c>
      <c r="P41" s="5">
        <f t="shared" si="2"/>
        <v>2454.2800000000002</v>
      </c>
      <c r="Q41" s="16">
        <f t="shared" si="3"/>
        <v>100</v>
      </c>
      <c r="R41" s="16">
        <v>2454.2800000000002</v>
      </c>
      <c r="S41" s="16">
        <f t="shared" si="9"/>
        <v>0</v>
      </c>
      <c r="T41" s="5">
        <f t="shared" si="5"/>
        <v>0</v>
      </c>
      <c r="U41" s="16">
        <f>IF(O41=0,0,R41/O41)*100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11223.61</v>
      </c>
      <c r="H42" s="44">
        <v>19</v>
      </c>
      <c r="I42" s="44">
        <v>4</v>
      </c>
      <c r="J42" s="44">
        <v>13</v>
      </c>
      <c r="K42" s="44">
        <v>13</v>
      </c>
      <c r="L42" s="44">
        <v>17</v>
      </c>
      <c r="M42" s="44">
        <v>0</v>
      </c>
      <c r="N42" s="16">
        <f t="shared" si="1"/>
        <v>68.421052631578945</v>
      </c>
      <c r="O42" s="5">
        <v>11223.61</v>
      </c>
      <c r="P42" s="5">
        <f t="shared" si="2"/>
        <v>11223.61</v>
      </c>
      <c r="Q42" s="16">
        <f>IF(O42=0,0,P42/O42)*100</f>
        <v>100</v>
      </c>
      <c r="R42" s="5">
        <v>11223.61</v>
      </c>
      <c r="S42" s="16">
        <f>IF(P42=0,0,R42/P42)*100</f>
        <v>100</v>
      </c>
      <c r="T42" s="5">
        <f t="shared" si="5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22062.33</v>
      </c>
      <c r="H43" s="44">
        <v>38</v>
      </c>
      <c r="I43" s="44">
        <v>14</v>
      </c>
      <c r="J43" s="44">
        <v>16</v>
      </c>
      <c r="K43" s="44">
        <v>29</v>
      </c>
      <c r="L43" s="44">
        <v>36</v>
      </c>
      <c r="M43" s="44">
        <v>0</v>
      </c>
      <c r="N43" s="16">
        <f t="shared" si="1"/>
        <v>76.31578947368422</v>
      </c>
      <c r="O43" s="5">
        <v>22062.33</v>
      </c>
      <c r="P43" s="5">
        <f t="shared" si="2"/>
        <v>22062.33</v>
      </c>
      <c r="Q43" s="16">
        <f>IF(O43=0,0,P43/O43)*100</f>
        <v>100</v>
      </c>
      <c r="R43" s="5">
        <v>22062.33</v>
      </c>
      <c r="S43" s="16">
        <f>IF(P43=0,0,R43/P43)*100</f>
        <v>100</v>
      </c>
      <c r="T43" s="5">
        <f t="shared" si="5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1"/>
        <v>0</v>
      </c>
      <c r="O44" s="16">
        <f>IF(I44=0,0,L44/I44)*100</f>
        <v>0</v>
      </c>
      <c r="P44" s="5">
        <f t="shared" si="2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5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60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3195.03</v>
      </c>
      <c r="H45" s="44">
        <v>33</v>
      </c>
      <c r="I45" s="44">
        <v>6</v>
      </c>
      <c r="J45" s="44">
        <v>19</v>
      </c>
      <c r="K45" s="44">
        <v>6</v>
      </c>
      <c r="L45" s="44">
        <v>7</v>
      </c>
      <c r="M45" s="44">
        <v>0</v>
      </c>
      <c r="N45" s="16">
        <f t="shared" si="1"/>
        <v>18.181818181818183</v>
      </c>
      <c r="O45" s="5">
        <v>3195.03</v>
      </c>
      <c r="P45" s="5">
        <f t="shared" si="2"/>
        <v>3195.03</v>
      </c>
      <c r="Q45" s="16">
        <f>IF(O45=0,0,P45/O45)*100</f>
        <v>100</v>
      </c>
      <c r="R45" s="5">
        <v>3195.03</v>
      </c>
      <c r="S45" s="16">
        <f>IF(P45=0,0,R45/P45)*100</f>
        <v>100</v>
      </c>
      <c r="T45" s="5">
        <f t="shared" si="5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11541.03</v>
      </c>
      <c r="H46" s="44">
        <v>23</v>
      </c>
      <c r="I46" s="44">
        <v>5</v>
      </c>
      <c r="J46" s="44">
        <v>15</v>
      </c>
      <c r="K46" s="44">
        <v>17</v>
      </c>
      <c r="L46" s="44">
        <v>23</v>
      </c>
      <c r="M46" s="44">
        <v>0</v>
      </c>
      <c r="N46" s="16">
        <f t="shared" si="1"/>
        <v>73.91304347826086</v>
      </c>
      <c r="O46" s="5">
        <v>11541.03</v>
      </c>
      <c r="P46" s="5">
        <f t="shared" si="2"/>
        <v>11541.03</v>
      </c>
      <c r="Q46" s="16">
        <f>IF(O46=0,0,P46/O46)*100</f>
        <v>100</v>
      </c>
      <c r="R46" s="5">
        <v>11541.03</v>
      </c>
      <c r="S46" s="16">
        <f>IF(P46=0,0,R46/P46)*100</f>
        <v>100</v>
      </c>
      <c r="T46" s="5">
        <f t="shared" si="5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60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27</v>
      </c>
      <c r="I47" s="44">
        <v>4</v>
      </c>
      <c r="J47" s="44">
        <v>18</v>
      </c>
      <c r="K47" s="44">
        <v>0</v>
      </c>
      <c r="L47" s="44">
        <v>0</v>
      </c>
      <c r="M47" s="44">
        <v>0</v>
      </c>
      <c r="N47" s="16">
        <f t="shared" si="1"/>
        <v>0</v>
      </c>
      <c r="O47" s="5">
        <v>0</v>
      </c>
      <c r="P47" s="5">
        <f t="shared" si="2"/>
        <v>0</v>
      </c>
      <c r="Q47" s="5">
        <v>0</v>
      </c>
      <c r="R47" s="5">
        <v>0</v>
      </c>
      <c r="S47" s="5">
        <v>0</v>
      </c>
      <c r="T47" s="5">
        <f t="shared" si="5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1836.21</v>
      </c>
      <c r="H48" s="44">
        <v>10</v>
      </c>
      <c r="I48" s="44">
        <v>1</v>
      </c>
      <c r="J48" s="44">
        <v>7</v>
      </c>
      <c r="K48" s="44">
        <v>7</v>
      </c>
      <c r="L48" s="44">
        <v>7</v>
      </c>
      <c r="M48" s="44">
        <v>0</v>
      </c>
      <c r="N48" s="16">
        <f t="shared" si="1"/>
        <v>70</v>
      </c>
      <c r="O48" s="5">
        <v>1836.21</v>
      </c>
      <c r="P48" s="5">
        <f t="shared" si="2"/>
        <v>1836.21</v>
      </c>
      <c r="Q48" s="16">
        <f>IF(O48=0,0,P48/O48)*100</f>
        <v>100</v>
      </c>
      <c r="R48" s="5">
        <v>1836.21</v>
      </c>
      <c r="S48" s="16">
        <f>IF(P48=0,0,R48/P48)*100</f>
        <v>100</v>
      </c>
      <c r="T48" s="5">
        <f t="shared" si="5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12089.81</v>
      </c>
      <c r="H49" s="44">
        <v>29</v>
      </c>
      <c r="I49" s="44">
        <v>8</v>
      </c>
      <c r="J49" s="44">
        <v>16</v>
      </c>
      <c r="K49" s="44">
        <v>19</v>
      </c>
      <c r="L49" s="44">
        <v>21</v>
      </c>
      <c r="M49" s="44">
        <v>0</v>
      </c>
      <c r="N49" s="16">
        <f t="shared" si="1"/>
        <v>65.517241379310349</v>
      </c>
      <c r="O49" s="5">
        <v>12089.81</v>
      </c>
      <c r="P49" s="5">
        <f t="shared" si="2"/>
        <v>12089.81</v>
      </c>
      <c r="Q49" s="16">
        <f>IF(O49=0,0,P49/O49)*100</f>
        <v>100</v>
      </c>
      <c r="R49" s="5">
        <v>12089.81</v>
      </c>
      <c r="S49" s="16">
        <f>IF(P49=0,0,R49/P49)*100</f>
        <v>100</v>
      </c>
      <c r="T49" s="5">
        <f t="shared" si="5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7977.67</v>
      </c>
      <c r="H50" s="44">
        <v>22</v>
      </c>
      <c r="I50" s="44">
        <v>5</v>
      </c>
      <c r="J50" s="44">
        <v>16</v>
      </c>
      <c r="K50" s="44">
        <v>11</v>
      </c>
      <c r="L50" s="44">
        <v>12</v>
      </c>
      <c r="M50" s="44">
        <v>0</v>
      </c>
      <c r="N50" s="16">
        <f t="shared" si="1"/>
        <v>50</v>
      </c>
      <c r="O50" s="5">
        <v>7977.67</v>
      </c>
      <c r="P50" s="5">
        <f t="shared" si="2"/>
        <v>7977.67</v>
      </c>
      <c r="Q50" s="16">
        <f>IF(O50=0,0,P50/O50)*100</f>
        <v>100</v>
      </c>
      <c r="R50" s="5">
        <v>7977.67</v>
      </c>
      <c r="S50" s="16">
        <f>IF(P50=0,0,R50/P50)*100</f>
        <v>100</v>
      </c>
      <c r="T50" s="5">
        <f t="shared" si="5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60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1203.94</v>
      </c>
      <c r="H51" s="44">
        <v>6</v>
      </c>
      <c r="I51" s="44">
        <v>0</v>
      </c>
      <c r="J51" s="44">
        <v>5</v>
      </c>
      <c r="K51" s="44">
        <v>3</v>
      </c>
      <c r="L51" s="44">
        <v>3</v>
      </c>
      <c r="M51" s="44">
        <v>0</v>
      </c>
      <c r="N51" s="16">
        <f t="shared" si="1"/>
        <v>50</v>
      </c>
      <c r="O51" s="16">
        <v>1203.94</v>
      </c>
      <c r="P51" s="5">
        <f t="shared" si="2"/>
        <v>1203.94</v>
      </c>
      <c r="Q51" s="16">
        <f>IF(O51=0,0,P51/O51)*100</f>
        <v>100</v>
      </c>
      <c r="R51" s="16">
        <v>1203.94</v>
      </c>
      <c r="S51" s="16">
        <f>IF(P51=0,0,R51/P51)*100</f>
        <v>100</v>
      </c>
      <c r="T51" s="5">
        <f t="shared" si="5"/>
        <v>0</v>
      </c>
      <c r="U51" s="16">
        <f>IF(P51=0,0,T51/P51)*100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4261.2</v>
      </c>
      <c r="H52" s="44">
        <v>20</v>
      </c>
      <c r="I52" s="44">
        <v>0</v>
      </c>
      <c r="J52" s="44">
        <v>12</v>
      </c>
      <c r="K52" s="44">
        <v>12</v>
      </c>
      <c r="L52" s="44">
        <v>13</v>
      </c>
      <c r="M52" s="44">
        <v>0</v>
      </c>
      <c r="N52" s="16">
        <f t="shared" si="1"/>
        <v>60</v>
      </c>
      <c r="O52" s="5">
        <v>4261.2</v>
      </c>
      <c r="P52" s="5">
        <f t="shared" si="2"/>
        <v>4261.2</v>
      </c>
      <c r="Q52" s="16">
        <f t="shared" ref="Q52:Q80" si="10">IF(O52=0,0,P52/O52)*100</f>
        <v>100</v>
      </c>
      <c r="R52" s="5">
        <v>4261.2</v>
      </c>
      <c r="S52" s="16">
        <f t="shared" ref="S52:S66" si="11">IF(P52=0,0,R52/P52)*100</f>
        <v>100</v>
      </c>
      <c r="T52" s="5">
        <f t="shared" si="5"/>
        <v>0</v>
      </c>
      <c r="U52" s="16">
        <f t="shared" ref="U52:U80" si="12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13180.31</v>
      </c>
      <c r="H53" s="44">
        <v>15</v>
      </c>
      <c r="I53" s="44">
        <v>1</v>
      </c>
      <c r="J53" s="44">
        <v>11</v>
      </c>
      <c r="K53" s="44">
        <v>13</v>
      </c>
      <c r="L53" s="44">
        <v>14</v>
      </c>
      <c r="M53" s="44">
        <v>0</v>
      </c>
      <c r="N53" s="16">
        <f t="shared" si="1"/>
        <v>86.666666666666671</v>
      </c>
      <c r="O53" s="5">
        <v>13180.31</v>
      </c>
      <c r="P53" s="5">
        <f t="shared" si="2"/>
        <v>13180.31</v>
      </c>
      <c r="Q53" s="16">
        <f t="shared" si="10"/>
        <v>100</v>
      </c>
      <c r="R53" s="5">
        <v>13180.31</v>
      </c>
      <c r="S53" s="16">
        <f t="shared" si="11"/>
        <v>100</v>
      </c>
      <c r="T53" s="5">
        <f t="shared" si="5"/>
        <v>0</v>
      </c>
      <c r="U53" s="16">
        <f t="shared" si="12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6744.19</v>
      </c>
      <c r="H54" s="44">
        <v>23</v>
      </c>
      <c r="I54" s="44">
        <v>6</v>
      </c>
      <c r="J54" s="44">
        <v>13</v>
      </c>
      <c r="K54" s="44">
        <v>10</v>
      </c>
      <c r="L54" s="44">
        <v>12</v>
      </c>
      <c r="M54" s="44">
        <v>0</v>
      </c>
      <c r="N54" s="16">
        <f t="shared" si="1"/>
        <v>43.478260869565219</v>
      </c>
      <c r="O54" s="5">
        <v>6744.19</v>
      </c>
      <c r="P54" s="5">
        <f t="shared" si="2"/>
        <v>6744.19</v>
      </c>
      <c r="Q54" s="16">
        <f t="shared" si="10"/>
        <v>100</v>
      </c>
      <c r="R54" s="5">
        <v>6744.19</v>
      </c>
      <c r="S54" s="16">
        <f t="shared" si="11"/>
        <v>100</v>
      </c>
      <c r="T54" s="5">
        <f t="shared" si="5"/>
        <v>0</v>
      </c>
      <c r="U54" s="16">
        <f t="shared" si="12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29</v>
      </c>
      <c r="I55" s="44">
        <v>2</v>
      </c>
      <c r="J55" s="44">
        <v>27</v>
      </c>
      <c r="K55" s="44">
        <v>7</v>
      </c>
      <c r="L55" s="44">
        <v>9</v>
      </c>
      <c r="M55" s="44">
        <v>0</v>
      </c>
      <c r="N55" s="16">
        <f t="shared" si="1"/>
        <v>24.137931034482758</v>
      </c>
      <c r="O55" s="5">
        <v>4470.8100000000004</v>
      </c>
      <c r="P55" s="5">
        <f t="shared" si="2"/>
        <v>4470.8100000000004</v>
      </c>
      <c r="Q55" s="16">
        <f t="shared" si="10"/>
        <v>100</v>
      </c>
      <c r="R55" s="5">
        <v>4470.8100000000004</v>
      </c>
      <c r="S55" s="16">
        <f t="shared" si="11"/>
        <v>100</v>
      </c>
      <c r="T55" s="5">
        <f t="shared" si="5"/>
        <v>0</v>
      </c>
      <c r="U55" s="16">
        <f t="shared" si="12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60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23</v>
      </c>
      <c r="I56" s="44">
        <v>6</v>
      </c>
      <c r="J56" s="44">
        <v>6</v>
      </c>
      <c r="K56" s="44">
        <v>8</v>
      </c>
      <c r="L56" s="44">
        <v>9</v>
      </c>
      <c r="M56" s="44">
        <v>0</v>
      </c>
      <c r="N56" s="16">
        <f t="shared" si="1"/>
        <v>34.782608695652172</v>
      </c>
      <c r="O56" s="5">
        <v>3148.3</v>
      </c>
      <c r="P56" s="5">
        <f t="shared" si="2"/>
        <v>3148.3</v>
      </c>
      <c r="Q56" s="16">
        <f t="shared" si="10"/>
        <v>100</v>
      </c>
      <c r="R56" s="5">
        <v>3148.3</v>
      </c>
      <c r="S56" s="16">
        <f t="shared" si="11"/>
        <v>100</v>
      </c>
      <c r="T56" s="5">
        <f t="shared" si="5"/>
        <v>0</v>
      </c>
      <c r="U56" s="16">
        <f t="shared" si="12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12176.76</v>
      </c>
      <c r="H57" s="44">
        <v>31</v>
      </c>
      <c r="I57" s="44">
        <v>2</v>
      </c>
      <c r="J57" s="44">
        <v>14</v>
      </c>
      <c r="K57" s="44">
        <v>20</v>
      </c>
      <c r="L57" s="44">
        <v>26</v>
      </c>
      <c r="M57" s="44">
        <v>0</v>
      </c>
      <c r="N57" s="16">
        <f t="shared" si="1"/>
        <v>64.516129032258064</v>
      </c>
      <c r="O57" s="5">
        <v>12176.76</v>
      </c>
      <c r="P57" s="5">
        <f t="shared" si="2"/>
        <v>12176.76</v>
      </c>
      <c r="Q57" s="16">
        <f t="shared" si="10"/>
        <v>100</v>
      </c>
      <c r="R57" s="5">
        <v>12176.76</v>
      </c>
      <c r="S57" s="16">
        <f t="shared" si="11"/>
        <v>100</v>
      </c>
      <c r="T57" s="5">
        <f t="shared" si="5"/>
        <v>0</v>
      </c>
      <c r="U57" s="16">
        <f t="shared" si="12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60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8220.59</v>
      </c>
      <c r="H58" s="44">
        <v>17</v>
      </c>
      <c r="I58" s="44">
        <v>4</v>
      </c>
      <c r="J58" s="44">
        <v>8</v>
      </c>
      <c r="K58" s="44">
        <v>12</v>
      </c>
      <c r="L58" s="44">
        <v>14</v>
      </c>
      <c r="M58" s="44">
        <v>0</v>
      </c>
      <c r="N58" s="16">
        <f t="shared" si="1"/>
        <v>70.588235294117652</v>
      </c>
      <c r="O58" s="5">
        <v>8220.59</v>
      </c>
      <c r="P58" s="5">
        <f t="shared" si="2"/>
        <v>8220.59</v>
      </c>
      <c r="Q58" s="16">
        <f t="shared" si="10"/>
        <v>100</v>
      </c>
      <c r="R58" s="5">
        <v>8220.59</v>
      </c>
      <c r="S58" s="16">
        <f t="shared" si="11"/>
        <v>100</v>
      </c>
      <c r="T58" s="5">
        <f t="shared" si="5"/>
        <v>0</v>
      </c>
      <c r="U58" s="16">
        <f t="shared" si="12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4916.71</v>
      </c>
      <c r="H59" s="44">
        <v>29</v>
      </c>
      <c r="I59" s="44">
        <v>10</v>
      </c>
      <c r="J59" s="44">
        <v>12</v>
      </c>
      <c r="K59" s="44">
        <v>13</v>
      </c>
      <c r="L59" s="44">
        <v>14</v>
      </c>
      <c r="M59" s="44">
        <v>0</v>
      </c>
      <c r="N59" s="16">
        <f t="shared" si="1"/>
        <v>44.827586206896555</v>
      </c>
      <c r="O59" s="5">
        <v>4916.71</v>
      </c>
      <c r="P59" s="5">
        <f t="shared" si="2"/>
        <v>4916.71</v>
      </c>
      <c r="Q59" s="16">
        <f t="shared" si="10"/>
        <v>100</v>
      </c>
      <c r="R59" s="5">
        <v>4916.71</v>
      </c>
      <c r="S59" s="16">
        <f t="shared" si="11"/>
        <v>100</v>
      </c>
      <c r="T59" s="5">
        <f t="shared" si="5"/>
        <v>0</v>
      </c>
      <c r="U59" s="16">
        <f t="shared" si="12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3332.43</v>
      </c>
      <c r="H60" s="44">
        <v>15</v>
      </c>
      <c r="I60" s="44">
        <v>4</v>
      </c>
      <c r="J60" s="44">
        <v>10</v>
      </c>
      <c r="K60" s="44">
        <v>7</v>
      </c>
      <c r="L60" s="44">
        <v>9</v>
      </c>
      <c r="M60" s="44">
        <v>0</v>
      </c>
      <c r="N60" s="16">
        <f t="shared" si="1"/>
        <v>46.666666666666664</v>
      </c>
      <c r="O60" s="5">
        <v>3332.43</v>
      </c>
      <c r="P60" s="5">
        <f t="shared" si="2"/>
        <v>3332.43</v>
      </c>
      <c r="Q60" s="16">
        <f t="shared" si="10"/>
        <v>100</v>
      </c>
      <c r="R60" s="5">
        <v>3332.43</v>
      </c>
      <c r="S60" s="16">
        <f t="shared" si="11"/>
        <v>100</v>
      </c>
      <c r="T60" s="5">
        <f t="shared" si="5"/>
        <v>0</v>
      </c>
      <c r="U60" s="16">
        <f t="shared" si="12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24</v>
      </c>
      <c r="I61" s="44">
        <v>3</v>
      </c>
      <c r="J61" s="44">
        <v>18</v>
      </c>
      <c r="K61" s="44">
        <v>3</v>
      </c>
      <c r="L61" s="44">
        <v>4</v>
      </c>
      <c r="M61" s="44">
        <v>0</v>
      </c>
      <c r="N61" s="16">
        <f t="shared" si="1"/>
        <v>12.5</v>
      </c>
      <c r="O61" s="5">
        <v>4040.4</v>
      </c>
      <c r="P61" s="5">
        <f t="shared" si="2"/>
        <v>4040.4</v>
      </c>
      <c r="Q61" s="16">
        <f t="shared" si="10"/>
        <v>100</v>
      </c>
      <c r="R61" s="5">
        <v>4040.4</v>
      </c>
      <c r="S61" s="16">
        <f t="shared" si="11"/>
        <v>100</v>
      </c>
      <c r="T61" s="5">
        <f t="shared" si="5"/>
        <v>0</v>
      </c>
      <c r="U61" s="16">
        <f t="shared" si="12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12117.09</v>
      </c>
      <c r="H62" s="44">
        <v>18</v>
      </c>
      <c r="I62" s="44">
        <v>1</v>
      </c>
      <c r="J62" s="44">
        <v>14</v>
      </c>
      <c r="K62" s="44">
        <v>9</v>
      </c>
      <c r="L62" s="44">
        <v>11</v>
      </c>
      <c r="M62" s="44">
        <v>0</v>
      </c>
      <c r="N62" s="16">
        <f t="shared" si="1"/>
        <v>50</v>
      </c>
      <c r="O62" s="5">
        <v>12117.09</v>
      </c>
      <c r="P62" s="5">
        <f t="shared" si="2"/>
        <v>12117.09</v>
      </c>
      <c r="Q62" s="16">
        <f t="shared" si="10"/>
        <v>100</v>
      </c>
      <c r="R62" s="5">
        <v>12117.09</v>
      </c>
      <c r="S62" s="16">
        <f t="shared" si="11"/>
        <v>100</v>
      </c>
      <c r="T62" s="5">
        <f t="shared" si="5"/>
        <v>0</v>
      </c>
      <c r="U62" s="16">
        <f t="shared" si="12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11852.78</v>
      </c>
      <c r="H63" s="44">
        <v>24</v>
      </c>
      <c r="I63" s="44">
        <v>7</v>
      </c>
      <c r="J63" s="44">
        <v>10</v>
      </c>
      <c r="K63" s="44">
        <v>14</v>
      </c>
      <c r="L63" s="44">
        <v>17</v>
      </c>
      <c r="M63" s="44">
        <v>0</v>
      </c>
      <c r="N63" s="16">
        <f t="shared" si="1"/>
        <v>58.333333333333336</v>
      </c>
      <c r="O63" s="5">
        <v>11852.78</v>
      </c>
      <c r="P63" s="5">
        <f t="shared" si="2"/>
        <v>11852.78</v>
      </c>
      <c r="Q63" s="16">
        <f t="shared" si="10"/>
        <v>100</v>
      </c>
      <c r="R63" s="5">
        <v>11852.78</v>
      </c>
      <c r="S63" s="16">
        <f t="shared" si="11"/>
        <v>100</v>
      </c>
      <c r="T63" s="5">
        <f t="shared" si="5"/>
        <v>0</v>
      </c>
      <c r="U63" s="16">
        <f t="shared" si="12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103.49</v>
      </c>
      <c r="H64" s="44">
        <v>1</v>
      </c>
      <c r="I64" s="44">
        <v>0</v>
      </c>
      <c r="J64" s="44">
        <v>1</v>
      </c>
      <c r="K64" s="44">
        <v>1</v>
      </c>
      <c r="L64" s="44">
        <v>1</v>
      </c>
      <c r="M64" s="44">
        <v>0</v>
      </c>
      <c r="N64" s="16">
        <f t="shared" si="1"/>
        <v>100</v>
      </c>
      <c r="O64" s="5">
        <v>103.49</v>
      </c>
      <c r="P64" s="5">
        <f t="shared" si="2"/>
        <v>103.49</v>
      </c>
      <c r="Q64" s="16">
        <f t="shared" si="10"/>
        <v>100</v>
      </c>
      <c r="R64" s="5">
        <v>103.49</v>
      </c>
      <c r="S64" s="16">
        <f t="shared" si="11"/>
        <v>100</v>
      </c>
      <c r="T64" s="5">
        <f t="shared" si="5"/>
        <v>0</v>
      </c>
      <c r="U64" s="16">
        <f t="shared" si="12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6</v>
      </c>
      <c r="I65" s="44">
        <v>2</v>
      </c>
      <c r="J65" s="44">
        <v>4</v>
      </c>
      <c r="K65" s="44">
        <v>0</v>
      </c>
      <c r="L65" s="44">
        <v>0</v>
      </c>
      <c r="M65" s="44">
        <v>0</v>
      </c>
      <c r="N65" s="16">
        <f t="shared" si="1"/>
        <v>0</v>
      </c>
      <c r="O65" s="5">
        <v>0</v>
      </c>
      <c r="P65" s="5">
        <f t="shared" si="2"/>
        <v>0</v>
      </c>
      <c r="Q65" s="16">
        <f t="shared" si="10"/>
        <v>0</v>
      </c>
      <c r="R65" s="5">
        <v>0</v>
      </c>
      <c r="S65" s="16">
        <f t="shared" si="11"/>
        <v>0</v>
      </c>
      <c r="T65" s="5">
        <f t="shared" si="5"/>
        <v>0</v>
      </c>
      <c r="U65" s="16">
        <f t="shared" si="12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60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5696.37</v>
      </c>
      <c r="H66" s="44">
        <v>28</v>
      </c>
      <c r="I66" s="44">
        <v>11</v>
      </c>
      <c r="J66" s="44">
        <v>14</v>
      </c>
      <c r="K66" s="44">
        <v>14</v>
      </c>
      <c r="L66" s="44">
        <v>15</v>
      </c>
      <c r="M66" s="44">
        <v>0</v>
      </c>
      <c r="N66" s="16">
        <f t="shared" si="1"/>
        <v>50</v>
      </c>
      <c r="O66" s="5">
        <v>5696.37</v>
      </c>
      <c r="P66" s="5">
        <f t="shared" si="2"/>
        <v>5696.37</v>
      </c>
      <c r="Q66" s="16">
        <f t="shared" si="10"/>
        <v>100</v>
      </c>
      <c r="R66" s="5">
        <v>5696.37</v>
      </c>
      <c r="S66" s="16">
        <f t="shared" si="11"/>
        <v>100</v>
      </c>
      <c r="T66" s="5">
        <f t="shared" si="5"/>
        <v>0</v>
      </c>
      <c r="U66" s="16">
        <f t="shared" si="12"/>
        <v>0</v>
      </c>
    </row>
    <row r="67" spans="1:21" ht="27.95" customHeight="1" x14ac:dyDescent="0.25">
      <c r="A67" s="1">
        <f t="shared" si="7"/>
        <v>62</v>
      </c>
      <c r="B67" s="160" t="s">
        <v>24</v>
      </c>
      <c r="C67" s="160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1958.18</v>
      </c>
      <c r="H67" s="44">
        <v>7</v>
      </c>
      <c r="I67" s="44">
        <v>2</v>
      </c>
      <c r="J67" s="44">
        <v>4</v>
      </c>
      <c r="K67" s="44">
        <v>4</v>
      </c>
      <c r="L67" s="44">
        <v>5</v>
      </c>
      <c r="M67" s="44">
        <v>0</v>
      </c>
      <c r="N67" s="16">
        <f t="shared" si="1"/>
        <v>57.142857142857139</v>
      </c>
      <c r="O67" s="16">
        <v>1958.18</v>
      </c>
      <c r="P67" s="5">
        <f t="shared" si="2"/>
        <v>1958.18</v>
      </c>
      <c r="Q67" s="16">
        <f t="shared" si="10"/>
        <v>100</v>
      </c>
      <c r="R67" s="16">
        <v>1958.18</v>
      </c>
      <c r="S67" s="16">
        <f>IF(M67=0,0,P67/M67)*100</f>
        <v>0</v>
      </c>
      <c r="T67" s="5">
        <f t="shared" si="5"/>
        <v>0</v>
      </c>
      <c r="U67" s="16">
        <f t="shared" si="12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5</v>
      </c>
      <c r="I68" s="44">
        <v>1</v>
      </c>
      <c r="J68" s="44">
        <v>2</v>
      </c>
      <c r="K68" s="44">
        <v>1</v>
      </c>
      <c r="L68" s="44">
        <v>1</v>
      </c>
      <c r="M68" s="44">
        <v>0</v>
      </c>
      <c r="N68" s="16">
        <f t="shared" si="1"/>
        <v>20</v>
      </c>
      <c r="O68" s="5">
        <v>91.35</v>
      </c>
      <c r="P68" s="5">
        <f t="shared" si="2"/>
        <v>91.35</v>
      </c>
      <c r="Q68" s="16">
        <f t="shared" si="10"/>
        <v>100</v>
      </c>
      <c r="R68" s="5">
        <v>91.35</v>
      </c>
      <c r="S68" s="16">
        <f t="shared" ref="S68:S80" si="13">IF(P68=0,0,R68/P68)*100</f>
        <v>100</v>
      </c>
      <c r="T68" s="5">
        <f t="shared" si="5"/>
        <v>0</v>
      </c>
      <c r="U68" s="16">
        <f t="shared" si="12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9525.2000000000007</v>
      </c>
      <c r="H69" s="44">
        <v>28</v>
      </c>
      <c r="I69" s="44">
        <v>5</v>
      </c>
      <c r="J69" s="44">
        <v>18</v>
      </c>
      <c r="K69" s="44">
        <v>20</v>
      </c>
      <c r="L69" s="44">
        <v>21</v>
      </c>
      <c r="M69" s="44">
        <v>0</v>
      </c>
      <c r="N69" s="16">
        <f t="shared" si="1"/>
        <v>71.428571428571431</v>
      </c>
      <c r="O69" s="5">
        <v>9525.2000000000007</v>
      </c>
      <c r="P69" s="5">
        <f t="shared" si="2"/>
        <v>9525.2000000000007</v>
      </c>
      <c r="Q69" s="16">
        <f t="shared" si="10"/>
        <v>100</v>
      </c>
      <c r="R69" s="5">
        <v>9525.2000000000007</v>
      </c>
      <c r="S69" s="16">
        <f t="shared" si="13"/>
        <v>100</v>
      </c>
      <c r="T69" s="5">
        <f t="shared" si="5"/>
        <v>0</v>
      </c>
      <c r="U69" s="16">
        <f t="shared" si="12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14087.52</v>
      </c>
      <c r="H70" s="44">
        <v>34</v>
      </c>
      <c r="I70" s="44">
        <v>7</v>
      </c>
      <c r="J70" s="44">
        <v>20</v>
      </c>
      <c r="K70" s="44">
        <v>14</v>
      </c>
      <c r="L70" s="44">
        <v>16</v>
      </c>
      <c r="M70" s="44">
        <v>0</v>
      </c>
      <c r="N70" s="16">
        <f t="shared" ref="N70:U103" si="14">IF(H70=0,0,K70/H70)*100</f>
        <v>41.17647058823529</v>
      </c>
      <c r="O70" s="5">
        <v>14087.52</v>
      </c>
      <c r="P70" s="5">
        <f t="shared" ref="P70:P79" si="15">O70</f>
        <v>14087.52</v>
      </c>
      <c r="Q70" s="16">
        <f t="shared" si="10"/>
        <v>100</v>
      </c>
      <c r="R70" s="5">
        <v>14087.52</v>
      </c>
      <c r="S70" s="16">
        <f t="shared" si="13"/>
        <v>100</v>
      </c>
      <c r="T70" s="5">
        <f t="shared" ref="T70:T80" si="16">SUM(P70, -R70)</f>
        <v>0</v>
      </c>
      <c r="U70" s="16">
        <f t="shared" si="12"/>
        <v>0</v>
      </c>
    </row>
    <row r="71" spans="1:21" ht="27.95" customHeight="1" x14ac:dyDescent="0.25">
      <c r="A71" s="1">
        <f t="shared" ref="A71:A102" si="17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14"/>
        <v>100</v>
      </c>
      <c r="O71" s="5">
        <v>643.1</v>
      </c>
      <c r="P71" s="5">
        <f t="shared" si="15"/>
        <v>643.1</v>
      </c>
      <c r="Q71" s="16">
        <f t="shared" si="10"/>
        <v>100</v>
      </c>
      <c r="R71" s="5">
        <v>643.1</v>
      </c>
      <c r="S71" s="16">
        <f t="shared" si="13"/>
        <v>100</v>
      </c>
      <c r="T71" s="5">
        <f t="shared" si="16"/>
        <v>0</v>
      </c>
      <c r="U71" s="16">
        <f t="shared" si="12"/>
        <v>0</v>
      </c>
    </row>
    <row r="72" spans="1:21" ht="27.95" customHeight="1" x14ac:dyDescent="0.25">
      <c r="A72" s="1">
        <f t="shared" si="17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20</v>
      </c>
      <c r="I72" s="44">
        <v>2</v>
      </c>
      <c r="J72" s="44">
        <v>18</v>
      </c>
      <c r="K72" s="44">
        <v>0</v>
      </c>
      <c r="L72" s="44">
        <v>0</v>
      </c>
      <c r="M72" s="44">
        <v>0</v>
      </c>
      <c r="N72" s="16">
        <f t="shared" si="14"/>
        <v>0</v>
      </c>
      <c r="O72" s="5">
        <v>0</v>
      </c>
      <c r="P72" s="5">
        <f t="shared" si="15"/>
        <v>0</v>
      </c>
      <c r="Q72" s="16">
        <f t="shared" si="10"/>
        <v>0</v>
      </c>
      <c r="R72" s="5">
        <v>0</v>
      </c>
      <c r="S72" s="16">
        <f t="shared" si="13"/>
        <v>0</v>
      </c>
      <c r="T72" s="5">
        <f t="shared" si="16"/>
        <v>0</v>
      </c>
      <c r="U72" s="16">
        <f t="shared" si="12"/>
        <v>0</v>
      </c>
    </row>
    <row r="73" spans="1:21" ht="27.95" customHeight="1" x14ac:dyDescent="0.25">
      <c r="A73" s="1">
        <f t="shared" si="17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3445.66</v>
      </c>
      <c r="H73" s="44">
        <v>13</v>
      </c>
      <c r="I73" s="44">
        <v>2</v>
      </c>
      <c r="J73" s="44">
        <v>10</v>
      </c>
      <c r="K73" s="44">
        <v>7</v>
      </c>
      <c r="L73" s="44">
        <v>8</v>
      </c>
      <c r="M73" s="44">
        <v>0</v>
      </c>
      <c r="N73" s="16">
        <f t="shared" si="14"/>
        <v>53.846153846153847</v>
      </c>
      <c r="O73" s="5">
        <v>3445.66</v>
      </c>
      <c r="P73" s="5">
        <f t="shared" si="15"/>
        <v>3445.66</v>
      </c>
      <c r="Q73" s="16">
        <f t="shared" si="10"/>
        <v>100</v>
      </c>
      <c r="R73" s="5">
        <v>3445.66</v>
      </c>
      <c r="S73" s="16">
        <f t="shared" si="13"/>
        <v>100</v>
      </c>
      <c r="T73" s="5">
        <f t="shared" si="16"/>
        <v>0</v>
      </c>
      <c r="U73" s="16">
        <f t="shared" si="12"/>
        <v>0</v>
      </c>
    </row>
    <row r="74" spans="1:21" ht="27.95" customHeight="1" x14ac:dyDescent="0.25">
      <c r="A74" s="1">
        <f t="shared" si="17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1125.44</v>
      </c>
      <c r="H74" s="44">
        <v>5</v>
      </c>
      <c r="I74" s="44">
        <v>0</v>
      </c>
      <c r="J74" s="44">
        <v>5</v>
      </c>
      <c r="K74" s="44">
        <v>3</v>
      </c>
      <c r="L74" s="44">
        <v>3</v>
      </c>
      <c r="M74" s="44">
        <v>0</v>
      </c>
      <c r="N74" s="16">
        <f t="shared" si="14"/>
        <v>60</v>
      </c>
      <c r="O74" s="5">
        <v>1125.44</v>
      </c>
      <c r="P74" s="5">
        <f t="shared" si="15"/>
        <v>1125.44</v>
      </c>
      <c r="Q74" s="16">
        <f t="shared" si="10"/>
        <v>100</v>
      </c>
      <c r="R74" s="5">
        <v>1125.44</v>
      </c>
      <c r="S74" s="16">
        <f t="shared" si="13"/>
        <v>100</v>
      </c>
      <c r="T74" s="5">
        <f t="shared" si="16"/>
        <v>0</v>
      </c>
      <c r="U74" s="16">
        <f t="shared" si="12"/>
        <v>0</v>
      </c>
    </row>
    <row r="75" spans="1:21" ht="27.95" customHeight="1" x14ac:dyDescent="0.25">
      <c r="A75" s="1">
        <f t="shared" si="17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6749.95</v>
      </c>
      <c r="H75" s="44">
        <v>20</v>
      </c>
      <c r="I75" s="44">
        <v>6</v>
      </c>
      <c r="J75" s="44">
        <v>13</v>
      </c>
      <c r="K75" s="44">
        <v>10</v>
      </c>
      <c r="L75" s="44">
        <v>13</v>
      </c>
      <c r="M75" s="44">
        <v>0</v>
      </c>
      <c r="N75" s="16">
        <f t="shared" si="14"/>
        <v>50</v>
      </c>
      <c r="O75" s="5">
        <v>6749.95</v>
      </c>
      <c r="P75" s="5">
        <f t="shared" si="15"/>
        <v>6749.95</v>
      </c>
      <c r="Q75" s="16">
        <f t="shared" si="10"/>
        <v>100</v>
      </c>
      <c r="R75" s="5">
        <v>6749.95</v>
      </c>
      <c r="S75" s="16">
        <f t="shared" si="13"/>
        <v>100</v>
      </c>
      <c r="T75" s="5">
        <f t="shared" si="16"/>
        <v>0</v>
      </c>
      <c r="U75" s="16">
        <f t="shared" si="12"/>
        <v>0</v>
      </c>
    </row>
    <row r="76" spans="1:21" ht="27.95" customHeight="1" x14ac:dyDescent="0.25">
      <c r="A76" s="1">
        <f t="shared" si="17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15245.67</v>
      </c>
      <c r="H76" s="44">
        <v>27</v>
      </c>
      <c r="I76" s="44">
        <v>2</v>
      </c>
      <c r="J76" s="44">
        <v>21</v>
      </c>
      <c r="K76" s="44">
        <v>24</v>
      </c>
      <c r="L76" s="44">
        <v>30</v>
      </c>
      <c r="M76" s="44">
        <v>0</v>
      </c>
      <c r="N76" s="16">
        <f t="shared" si="14"/>
        <v>88.888888888888886</v>
      </c>
      <c r="O76" s="5">
        <v>15245.67</v>
      </c>
      <c r="P76" s="5">
        <f t="shared" si="15"/>
        <v>15245.67</v>
      </c>
      <c r="Q76" s="16">
        <f t="shared" si="10"/>
        <v>100</v>
      </c>
      <c r="R76" s="5">
        <v>15245.67</v>
      </c>
      <c r="S76" s="16">
        <f t="shared" si="13"/>
        <v>100</v>
      </c>
      <c r="T76" s="5">
        <f t="shared" si="16"/>
        <v>0</v>
      </c>
      <c r="U76" s="16">
        <f t="shared" si="12"/>
        <v>0</v>
      </c>
    </row>
    <row r="77" spans="1:21" ht="27.95" customHeight="1" x14ac:dyDescent="0.25">
      <c r="A77" s="1">
        <f t="shared" si="17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18902.77</v>
      </c>
      <c r="H77" s="44">
        <v>35</v>
      </c>
      <c r="I77" s="44">
        <v>10</v>
      </c>
      <c r="J77" s="44">
        <v>23</v>
      </c>
      <c r="K77" s="44">
        <v>27</v>
      </c>
      <c r="L77" s="44">
        <v>30</v>
      </c>
      <c r="M77" s="44">
        <v>0</v>
      </c>
      <c r="N77" s="16">
        <f t="shared" si="14"/>
        <v>77.142857142857153</v>
      </c>
      <c r="O77" s="5">
        <v>18902.77</v>
      </c>
      <c r="P77" s="5">
        <f t="shared" si="15"/>
        <v>18902.77</v>
      </c>
      <c r="Q77" s="16">
        <f t="shared" si="10"/>
        <v>100</v>
      </c>
      <c r="R77" s="5">
        <v>18902.77</v>
      </c>
      <c r="S77" s="16">
        <f t="shared" si="13"/>
        <v>100</v>
      </c>
      <c r="T77" s="5">
        <f t="shared" si="16"/>
        <v>0</v>
      </c>
      <c r="U77" s="16">
        <f t="shared" si="12"/>
        <v>0</v>
      </c>
    </row>
    <row r="78" spans="1:21" ht="27.95" customHeight="1" x14ac:dyDescent="0.25">
      <c r="A78" s="1">
        <f t="shared" si="17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6110.04</v>
      </c>
      <c r="H78" s="44">
        <v>5</v>
      </c>
      <c r="I78" s="44">
        <v>1</v>
      </c>
      <c r="J78" s="44">
        <v>2</v>
      </c>
      <c r="K78" s="44">
        <v>4</v>
      </c>
      <c r="L78" s="44">
        <v>8</v>
      </c>
      <c r="M78" s="44">
        <v>0</v>
      </c>
      <c r="N78" s="16">
        <f t="shared" si="14"/>
        <v>80</v>
      </c>
      <c r="O78" s="5">
        <v>6110.04</v>
      </c>
      <c r="P78" s="5">
        <f t="shared" si="15"/>
        <v>6110.04</v>
      </c>
      <c r="Q78" s="16">
        <f t="shared" si="10"/>
        <v>100</v>
      </c>
      <c r="R78" s="5">
        <v>6110.04</v>
      </c>
      <c r="S78" s="16">
        <f t="shared" si="13"/>
        <v>100</v>
      </c>
      <c r="T78" s="5">
        <f t="shared" si="16"/>
        <v>0</v>
      </c>
      <c r="U78" s="16">
        <f t="shared" si="12"/>
        <v>0</v>
      </c>
    </row>
    <row r="79" spans="1:21" ht="27.95" customHeight="1" x14ac:dyDescent="0.25">
      <c r="A79" s="1">
        <f t="shared" si="17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8230.5499999999993</v>
      </c>
      <c r="H79" s="44">
        <v>7</v>
      </c>
      <c r="I79" s="44">
        <v>1</v>
      </c>
      <c r="J79" s="44">
        <v>6</v>
      </c>
      <c r="K79" s="44">
        <v>6</v>
      </c>
      <c r="L79" s="44">
        <v>9</v>
      </c>
      <c r="M79" s="44">
        <v>0</v>
      </c>
      <c r="N79" s="16">
        <f t="shared" si="14"/>
        <v>85.714285714285708</v>
      </c>
      <c r="O79" s="5">
        <v>8230.5499999999993</v>
      </c>
      <c r="P79" s="5">
        <f t="shared" si="15"/>
        <v>8230.5499999999993</v>
      </c>
      <c r="Q79" s="16">
        <f t="shared" si="10"/>
        <v>100</v>
      </c>
      <c r="R79" s="5">
        <v>8230.5499999999993</v>
      </c>
      <c r="S79" s="16">
        <f t="shared" si="13"/>
        <v>100</v>
      </c>
      <c r="T79" s="5">
        <f t="shared" si="16"/>
        <v>0</v>
      </c>
      <c r="U79" s="16">
        <f t="shared" si="12"/>
        <v>0</v>
      </c>
    </row>
    <row r="80" spans="1:21" ht="30" x14ac:dyDescent="0.25">
      <c r="A80" s="1">
        <f t="shared" si="17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6</v>
      </c>
      <c r="I80" s="44">
        <v>2</v>
      </c>
      <c r="J80" s="44">
        <v>2</v>
      </c>
      <c r="K80" s="44">
        <v>2</v>
      </c>
      <c r="L80" s="44">
        <v>2</v>
      </c>
      <c r="M80" s="44">
        <v>0</v>
      </c>
      <c r="N80" s="16">
        <f t="shared" si="14"/>
        <v>33.333333333333329</v>
      </c>
      <c r="O80" s="16">
        <v>0</v>
      </c>
      <c r="P80" s="5">
        <v>450.66</v>
      </c>
      <c r="Q80" s="16">
        <f t="shared" si="10"/>
        <v>0</v>
      </c>
      <c r="R80" s="5">
        <v>450.66</v>
      </c>
      <c r="S80" s="16">
        <f t="shared" si="13"/>
        <v>100</v>
      </c>
      <c r="T80" s="5">
        <f t="shared" si="16"/>
        <v>0</v>
      </c>
      <c r="U80" s="16">
        <f t="shared" si="12"/>
        <v>0</v>
      </c>
    </row>
    <row r="81" spans="1:21" ht="27.95" customHeight="1" x14ac:dyDescent="0.25">
      <c r="A81" s="1">
        <f t="shared" si="17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4026.52</v>
      </c>
      <c r="H81" s="44">
        <v>23</v>
      </c>
      <c r="I81" s="44">
        <v>6</v>
      </c>
      <c r="J81" s="44">
        <v>14</v>
      </c>
      <c r="K81" s="44">
        <v>12</v>
      </c>
      <c r="L81" s="44">
        <v>15</v>
      </c>
      <c r="M81" s="44">
        <v>0</v>
      </c>
      <c r="N81" s="16">
        <f t="shared" si="14"/>
        <v>52.173913043478258</v>
      </c>
      <c r="O81" s="5">
        <v>4026.52</v>
      </c>
      <c r="P81" s="5">
        <f>O81</f>
        <v>4026.52</v>
      </c>
      <c r="Q81" s="16">
        <f>IF(O81=0,0,P81/O81)*100</f>
        <v>100</v>
      </c>
      <c r="R81" s="5">
        <v>4026.52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17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17480.79</v>
      </c>
      <c r="H82" s="44">
        <v>18</v>
      </c>
      <c r="I82" s="44">
        <v>3</v>
      </c>
      <c r="J82" s="44">
        <v>12</v>
      </c>
      <c r="K82" s="44">
        <v>13</v>
      </c>
      <c r="L82" s="44">
        <v>19</v>
      </c>
      <c r="M82" s="44">
        <v>0</v>
      </c>
      <c r="N82" s="16">
        <f t="shared" si="14"/>
        <v>72.222222222222214</v>
      </c>
      <c r="O82" s="5">
        <v>17480.79</v>
      </c>
      <c r="P82" s="5">
        <f>O82</f>
        <v>17480.79</v>
      </c>
      <c r="Q82" s="16">
        <f>IF(O82=0,0,P82/O82)*100</f>
        <v>100</v>
      </c>
      <c r="R82" s="5">
        <v>17480.79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17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15424.51</v>
      </c>
      <c r="H83" s="44">
        <v>36</v>
      </c>
      <c r="I83" s="44">
        <v>4</v>
      </c>
      <c r="J83" s="44">
        <v>31</v>
      </c>
      <c r="K83" s="44">
        <v>25</v>
      </c>
      <c r="L83" s="44">
        <v>34</v>
      </c>
      <c r="M83" s="44">
        <v>0</v>
      </c>
      <c r="N83" s="16">
        <f t="shared" si="14"/>
        <v>69.444444444444443</v>
      </c>
      <c r="O83" s="5">
        <v>15424.51</v>
      </c>
      <c r="P83" s="5">
        <f>O83</f>
        <v>15424.51</v>
      </c>
      <c r="Q83" s="16">
        <f>IF(O83=0,0,P83/O83)*100</f>
        <v>100</v>
      </c>
      <c r="R83" s="5">
        <v>15424.51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17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15</v>
      </c>
      <c r="I84" s="44">
        <v>6</v>
      </c>
      <c r="J84" s="44">
        <v>8</v>
      </c>
      <c r="K84" s="44">
        <v>0</v>
      </c>
      <c r="L84" s="44">
        <v>0</v>
      </c>
      <c r="M84" s="44">
        <v>0</v>
      </c>
      <c r="N84" s="16">
        <f t="shared" si="14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17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9794.4599999999991</v>
      </c>
      <c r="H85" s="44">
        <v>31</v>
      </c>
      <c r="I85" s="44">
        <v>5</v>
      </c>
      <c r="J85" s="44">
        <v>24</v>
      </c>
      <c r="K85" s="44">
        <v>15</v>
      </c>
      <c r="L85" s="44">
        <v>15</v>
      </c>
      <c r="M85" s="44">
        <v>0</v>
      </c>
      <c r="N85" s="16">
        <f t="shared" si="14"/>
        <v>48.387096774193552</v>
      </c>
      <c r="O85" s="5">
        <v>9794.4599999999991</v>
      </c>
      <c r="P85" s="5">
        <f>O85</f>
        <v>9794.4599999999991</v>
      </c>
      <c r="Q85" s="16">
        <f>IF(O85=0,0,P85/O85)*100</f>
        <v>100</v>
      </c>
      <c r="R85" s="5">
        <v>9794.4599999999991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17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4</v>
      </c>
      <c r="I86" s="44">
        <v>2</v>
      </c>
      <c r="J86" s="44">
        <v>2</v>
      </c>
      <c r="K86" s="44">
        <v>0</v>
      </c>
      <c r="L86" s="44">
        <v>0</v>
      </c>
      <c r="M86" s="44">
        <v>0</v>
      </c>
      <c r="N86" s="16">
        <f t="shared" si="14"/>
        <v>0</v>
      </c>
      <c r="O86" s="16">
        <f t="shared" si="14"/>
        <v>0</v>
      </c>
      <c r="P86" s="16">
        <f t="shared" si="14"/>
        <v>0</v>
      </c>
      <c r="Q86" s="16">
        <f t="shared" si="14"/>
        <v>0</v>
      </c>
      <c r="R86" s="16">
        <f t="shared" si="14"/>
        <v>0</v>
      </c>
      <c r="S86" s="16">
        <f t="shared" si="14"/>
        <v>0</v>
      </c>
      <c r="T86" s="16">
        <f t="shared" si="14"/>
        <v>0</v>
      </c>
      <c r="U86" s="16">
        <f t="shared" si="14"/>
        <v>0</v>
      </c>
    </row>
    <row r="87" spans="1:21" ht="27.95" customHeight="1" x14ac:dyDescent="0.25">
      <c r="A87" s="1">
        <f t="shared" si="17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2" si="18">O87</f>
        <v>10324.64</v>
      </c>
      <c r="H87" s="44">
        <v>21</v>
      </c>
      <c r="I87" s="44">
        <v>4</v>
      </c>
      <c r="J87" s="44">
        <v>14</v>
      </c>
      <c r="K87" s="44">
        <v>12</v>
      </c>
      <c r="L87" s="44">
        <v>18</v>
      </c>
      <c r="M87" s="44">
        <v>0</v>
      </c>
      <c r="N87" s="16">
        <f t="shared" si="14"/>
        <v>57.142857142857139</v>
      </c>
      <c r="O87" s="5">
        <v>10324.64</v>
      </c>
      <c r="P87" s="5">
        <f t="shared" ref="P87:P102" si="19">O87</f>
        <v>10324.64</v>
      </c>
      <c r="Q87" s="16">
        <f t="shared" ref="Q87:Q103" si="20">IF(O87=0,0,P87/O87)*100</f>
        <v>100</v>
      </c>
      <c r="R87" s="5">
        <v>10324.64</v>
      </c>
      <c r="S87" s="16">
        <f t="shared" ref="S87:S103" si="21">IF(P87=0,0,R87/P87)*100</f>
        <v>100</v>
      </c>
      <c r="T87" s="5">
        <f t="shared" ref="T87:T102" si="22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17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18"/>
        <v>4178.84</v>
      </c>
      <c r="H88" s="44">
        <v>12</v>
      </c>
      <c r="I88" s="44">
        <v>1</v>
      </c>
      <c r="J88" s="44">
        <v>10</v>
      </c>
      <c r="K88" s="44">
        <v>10</v>
      </c>
      <c r="L88" s="44">
        <v>12</v>
      </c>
      <c r="M88" s="44">
        <v>0</v>
      </c>
      <c r="N88" s="16">
        <f t="shared" si="14"/>
        <v>83.333333333333343</v>
      </c>
      <c r="O88" s="5">
        <v>4178.84</v>
      </c>
      <c r="P88" s="5">
        <f t="shared" si="19"/>
        <v>4178.84</v>
      </c>
      <c r="Q88" s="16">
        <f t="shared" si="20"/>
        <v>100</v>
      </c>
      <c r="R88" s="5">
        <v>4178.84</v>
      </c>
      <c r="S88" s="16">
        <f t="shared" si="21"/>
        <v>100</v>
      </c>
      <c r="T88" s="5">
        <f t="shared" si="22"/>
        <v>0</v>
      </c>
      <c r="U88" s="16">
        <f>IF(P88=0,0,T88/P88)*100</f>
        <v>0</v>
      </c>
    </row>
    <row r="89" spans="1:21" ht="27.95" customHeight="1" x14ac:dyDescent="0.25">
      <c r="A89" s="1">
        <f t="shared" si="17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18"/>
        <v>1252.0999999999999</v>
      </c>
      <c r="H89" s="44">
        <v>13</v>
      </c>
      <c r="I89" s="44">
        <v>3</v>
      </c>
      <c r="J89" s="44">
        <v>6</v>
      </c>
      <c r="K89" s="44">
        <v>5</v>
      </c>
      <c r="L89" s="44">
        <v>6</v>
      </c>
      <c r="M89" s="44">
        <v>0</v>
      </c>
      <c r="N89" s="16">
        <f t="shared" si="14"/>
        <v>38.461538461538467</v>
      </c>
      <c r="O89" s="5">
        <v>1252.0999999999999</v>
      </c>
      <c r="P89" s="5">
        <f t="shared" si="19"/>
        <v>1252.0999999999999</v>
      </c>
      <c r="Q89" s="16">
        <f t="shared" si="20"/>
        <v>100</v>
      </c>
      <c r="R89" s="5">
        <v>1252.0999999999999</v>
      </c>
      <c r="S89" s="16">
        <f t="shared" si="21"/>
        <v>100</v>
      </c>
      <c r="T89" s="5">
        <f t="shared" si="22"/>
        <v>0</v>
      </c>
      <c r="U89" s="16">
        <f>IF(P89=0,0,T89/P89)*100</f>
        <v>0</v>
      </c>
    </row>
    <row r="90" spans="1:21" ht="27.95" customHeight="1" x14ac:dyDescent="0.25">
      <c r="A90" s="1">
        <f t="shared" si="17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18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14"/>
        <v>0</v>
      </c>
      <c r="O90" s="5">
        <v>0</v>
      </c>
      <c r="P90" s="5">
        <f t="shared" si="19"/>
        <v>0</v>
      </c>
      <c r="Q90" s="16">
        <f t="shared" si="20"/>
        <v>0</v>
      </c>
      <c r="R90" s="5">
        <v>0</v>
      </c>
      <c r="S90" s="16">
        <f t="shared" si="21"/>
        <v>0</v>
      </c>
      <c r="T90" s="5">
        <f t="shared" si="22"/>
        <v>0</v>
      </c>
      <c r="U90" s="16">
        <f>IF(P90=0,0,T90/P90)*100</f>
        <v>0</v>
      </c>
    </row>
    <row r="91" spans="1:21" ht="49.5" customHeight="1" x14ac:dyDescent="0.25">
      <c r="A91" s="1">
        <f t="shared" si="17"/>
        <v>86</v>
      </c>
      <c r="B91" s="25" t="s">
        <v>23</v>
      </c>
      <c r="C91" s="160" t="s">
        <v>271</v>
      </c>
      <c r="D91" s="25" t="s">
        <v>270</v>
      </c>
      <c r="E91" s="84" t="s">
        <v>41</v>
      </c>
      <c r="F91" s="97" t="s">
        <v>369</v>
      </c>
      <c r="G91" s="93">
        <f t="shared" si="18"/>
        <v>301.45999999999998</v>
      </c>
      <c r="H91" s="44">
        <v>9</v>
      </c>
      <c r="I91" s="44">
        <v>1</v>
      </c>
      <c r="J91" s="44">
        <v>7</v>
      </c>
      <c r="K91" s="44">
        <v>1</v>
      </c>
      <c r="L91" s="44">
        <v>1</v>
      </c>
      <c r="M91" s="44">
        <v>0</v>
      </c>
      <c r="N91" s="16">
        <f t="shared" si="14"/>
        <v>11.111111111111111</v>
      </c>
      <c r="O91" s="5">
        <v>301.45999999999998</v>
      </c>
      <c r="P91" s="5">
        <f t="shared" si="19"/>
        <v>301.45999999999998</v>
      </c>
      <c r="Q91" s="16">
        <f t="shared" si="20"/>
        <v>100</v>
      </c>
      <c r="R91" s="5">
        <v>301.45999999999998</v>
      </c>
      <c r="S91" s="16">
        <f t="shared" si="21"/>
        <v>100</v>
      </c>
      <c r="T91" s="5">
        <f t="shared" si="22"/>
        <v>0</v>
      </c>
      <c r="U91" s="5">
        <v>0</v>
      </c>
    </row>
    <row r="92" spans="1:21" ht="27.95" customHeight="1" x14ac:dyDescent="0.25">
      <c r="A92" s="1">
        <f t="shared" si="17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18"/>
        <v>3158.98</v>
      </c>
      <c r="H92" s="44">
        <v>17</v>
      </c>
      <c r="I92" s="44">
        <v>1</v>
      </c>
      <c r="J92" s="44">
        <v>9</v>
      </c>
      <c r="K92" s="44">
        <v>6</v>
      </c>
      <c r="L92" s="44">
        <v>10</v>
      </c>
      <c r="M92" s="44">
        <v>0</v>
      </c>
      <c r="N92" s="16">
        <f t="shared" si="14"/>
        <v>35.294117647058826</v>
      </c>
      <c r="O92" s="5">
        <v>3158.98</v>
      </c>
      <c r="P92" s="5">
        <f t="shared" si="19"/>
        <v>3158.98</v>
      </c>
      <c r="Q92" s="16">
        <f t="shared" si="20"/>
        <v>100</v>
      </c>
      <c r="R92" s="5">
        <v>3158.98</v>
      </c>
      <c r="S92" s="16">
        <f t="shared" si="21"/>
        <v>100</v>
      </c>
      <c r="T92" s="5">
        <f t="shared" si="22"/>
        <v>0</v>
      </c>
      <c r="U92" s="16">
        <f>IF(P92=0,0,T92/P92)*100</f>
        <v>0</v>
      </c>
    </row>
    <row r="93" spans="1:21" ht="27.95" customHeight="1" x14ac:dyDescent="0.25">
      <c r="A93" s="1">
        <f t="shared" si="17"/>
        <v>88</v>
      </c>
      <c r="B93" s="1" t="s">
        <v>22</v>
      </c>
      <c r="C93" s="1"/>
      <c r="D93" s="25" t="s">
        <v>272</v>
      </c>
      <c r="E93" s="86" t="s">
        <v>263</v>
      </c>
      <c r="F93" s="97" t="s">
        <v>350</v>
      </c>
      <c r="G93" s="93">
        <f t="shared" si="18"/>
        <v>3374.3</v>
      </c>
      <c r="H93" s="44">
        <v>11</v>
      </c>
      <c r="I93" s="44">
        <v>2</v>
      </c>
      <c r="J93" s="44">
        <v>6</v>
      </c>
      <c r="K93" s="44">
        <v>5</v>
      </c>
      <c r="L93" s="44">
        <v>6</v>
      </c>
      <c r="M93" s="44">
        <v>0</v>
      </c>
      <c r="N93" s="16">
        <f t="shared" si="14"/>
        <v>45.454545454545453</v>
      </c>
      <c r="O93" s="5">
        <v>3374.3</v>
      </c>
      <c r="P93" s="5">
        <f t="shared" si="19"/>
        <v>3374.3</v>
      </c>
      <c r="Q93" s="16">
        <f t="shared" si="20"/>
        <v>100</v>
      </c>
      <c r="R93" s="5">
        <v>3374.3</v>
      </c>
      <c r="S93" s="16">
        <f t="shared" si="21"/>
        <v>100</v>
      </c>
      <c r="T93" s="5">
        <f t="shared" si="22"/>
        <v>0</v>
      </c>
      <c r="U93" s="16">
        <f t="shared" ref="U93:U103" si="23">IF(P93=0,0,T93/P93)*100</f>
        <v>0</v>
      </c>
    </row>
    <row r="94" spans="1:21" ht="27.95" customHeight="1" x14ac:dyDescent="0.25">
      <c r="A94" s="1">
        <f t="shared" si="17"/>
        <v>89</v>
      </c>
      <c r="B94" s="1" t="s">
        <v>22</v>
      </c>
      <c r="C94" s="1"/>
      <c r="D94" s="25" t="s">
        <v>236</v>
      </c>
      <c r="E94" s="84" t="s">
        <v>53</v>
      </c>
      <c r="F94" s="96" t="s">
        <v>368</v>
      </c>
      <c r="G94" s="93">
        <f t="shared" si="18"/>
        <v>11054.28</v>
      </c>
      <c r="H94" s="44">
        <v>14</v>
      </c>
      <c r="I94" s="44">
        <v>4</v>
      </c>
      <c r="J94" s="44">
        <v>10</v>
      </c>
      <c r="K94" s="44">
        <v>10</v>
      </c>
      <c r="L94" s="44">
        <v>13</v>
      </c>
      <c r="M94" s="44">
        <v>0</v>
      </c>
      <c r="N94" s="16">
        <f t="shared" si="14"/>
        <v>71.428571428571431</v>
      </c>
      <c r="O94" s="5">
        <v>11054.28</v>
      </c>
      <c r="P94" s="5">
        <f t="shared" si="19"/>
        <v>11054.28</v>
      </c>
      <c r="Q94" s="16">
        <f t="shared" si="20"/>
        <v>100</v>
      </c>
      <c r="R94" s="5">
        <v>11054.28</v>
      </c>
      <c r="S94" s="16">
        <f t="shared" si="21"/>
        <v>100</v>
      </c>
      <c r="T94" s="5">
        <f t="shared" si="22"/>
        <v>0</v>
      </c>
      <c r="U94" s="16">
        <f t="shared" si="23"/>
        <v>0</v>
      </c>
    </row>
    <row r="95" spans="1:21" ht="27.95" customHeight="1" x14ac:dyDescent="0.25">
      <c r="A95" s="1">
        <f t="shared" si="17"/>
        <v>90</v>
      </c>
      <c r="B95" s="1" t="s">
        <v>22</v>
      </c>
      <c r="C95" s="1"/>
      <c r="D95" s="25" t="s">
        <v>240</v>
      </c>
      <c r="E95" s="84" t="s">
        <v>241</v>
      </c>
      <c r="F95" s="96" t="s">
        <v>351</v>
      </c>
      <c r="G95" s="93">
        <f t="shared" si="18"/>
        <v>850.33</v>
      </c>
      <c r="H95" s="44">
        <v>10</v>
      </c>
      <c r="I95" s="44">
        <v>5</v>
      </c>
      <c r="J95" s="44">
        <v>2</v>
      </c>
      <c r="K95" s="44">
        <v>7</v>
      </c>
      <c r="L95" s="44">
        <v>7</v>
      </c>
      <c r="M95" s="44">
        <v>0</v>
      </c>
      <c r="N95" s="16">
        <f t="shared" si="14"/>
        <v>70</v>
      </c>
      <c r="O95" s="5">
        <v>850.33</v>
      </c>
      <c r="P95" s="5">
        <f t="shared" si="19"/>
        <v>850.33</v>
      </c>
      <c r="Q95" s="16">
        <f t="shared" si="20"/>
        <v>100</v>
      </c>
      <c r="R95" s="5">
        <v>850.33</v>
      </c>
      <c r="S95" s="16">
        <f t="shared" si="21"/>
        <v>100</v>
      </c>
      <c r="T95" s="5">
        <f t="shared" si="22"/>
        <v>0</v>
      </c>
      <c r="U95" s="16">
        <f t="shared" si="23"/>
        <v>0</v>
      </c>
    </row>
    <row r="96" spans="1:21" ht="27.95" customHeight="1" x14ac:dyDescent="0.25">
      <c r="A96" s="1">
        <f t="shared" si="17"/>
        <v>91</v>
      </c>
      <c r="B96" s="1" t="s">
        <v>22</v>
      </c>
      <c r="C96" s="1"/>
      <c r="D96" s="25" t="s">
        <v>243</v>
      </c>
      <c r="E96" s="33" t="s">
        <v>128</v>
      </c>
      <c r="F96" s="96" t="s">
        <v>352</v>
      </c>
      <c r="G96" s="93">
        <f t="shared" si="18"/>
        <v>5294.35</v>
      </c>
      <c r="H96" s="44">
        <v>20</v>
      </c>
      <c r="I96" s="44">
        <v>5</v>
      </c>
      <c r="J96" s="44">
        <v>5</v>
      </c>
      <c r="K96" s="44">
        <v>16</v>
      </c>
      <c r="L96" s="44">
        <v>16</v>
      </c>
      <c r="M96" s="44">
        <v>0</v>
      </c>
      <c r="N96" s="16">
        <f t="shared" si="14"/>
        <v>80</v>
      </c>
      <c r="O96" s="5">
        <v>5294.35</v>
      </c>
      <c r="P96" s="5">
        <f t="shared" si="19"/>
        <v>5294.35</v>
      </c>
      <c r="Q96" s="16">
        <f>IF(O96=0,0,P96/O96)*100</f>
        <v>100</v>
      </c>
      <c r="R96" s="5">
        <v>5294.35</v>
      </c>
      <c r="S96" s="16">
        <f t="shared" si="21"/>
        <v>100</v>
      </c>
      <c r="T96" s="5">
        <f t="shared" si="22"/>
        <v>0</v>
      </c>
      <c r="U96" s="16">
        <f t="shared" si="23"/>
        <v>0</v>
      </c>
    </row>
    <row r="97" spans="1:32" ht="27.95" customHeight="1" x14ac:dyDescent="0.25">
      <c r="A97" s="1">
        <f t="shared" si="17"/>
        <v>92</v>
      </c>
      <c r="B97" s="1" t="s">
        <v>22</v>
      </c>
      <c r="C97" s="1"/>
      <c r="D97" s="25" t="s">
        <v>245</v>
      </c>
      <c r="E97" s="84" t="s">
        <v>53</v>
      </c>
      <c r="F97" s="98" t="s">
        <v>353</v>
      </c>
      <c r="G97" s="93">
        <f t="shared" si="18"/>
        <v>3787.16</v>
      </c>
      <c r="H97" s="44">
        <v>16</v>
      </c>
      <c r="I97" s="44">
        <v>4</v>
      </c>
      <c r="J97" s="44">
        <v>11</v>
      </c>
      <c r="K97" s="44">
        <v>11</v>
      </c>
      <c r="L97" s="44">
        <v>13</v>
      </c>
      <c r="M97" s="44">
        <v>0</v>
      </c>
      <c r="N97" s="16">
        <f t="shared" si="14"/>
        <v>68.75</v>
      </c>
      <c r="O97" s="5">
        <v>3787.16</v>
      </c>
      <c r="P97" s="5">
        <f t="shared" si="19"/>
        <v>3787.16</v>
      </c>
      <c r="Q97" s="16">
        <f t="shared" si="20"/>
        <v>100</v>
      </c>
      <c r="R97" s="5">
        <v>3787.16</v>
      </c>
      <c r="S97" s="16">
        <f t="shared" si="21"/>
        <v>100</v>
      </c>
      <c r="T97" s="5">
        <f t="shared" si="22"/>
        <v>0</v>
      </c>
      <c r="U97" s="16">
        <f t="shared" si="23"/>
        <v>0</v>
      </c>
    </row>
    <row r="98" spans="1:32" ht="27.95" customHeight="1" x14ac:dyDescent="0.25">
      <c r="A98" s="1">
        <f t="shared" si="17"/>
        <v>93</v>
      </c>
      <c r="B98" s="1" t="s">
        <v>22</v>
      </c>
      <c r="C98" s="1"/>
      <c r="D98" s="25" t="s">
        <v>247</v>
      </c>
      <c r="E98" s="84" t="s">
        <v>53</v>
      </c>
      <c r="F98" s="103" t="s">
        <v>354</v>
      </c>
      <c r="G98" s="93">
        <f t="shared" si="18"/>
        <v>0</v>
      </c>
      <c r="H98" s="44">
        <v>14</v>
      </c>
      <c r="I98" s="44">
        <v>3</v>
      </c>
      <c r="J98" s="44">
        <v>9</v>
      </c>
      <c r="K98" s="44">
        <v>0</v>
      </c>
      <c r="L98" s="44">
        <v>0</v>
      </c>
      <c r="M98" s="44">
        <v>0</v>
      </c>
      <c r="N98" s="16">
        <f t="shared" si="14"/>
        <v>0</v>
      </c>
      <c r="O98" s="5">
        <v>0</v>
      </c>
      <c r="P98" s="5">
        <f t="shared" si="19"/>
        <v>0</v>
      </c>
      <c r="Q98" s="16">
        <f t="shared" si="20"/>
        <v>0</v>
      </c>
      <c r="R98" s="5">
        <v>0</v>
      </c>
      <c r="S98" s="16">
        <f t="shared" si="21"/>
        <v>0</v>
      </c>
      <c r="T98" s="5">
        <f t="shared" si="22"/>
        <v>0</v>
      </c>
      <c r="U98" s="16">
        <f t="shared" si="23"/>
        <v>0</v>
      </c>
    </row>
    <row r="99" spans="1:32" ht="27.95" customHeight="1" x14ac:dyDescent="0.25">
      <c r="A99" s="1">
        <f t="shared" si="17"/>
        <v>94</v>
      </c>
      <c r="B99" s="1" t="s">
        <v>22</v>
      </c>
      <c r="C99" s="1"/>
      <c r="D99" s="25" t="s">
        <v>249</v>
      </c>
      <c r="E99" s="84" t="s">
        <v>250</v>
      </c>
      <c r="F99" s="96" t="s">
        <v>366</v>
      </c>
      <c r="G99" s="93">
        <f t="shared" si="18"/>
        <v>0</v>
      </c>
      <c r="H99" s="44">
        <v>27</v>
      </c>
      <c r="I99" s="44">
        <v>2</v>
      </c>
      <c r="J99" s="44">
        <v>24</v>
      </c>
      <c r="K99" s="44">
        <v>0</v>
      </c>
      <c r="L99" s="44">
        <v>0</v>
      </c>
      <c r="M99" s="44">
        <v>0</v>
      </c>
      <c r="N99" s="16">
        <f t="shared" si="14"/>
        <v>0</v>
      </c>
      <c r="O99" s="5">
        <v>0</v>
      </c>
      <c r="P99" s="5">
        <f t="shared" si="19"/>
        <v>0</v>
      </c>
      <c r="Q99" s="16">
        <f t="shared" si="20"/>
        <v>0</v>
      </c>
      <c r="R99" s="5">
        <v>0</v>
      </c>
      <c r="S99" s="16">
        <f t="shared" si="21"/>
        <v>0</v>
      </c>
      <c r="T99" s="5">
        <f t="shared" si="22"/>
        <v>0</v>
      </c>
      <c r="U99" s="16">
        <f t="shared" si="23"/>
        <v>0</v>
      </c>
    </row>
    <row r="100" spans="1:32" ht="27.95" customHeight="1" x14ac:dyDescent="0.25">
      <c r="A100" s="1">
        <f t="shared" si="17"/>
        <v>95</v>
      </c>
      <c r="B100" s="25" t="s">
        <v>23</v>
      </c>
      <c r="C100" s="160" t="s">
        <v>34</v>
      </c>
      <c r="D100" s="25" t="s">
        <v>252</v>
      </c>
      <c r="E100" s="84" t="s">
        <v>53</v>
      </c>
      <c r="F100" s="89" t="s">
        <v>367</v>
      </c>
      <c r="G100" s="93">
        <f t="shared" si="18"/>
        <v>0</v>
      </c>
      <c r="H100" s="44">
        <v>19</v>
      </c>
      <c r="I100" s="44">
        <v>2</v>
      </c>
      <c r="J100" s="44">
        <v>17</v>
      </c>
      <c r="K100" s="44">
        <v>0</v>
      </c>
      <c r="L100" s="44">
        <v>0</v>
      </c>
      <c r="M100" s="44">
        <v>0</v>
      </c>
      <c r="N100" s="16">
        <f t="shared" si="14"/>
        <v>0</v>
      </c>
      <c r="O100" s="5">
        <v>0</v>
      </c>
      <c r="P100" s="5">
        <f t="shared" si="19"/>
        <v>0</v>
      </c>
      <c r="Q100" s="16">
        <f t="shared" si="20"/>
        <v>0</v>
      </c>
      <c r="R100" s="5">
        <v>0</v>
      </c>
      <c r="S100" s="16">
        <f t="shared" si="21"/>
        <v>0</v>
      </c>
      <c r="T100" s="5">
        <f t="shared" si="22"/>
        <v>0</v>
      </c>
      <c r="U100" s="16">
        <f t="shared" si="23"/>
        <v>0</v>
      </c>
    </row>
    <row r="101" spans="1:32" ht="40.5" customHeight="1" x14ac:dyDescent="0.2">
      <c r="A101" s="1">
        <f t="shared" si="17"/>
        <v>96</v>
      </c>
      <c r="B101" s="1" t="s">
        <v>22</v>
      </c>
      <c r="C101" s="160"/>
      <c r="D101" s="25" t="s">
        <v>254</v>
      </c>
      <c r="E101" s="84" t="s">
        <v>41</v>
      </c>
      <c r="F101" s="137" t="s">
        <v>377</v>
      </c>
      <c r="G101" s="93">
        <f t="shared" si="18"/>
        <v>8468.86</v>
      </c>
      <c r="H101" s="44">
        <v>21</v>
      </c>
      <c r="I101" s="44">
        <v>5</v>
      </c>
      <c r="J101" s="44">
        <v>14</v>
      </c>
      <c r="K101" s="44">
        <v>18</v>
      </c>
      <c r="L101" s="44">
        <v>19</v>
      </c>
      <c r="M101" s="44">
        <v>0</v>
      </c>
      <c r="N101" s="16">
        <f t="shared" si="14"/>
        <v>85.714285714285708</v>
      </c>
      <c r="O101" s="5">
        <v>8468.86</v>
      </c>
      <c r="P101" s="5">
        <f t="shared" si="19"/>
        <v>8468.86</v>
      </c>
      <c r="Q101" s="16">
        <f t="shared" si="20"/>
        <v>100</v>
      </c>
      <c r="R101" s="5">
        <v>8468.86</v>
      </c>
      <c r="S101" s="16">
        <f t="shared" si="21"/>
        <v>100</v>
      </c>
      <c r="T101" s="5">
        <f t="shared" si="22"/>
        <v>0</v>
      </c>
      <c r="U101" s="16">
        <f t="shared" si="23"/>
        <v>0</v>
      </c>
    </row>
    <row r="102" spans="1:32" ht="38.25" customHeight="1" x14ac:dyDescent="0.25">
      <c r="A102" s="1">
        <f t="shared" si="17"/>
        <v>97</v>
      </c>
      <c r="B102" s="25" t="s">
        <v>23</v>
      </c>
      <c r="C102" s="160" t="s">
        <v>28</v>
      </c>
      <c r="D102" s="25" t="s">
        <v>256</v>
      </c>
      <c r="E102" s="84" t="s">
        <v>41</v>
      </c>
      <c r="F102" s="103" t="s">
        <v>355</v>
      </c>
      <c r="G102" s="93">
        <f t="shared" si="18"/>
        <v>3497.57</v>
      </c>
      <c r="H102" s="44">
        <v>15</v>
      </c>
      <c r="I102" s="44">
        <v>4</v>
      </c>
      <c r="J102" s="44">
        <v>9</v>
      </c>
      <c r="K102" s="44">
        <v>9</v>
      </c>
      <c r="L102" s="44">
        <v>11</v>
      </c>
      <c r="M102" s="44">
        <v>0</v>
      </c>
      <c r="N102" s="16">
        <f t="shared" si="14"/>
        <v>60</v>
      </c>
      <c r="O102" s="5">
        <v>3497.57</v>
      </c>
      <c r="P102" s="5">
        <f t="shared" si="19"/>
        <v>3497.57</v>
      </c>
      <c r="Q102" s="16">
        <f t="shared" si="20"/>
        <v>100</v>
      </c>
      <c r="R102" s="5">
        <v>3497.57</v>
      </c>
      <c r="S102" s="16">
        <f t="shared" si="21"/>
        <v>100</v>
      </c>
      <c r="T102" s="5">
        <f t="shared" si="22"/>
        <v>0</v>
      </c>
      <c r="U102" s="16">
        <f t="shared" si="23"/>
        <v>0</v>
      </c>
    </row>
    <row r="103" spans="1:32" x14ac:dyDescent="0.25">
      <c r="A103" s="22" t="s">
        <v>19</v>
      </c>
      <c r="B103" s="23"/>
      <c r="C103" s="23"/>
      <c r="D103" s="23"/>
      <c r="E103" s="23"/>
      <c r="F103" s="103"/>
      <c r="G103" s="94">
        <f t="shared" ref="G103:M103" si="24">SUM(G6:G102)</f>
        <v>632328.81999999995</v>
      </c>
      <c r="H103" s="18">
        <f t="shared" si="24"/>
        <v>1878</v>
      </c>
      <c r="I103" s="18">
        <f t="shared" si="24"/>
        <v>385</v>
      </c>
      <c r="J103" s="18">
        <f t="shared" si="24"/>
        <v>1243</v>
      </c>
      <c r="K103" s="18">
        <f t="shared" si="24"/>
        <v>942</v>
      </c>
      <c r="L103" s="18">
        <f t="shared" si="24"/>
        <v>1141</v>
      </c>
      <c r="M103" s="18">
        <f t="shared" si="24"/>
        <v>0</v>
      </c>
      <c r="N103" s="16">
        <f t="shared" si="14"/>
        <v>50.159744408945684</v>
      </c>
      <c r="O103" s="19">
        <f>SUM(O6:O102)</f>
        <v>632730.76</v>
      </c>
      <c r="P103" s="19">
        <f>SUM(P6:P102)</f>
        <v>633181.42000000004</v>
      </c>
      <c r="Q103" s="16">
        <f t="shared" si="20"/>
        <v>100.071224607446</v>
      </c>
      <c r="R103" s="19">
        <f>SUM(R6:R102)</f>
        <v>633181.42000000004</v>
      </c>
      <c r="S103" s="16">
        <f t="shared" si="21"/>
        <v>100</v>
      </c>
      <c r="T103" s="19">
        <f>SUM(T6:T102)</f>
        <v>0</v>
      </c>
      <c r="U103" s="16">
        <f t="shared" si="23"/>
        <v>0</v>
      </c>
      <c r="V103" s="10"/>
      <c r="W103" s="10"/>
      <c r="X103" s="10"/>
      <c r="Y103" s="9"/>
      <c r="Z103" s="11"/>
      <c r="AA103" s="11"/>
      <c r="AB103" s="9"/>
      <c r="AC103" s="11"/>
      <c r="AD103" s="9"/>
      <c r="AE103" s="11"/>
      <c r="AF103" s="9"/>
    </row>
  </sheetData>
  <sheetProtection algorithmName="SHA-512" hashValue="hhahjcDMRTHOhjkYG7RaRerErWHbm2Fa3WqO0+vTiWHNR8OGFiDkoFB+0+5tfsmHEPu7CSVesz+P79+pO6byHQ==" saltValue="UDDvcTz+s6/um4ucIaSm5w==" spinCount="100000" sheet="1" objects="1" scenarios="1"/>
  <customSheetViews>
    <customSheetView guid="{2F2CED36-E625-4693-8C75-0460C802BA46}" scale="80">
      <selection activeCell="N93" sqref="N93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80">
      <selection activeCell="N93" sqref="N93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80">
      <selection activeCell="N93" sqref="N93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4"/>
  <sheetViews>
    <sheetView zoomScale="80" zoomScaleNormal="80" zoomScaleSheetLayoutView="130" workbookViewId="0">
      <selection activeCell="J3" sqref="J3:J4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85546875" style="3" customWidth="1"/>
    <col min="16" max="16" width="9.7109375" style="3" customWidth="1"/>
    <col min="17" max="17" width="9.140625" style="2"/>
    <col min="18" max="18" width="9.710937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400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6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7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8"/>
      <c r="G4" s="248"/>
      <c r="H4" s="244"/>
      <c r="I4" s="244"/>
      <c r="J4" s="244"/>
      <c r="K4" s="244"/>
      <c r="L4" s="244"/>
      <c r="M4" s="244"/>
      <c r="N4" s="244"/>
      <c r="O4" s="245"/>
      <c r="P4" s="165" t="s">
        <v>6</v>
      </c>
      <c r="Q4" s="164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65" t="s">
        <v>6</v>
      </c>
      <c r="S4" s="164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65" t="s">
        <v>6</v>
      </c>
      <c r="U4" s="164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64">
        <v>1</v>
      </c>
      <c r="B5" s="164">
        <v>2</v>
      </c>
      <c r="C5" s="164">
        <v>3</v>
      </c>
      <c r="D5" s="164">
        <v>4</v>
      </c>
      <c r="E5" s="91">
        <v>5</v>
      </c>
      <c r="F5" s="95">
        <v>6</v>
      </c>
      <c r="G5" s="92">
        <v>7</v>
      </c>
      <c r="H5" s="164">
        <v>8</v>
      </c>
      <c r="I5" s="164">
        <v>9</v>
      </c>
      <c r="J5" s="164">
        <v>10</v>
      </c>
      <c r="K5" s="164">
        <v>11</v>
      </c>
      <c r="L5" s="164">
        <v>12</v>
      </c>
      <c r="M5" s="164">
        <v>13</v>
      </c>
      <c r="N5" s="164">
        <v>14</v>
      </c>
      <c r="O5" s="164">
        <v>15</v>
      </c>
      <c r="P5" s="164">
        <v>16</v>
      </c>
      <c r="Q5" s="164">
        <v>17</v>
      </c>
      <c r="R5" s="164">
        <v>18</v>
      </c>
      <c r="S5" s="164">
        <v>19</v>
      </c>
      <c r="T5" s="164">
        <v>20</v>
      </c>
      <c r="U5" s="164">
        <v>21</v>
      </c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20696.57</v>
      </c>
      <c r="H6" s="44">
        <v>49</v>
      </c>
      <c r="I6" s="44">
        <v>8</v>
      </c>
      <c r="J6" s="44">
        <v>36</v>
      </c>
      <c r="K6" s="44">
        <v>40</v>
      </c>
      <c r="L6" s="44">
        <v>49</v>
      </c>
      <c r="M6" s="44">
        <v>0</v>
      </c>
      <c r="N6" s="16">
        <f t="shared" ref="N6:N69" si="1">IF(H6=0,0,K6/H6)*100</f>
        <v>81.632653061224488</v>
      </c>
      <c r="O6" s="5">
        <v>20696.57</v>
      </c>
      <c r="P6" s="5">
        <f t="shared" ref="P6:P69" si="2">O6</f>
        <v>20696.57</v>
      </c>
      <c r="Q6" s="16">
        <f t="shared" ref="Q6:Q41" si="3">IF(O6=0,0,P6/O6)*100</f>
        <v>100</v>
      </c>
      <c r="R6" s="5">
        <v>20696.57</v>
      </c>
      <c r="S6" s="16">
        <f t="shared" ref="S6:S39" si="4">IF(P6=0,0,R6/P6)*100</f>
        <v>100</v>
      </c>
      <c r="T6" s="5">
        <f t="shared" ref="T6:T69" si="5">SUM(P6, -R6)</f>
        <v>0</v>
      </c>
      <c r="U6" s="16">
        <f t="shared" ref="U6:U39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7015.22</v>
      </c>
      <c r="H7" s="44">
        <v>19</v>
      </c>
      <c r="I7" s="44">
        <v>6</v>
      </c>
      <c r="J7" s="44">
        <v>12</v>
      </c>
      <c r="K7" s="44">
        <v>16</v>
      </c>
      <c r="L7" s="44">
        <v>16</v>
      </c>
      <c r="M7" s="44">
        <v>0</v>
      </c>
      <c r="N7" s="16">
        <f t="shared" si="1"/>
        <v>84.210526315789465</v>
      </c>
      <c r="O7" s="5">
        <v>7015.22</v>
      </c>
      <c r="P7" s="5">
        <f t="shared" si="2"/>
        <v>7015.22</v>
      </c>
      <c r="Q7" s="16">
        <f t="shared" si="3"/>
        <v>100</v>
      </c>
      <c r="R7" s="5">
        <v>7015.22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18327.849999999999</v>
      </c>
      <c r="H8" s="44">
        <v>39</v>
      </c>
      <c r="I8" s="44">
        <v>7</v>
      </c>
      <c r="J8" s="44">
        <v>29</v>
      </c>
      <c r="K8" s="44">
        <v>21</v>
      </c>
      <c r="L8" s="44">
        <v>22</v>
      </c>
      <c r="M8" s="44">
        <v>0</v>
      </c>
      <c r="N8" s="16">
        <f t="shared" si="1"/>
        <v>53.846153846153847</v>
      </c>
      <c r="O8" s="5">
        <v>18327.849999999999</v>
      </c>
      <c r="P8" s="5">
        <f t="shared" si="2"/>
        <v>18327.849999999999</v>
      </c>
      <c r="Q8" s="16">
        <f t="shared" si="3"/>
        <v>100</v>
      </c>
      <c r="R8" s="5">
        <v>18327.849999999999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8030.75</v>
      </c>
      <c r="H9" s="44">
        <v>15</v>
      </c>
      <c r="I9" s="44">
        <v>0</v>
      </c>
      <c r="J9" s="44">
        <v>13</v>
      </c>
      <c r="K9" s="44">
        <v>9</v>
      </c>
      <c r="L9" s="44">
        <v>12</v>
      </c>
      <c r="M9" s="44">
        <v>0</v>
      </c>
      <c r="N9" s="16">
        <f t="shared" si="1"/>
        <v>60</v>
      </c>
      <c r="O9" s="5">
        <v>8030.75</v>
      </c>
      <c r="P9" s="5">
        <f t="shared" si="2"/>
        <v>8030.75</v>
      </c>
      <c r="Q9" s="16">
        <f t="shared" si="3"/>
        <v>100</v>
      </c>
      <c r="R9" s="5">
        <v>8030.75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1987.33</v>
      </c>
      <c r="H10" s="44">
        <v>8</v>
      </c>
      <c r="I10" s="44">
        <v>2</v>
      </c>
      <c r="J10" s="44">
        <v>6</v>
      </c>
      <c r="K10" s="44">
        <v>2</v>
      </c>
      <c r="L10" s="44">
        <v>2</v>
      </c>
      <c r="M10" s="44">
        <v>0</v>
      </c>
      <c r="N10" s="16">
        <f t="shared" si="1"/>
        <v>25</v>
      </c>
      <c r="O10" s="5">
        <v>1987.33</v>
      </c>
      <c r="P10" s="5">
        <f t="shared" si="2"/>
        <v>1987.33</v>
      </c>
      <c r="Q10" s="16">
        <f t="shared" si="3"/>
        <v>100</v>
      </c>
      <c r="R10" s="5">
        <v>1987.33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2502.3200000000002</v>
      </c>
      <c r="H12" s="44">
        <v>8</v>
      </c>
      <c r="I12" s="44">
        <v>0</v>
      </c>
      <c r="J12" s="44">
        <v>6</v>
      </c>
      <c r="K12" s="44">
        <v>5</v>
      </c>
      <c r="L12" s="44">
        <v>5</v>
      </c>
      <c r="M12" s="44">
        <v>0</v>
      </c>
      <c r="N12" s="16">
        <f t="shared" si="1"/>
        <v>62.5</v>
      </c>
      <c r="O12" s="5">
        <v>2502.3200000000002</v>
      </c>
      <c r="P12" s="5">
        <f t="shared" si="2"/>
        <v>2502.3200000000002</v>
      </c>
      <c r="Q12" s="16">
        <f t="shared" si="3"/>
        <v>100</v>
      </c>
      <c r="R12" s="5">
        <v>2502.3200000000002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5425.34</v>
      </c>
      <c r="H13" s="44">
        <v>57</v>
      </c>
      <c r="I13" s="44">
        <v>16</v>
      </c>
      <c r="J13" s="44">
        <v>38</v>
      </c>
      <c r="K13" s="44">
        <v>9</v>
      </c>
      <c r="L13" s="44">
        <v>10</v>
      </c>
      <c r="M13" s="44">
        <v>0</v>
      </c>
      <c r="N13" s="16">
        <f t="shared" si="1"/>
        <v>15.789473684210526</v>
      </c>
      <c r="O13" s="5">
        <v>5425.34</v>
      </c>
      <c r="P13" s="5">
        <f t="shared" si="2"/>
        <v>5425.34</v>
      </c>
      <c r="Q13" s="16">
        <f t="shared" si="3"/>
        <v>100</v>
      </c>
      <c r="R13" s="5">
        <v>5425.34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15955.73</v>
      </c>
      <c r="H14" s="44">
        <v>30</v>
      </c>
      <c r="I14" s="44">
        <v>7</v>
      </c>
      <c r="J14" s="44">
        <v>23</v>
      </c>
      <c r="K14" s="44">
        <v>29</v>
      </c>
      <c r="L14" s="44">
        <v>31</v>
      </c>
      <c r="M14" s="44">
        <v>0</v>
      </c>
      <c r="N14" s="16">
        <f t="shared" si="1"/>
        <v>96.666666666666671</v>
      </c>
      <c r="O14" s="5">
        <v>15955.73</v>
      </c>
      <c r="P14" s="5">
        <f t="shared" si="2"/>
        <v>15955.73</v>
      </c>
      <c r="Q14" s="16">
        <f t="shared" si="3"/>
        <v>100</v>
      </c>
      <c r="R14" s="5">
        <v>15955.73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9105.7099999999991</v>
      </c>
      <c r="H15" s="44">
        <v>16</v>
      </c>
      <c r="I15" s="44">
        <v>3</v>
      </c>
      <c r="J15" s="44">
        <v>11</v>
      </c>
      <c r="K15" s="44">
        <v>8</v>
      </c>
      <c r="L15" s="44">
        <v>9</v>
      </c>
      <c r="M15" s="44">
        <v>0</v>
      </c>
      <c r="N15" s="16">
        <f t="shared" si="1"/>
        <v>50</v>
      </c>
      <c r="O15" s="5">
        <v>9105.7099999999991</v>
      </c>
      <c r="P15" s="5">
        <f t="shared" si="2"/>
        <v>9105.7099999999991</v>
      </c>
      <c r="Q15" s="16">
        <f t="shared" si="3"/>
        <v>100</v>
      </c>
      <c r="R15" s="5">
        <v>9105.7099999999991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7507.32</v>
      </c>
      <c r="H16" s="44">
        <v>22</v>
      </c>
      <c r="I16" s="44">
        <v>1</v>
      </c>
      <c r="J16" s="44">
        <v>17</v>
      </c>
      <c r="K16" s="44">
        <v>13</v>
      </c>
      <c r="L16" s="44">
        <v>16</v>
      </c>
      <c r="M16" s="44">
        <v>0</v>
      </c>
      <c r="N16" s="16">
        <f t="shared" si="1"/>
        <v>59.090909090909093</v>
      </c>
      <c r="O16" s="5">
        <v>7507.32</v>
      </c>
      <c r="P16" s="5">
        <f t="shared" si="2"/>
        <v>7507.32</v>
      </c>
      <c r="Q16" s="16">
        <f t="shared" si="3"/>
        <v>100</v>
      </c>
      <c r="R16" s="5">
        <v>7507.32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3290.11</v>
      </c>
      <c r="H17" s="44">
        <v>9</v>
      </c>
      <c r="I17" s="44">
        <v>2</v>
      </c>
      <c r="J17" s="44">
        <v>7</v>
      </c>
      <c r="K17" s="44">
        <v>6</v>
      </c>
      <c r="L17" s="44">
        <v>8</v>
      </c>
      <c r="M17" s="44">
        <v>0</v>
      </c>
      <c r="N17" s="16">
        <f t="shared" si="1"/>
        <v>66.666666666666657</v>
      </c>
      <c r="O17" s="5">
        <v>3290.11</v>
      </c>
      <c r="P17" s="5">
        <f t="shared" si="2"/>
        <v>3290.11</v>
      </c>
      <c r="Q17" s="16">
        <f t="shared" si="3"/>
        <v>100</v>
      </c>
      <c r="R17" s="5">
        <v>3290.11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45</v>
      </c>
      <c r="I18" s="44">
        <v>6</v>
      </c>
      <c r="J18" s="44">
        <v>37</v>
      </c>
      <c r="K18" s="44">
        <v>9</v>
      </c>
      <c r="L18" s="44">
        <v>13</v>
      </c>
      <c r="M18" s="44">
        <v>0</v>
      </c>
      <c r="N18" s="16">
        <f t="shared" si="1"/>
        <v>20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5188.78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64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1556</v>
      </c>
      <c r="H19" s="44">
        <v>5</v>
      </c>
      <c r="I19" s="44">
        <v>3</v>
      </c>
      <c r="J19" s="44">
        <v>2</v>
      </c>
      <c r="K19" s="44">
        <v>1</v>
      </c>
      <c r="L19" s="44">
        <v>1</v>
      </c>
      <c r="M19" s="44">
        <v>0</v>
      </c>
      <c r="N19" s="16">
        <f t="shared" si="1"/>
        <v>20</v>
      </c>
      <c r="O19" s="5">
        <v>1556</v>
      </c>
      <c r="P19" s="5">
        <f t="shared" si="2"/>
        <v>1556</v>
      </c>
      <c r="Q19" s="16">
        <f t="shared" si="3"/>
        <v>100</v>
      </c>
      <c r="R19" s="5">
        <v>1556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64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6566.71</v>
      </c>
      <c r="H20" s="44">
        <v>13</v>
      </c>
      <c r="I20" s="44">
        <v>3</v>
      </c>
      <c r="J20" s="44">
        <v>10</v>
      </c>
      <c r="K20" s="44">
        <v>9</v>
      </c>
      <c r="L20" s="44">
        <v>11</v>
      </c>
      <c r="M20" s="44">
        <v>0</v>
      </c>
      <c r="N20" s="16">
        <f t="shared" si="1"/>
        <v>69.230769230769226</v>
      </c>
      <c r="O20" s="5">
        <v>6566.71</v>
      </c>
      <c r="P20" s="5">
        <f t="shared" si="2"/>
        <v>6566.71</v>
      </c>
      <c r="Q20" s="16">
        <f t="shared" si="3"/>
        <v>100</v>
      </c>
      <c r="R20" s="5">
        <v>6566.71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24061.68</v>
      </c>
      <c r="H21" s="44">
        <v>19</v>
      </c>
      <c r="I21" s="44">
        <v>4</v>
      </c>
      <c r="J21" s="44">
        <v>14</v>
      </c>
      <c r="K21" s="44">
        <v>19</v>
      </c>
      <c r="L21" s="44">
        <v>30</v>
      </c>
      <c r="M21" s="44">
        <v>0</v>
      </c>
      <c r="N21" s="16">
        <f t="shared" si="1"/>
        <v>100</v>
      </c>
      <c r="O21" s="5">
        <v>24061.68</v>
      </c>
      <c r="P21" s="5">
        <f t="shared" si="2"/>
        <v>24061.68</v>
      </c>
      <c r="Q21" s="16">
        <f t="shared" si="3"/>
        <v>100</v>
      </c>
      <c r="R21" s="5">
        <v>24061.68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35</v>
      </c>
      <c r="I23" s="44">
        <v>7</v>
      </c>
      <c r="J23" s="44">
        <v>17</v>
      </c>
      <c r="K23" s="44">
        <v>4</v>
      </c>
      <c r="L23" s="44">
        <v>5</v>
      </c>
      <c r="M23" s="44">
        <v>0</v>
      </c>
      <c r="N23" s="16">
        <f t="shared" si="1"/>
        <v>11.428571428571429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1737.83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8129.83</v>
      </c>
      <c r="H24" s="44">
        <v>22</v>
      </c>
      <c r="I24" s="44">
        <v>4</v>
      </c>
      <c r="J24" s="44">
        <v>18</v>
      </c>
      <c r="K24" s="44">
        <v>16</v>
      </c>
      <c r="L24" s="44">
        <v>21</v>
      </c>
      <c r="M24" s="44">
        <v>0</v>
      </c>
      <c r="N24" s="16">
        <f t="shared" si="1"/>
        <v>72.727272727272734</v>
      </c>
      <c r="O24" s="5">
        <v>8129.83</v>
      </c>
      <c r="P24" s="5">
        <f t="shared" si="2"/>
        <v>8129.83</v>
      </c>
      <c r="Q24" s="16">
        <f t="shared" si="3"/>
        <v>100</v>
      </c>
      <c r="R24" s="5">
        <v>8129.83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2978.01</v>
      </c>
      <c r="H25" s="44">
        <v>11</v>
      </c>
      <c r="I25" s="44">
        <v>3</v>
      </c>
      <c r="J25" s="44">
        <v>7</v>
      </c>
      <c r="K25" s="44">
        <v>6</v>
      </c>
      <c r="L25" s="44">
        <v>7</v>
      </c>
      <c r="M25" s="44">
        <v>0</v>
      </c>
      <c r="N25" s="16">
        <f t="shared" si="1"/>
        <v>54.54545454545454</v>
      </c>
      <c r="O25" s="5">
        <v>2978.01</v>
      </c>
      <c r="P25" s="5">
        <f t="shared" si="2"/>
        <v>2978.01</v>
      </c>
      <c r="Q25" s="16">
        <f t="shared" si="3"/>
        <v>100</v>
      </c>
      <c r="R25" s="5">
        <v>2978.01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5088.68</v>
      </c>
      <c r="H26" s="44">
        <v>26</v>
      </c>
      <c r="I26" s="44">
        <v>9</v>
      </c>
      <c r="J26" s="44">
        <v>17</v>
      </c>
      <c r="K26" s="44">
        <v>10</v>
      </c>
      <c r="L26" s="44">
        <v>11</v>
      </c>
      <c r="M26" s="44">
        <v>0</v>
      </c>
      <c r="N26" s="16">
        <f t="shared" si="1"/>
        <v>38.461538461538467</v>
      </c>
      <c r="O26" s="5">
        <v>5088.68</v>
      </c>
      <c r="P26" s="5">
        <f t="shared" si="2"/>
        <v>5088.68</v>
      </c>
      <c r="Q26" s="16">
        <f t="shared" si="3"/>
        <v>100</v>
      </c>
      <c r="R26" s="5">
        <v>5088.68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64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14</v>
      </c>
      <c r="I27" s="44">
        <v>1</v>
      </c>
      <c r="J27" s="44">
        <v>13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3233.37</v>
      </c>
      <c r="H28" s="44">
        <v>14</v>
      </c>
      <c r="I28" s="44">
        <v>3</v>
      </c>
      <c r="J28" s="44">
        <v>8</v>
      </c>
      <c r="K28" s="44">
        <v>11</v>
      </c>
      <c r="L28" s="44">
        <v>11</v>
      </c>
      <c r="M28" s="44">
        <v>0</v>
      </c>
      <c r="N28" s="16">
        <f t="shared" si="1"/>
        <v>78.571428571428569</v>
      </c>
      <c r="O28" s="5">
        <v>3233.37</v>
      </c>
      <c r="P28" s="5">
        <f t="shared" si="2"/>
        <v>3233.37</v>
      </c>
      <c r="Q28" s="16">
        <f t="shared" si="3"/>
        <v>100</v>
      </c>
      <c r="R28" s="5">
        <v>3233.37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64" t="s">
        <v>383</v>
      </c>
      <c r="D29" s="25" t="s">
        <v>384</v>
      </c>
      <c r="E29" s="84" t="s">
        <v>41</v>
      </c>
      <c r="F29" s="96"/>
      <c r="G29" s="93">
        <v>0</v>
      </c>
      <c r="H29" s="44">
        <v>2</v>
      </c>
      <c r="I29" s="44">
        <v>0</v>
      </c>
      <c r="J29" s="44">
        <v>2</v>
      </c>
      <c r="K29" s="44">
        <v>1</v>
      </c>
      <c r="L29" s="44">
        <v>1</v>
      </c>
      <c r="M29" s="44">
        <v>0</v>
      </c>
      <c r="N29" s="16">
        <f t="shared" si="1"/>
        <v>50</v>
      </c>
      <c r="O29" s="5">
        <v>401.94</v>
      </c>
      <c r="P29" s="5">
        <f t="shared" si="2"/>
        <v>401.94</v>
      </c>
      <c r="Q29" s="16">
        <f t="shared" si="3"/>
        <v>100</v>
      </c>
      <c r="R29" s="5">
        <v>401.94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21" ht="27.95" customHeight="1" x14ac:dyDescent="0.2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138" t="s">
        <v>300</v>
      </c>
      <c r="G30" s="93">
        <f t="shared" ref="G30:G79" si="8">O30</f>
        <v>15984.98</v>
      </c>
      <c r="H30" s="44">
        <v>36</v>
      </c>
      <c r="I30" s="44">
        <v>2</v>
      </c>
      <c r="J30" s="44">
        <v>30</v>
      </c>
      <c r="K30" s="44">
        <v>23</v>
      </c>
      <c r="L30" s="44">
        <v>34</v>
      </c>
      <c r="M30" s="44">
        <v>0</v>
      </c>
      <c r="N30" s="16">
        <f t="shared" si="1"/>
        <v>63.888888888888886</v>
      </c>
      <c r="O30" s="5">
        <v>15984.98</v>
      </c>
      <c r="P30" s="5">
        <f t="shared" si="2"/>
        <v>15984.98</v>
      </c>
      <c r="Q30" s="16">
        <f t="shared" si="3"/>
        <v>100</v>
      </c>
      <c r="R30" s="5">
        <v>15984.98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12391.35</v>
      </c>
      <c r="H31" s="44">
        <v>34</v>
      </c>
      <c r="I31" s="44">
        <v>9</v>
      </c>
      <c r="J31" s="44">
        <v>22</v>
      </c>
      <c r="K31" s="44">
        <v>18</v>
      </c>
      <c r="L31" s="44">
        <v>23</v>
      </c>
      <c r="M31" s="44">
        <v>0</v>
      </c>
      <c r="N31" s="16">
        <f t="shared" si="1"/>
        <v>52.941176470588239</v>
      </c>
      <c r="O31" s="5">
        <v>12391.35</v>
      </c>
      <c r="P31" s="5">
        <f t="shared" si="2"/>
        <v>12391.35</v>
      </c>
      <c r="Q31" s="16">
        <f t="shared" si="3"/>
        <v>100</v>
      </c>
      <c r="R31" s="5">
        <v>12391.35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5790.69</v>
      </c>
      <c r="H32" s="44">
        <v>24</v>
      </c>
      <c r="I32" s="44">
        <v>7</v>
      </c>
      <c r="J32" s="44">
        <v>14</v>
      </c>
      <c r="K32" s="44">
        <v>10</v>
      </c>
      <c r="L32" s="44">
        <v>13</v>
      </c>
      <c r="M32" s="44">
        <v>0</v>
      </c>
      <c r="N32" s="16">
        <f t="shared" si="1"/>
        <v>41.666666666666671</v>
      </c>
      <c r="O32" s="5">
        <v>5790.69</v>
      </c>
      <c r="P32" s="5">
        <f t="shared" si="2"/>
        <v>5790.69</v>
      </c>
      <c r="Q32" s="16">
        <f t="shared" si="3"/>
        <v>100</v>
      </c>
      <c r="R32" s="5">
        <v>5790.69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22</v>
      </c>
      <c r="I33" s="44">
        <v>7</v>
      </c>
      <c r="J33" s="44">
        <v>12</v>
      </c>
      <c r="K33" s="44">
        <v>1</v>
      </c>
      <c r="L33" s="44">
        <v>1</v>
      </c>
      <c r="M33" s="44">
        <v>0</v>
      </c>
      <c r="N33" s="16">
        <f t="shared" si="1"/>
        <v>4.5454545454545459</v>
      </c>
      <c r="O33" s="5">
        <v>415.83</v>
      </c>
      <c r="P33" s="5">
        <f t="shared" si="2"/>
        <v>415.83</v>
      </c>
      <c r="Q33" s="16">
        <f t="shared" si="3"/>
        <v>100</v>
      </c>
      <c r="R33" s="5">
        <v>415.83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14711.27</v>
      </c>
      <c r="H34" s="44">
        <v>45</v>
      </c>
      <c r="I34" s="44">
        <v>18</v>
      </c>
      <c r="J34" s="44">
        <v>23</v>
      </c>
      <c r="K34" s="44">
        <v>23</v>
      </c>
      <c r="L34" s="44">
        <v>25</v>
      </c>
      <c r="M34" s="44">
        <v>0</v>
      </c>
      <c r="N34" s="16">
        <f t="shared" si="1"/>
        <v>51.111111111111107</v>
      </c>
      <c r="O34" s="5">
        <v>14711.27</v>
      </c>
      <c r="P34" s="5">
        <f t="shared" si="2"/>
        <v>14711.27</v>
      </c>
      <c r="Q34" s="16">
        <f t="shared" si="3"/>
        <v>100</v>
      </c>
      <c r="R34" s="5">
        <v>14711.27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64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8094.76</v>
      </c>
      <c r="H35" s="44">
        <v>26</v>
      </c>
      <c r="I35" s="44">
        <v>7</v>
      </c>
      <c r="J35" s="44">
        <v>12</v>
      </c>
      <c r="K35" s="44">
        <v>16</v>
      </c>
      <c r="L35" s="44">
        <v>18</v>
      </c>
      <c r="M35" s="44">
        <v>0</v>
      </c>
      <c r="N35" s="16">
        <f t="shared" si="1"/>
        <v>61.53846153846154</v>
      </c>
      <c r="O35" s="5">
        <v>8094.76</v>
      </c>
      <c r="P35" s="5">
        <f t="shared" si="2"/>
        <v>8094.76</v>
      </c>
      <c r="Q35" s="16">
        <f t="shared" si="3"/>
        <v>100</v>
      </c>
      <c r="R35" s="5">
        <v>8094.76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30</v>
      </c>
      <c r="I36" s="44">
        <v>6</v>
      </c>
      <c r="J36" s="44">
        <v>23</v>
      </c>
      <c r="K36" s="44">
        <v>4</v>
      </c>
      <c r="L36" s="44">
        <v>4</v>
      </c>
      <c r="M36" s="44">
        <v>0</v>
      </c>
      <c r="N36" s="16">
        <f t="shared" si="1"/>
        <v>13.333333333333334</v>
      </c>
      <c r="O36" s="5">
        <v>1600.15</v>
      </c>
      <c r="P36" s="5">
        <f t="shared" si="2"/>
        <v>1600.15</v>
      </c>
      <c r="Q36" s="16">
        <f t="shared" si="3"/>
        <v>100</v>
      </c>
      <c r="R36" s="5">
        <v>1600.15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5237.18</v>
      </c>
      <c r="H37" s="44">
        <v>13</v>
      </c>
      <c r="I37" s="44">
        <v>6</v>
      </c>
      <c r="J37" s="44">
        <v>6</v>
      </c>
      <c r="K37" s="44">
        <v>7</v>
      </c>
      <c r="L37" s="44">
        <v>7</v>
      </c>
      <c r="M37" s="44">
        <v>0</v>
      </c>
      <c r="N37" s="16">
        <f t="shared" si="1"/>
        <v>53.846153846153847</v>
      </c>
      <c r="O37" s="5">
        <v>5237.18</v>
      </c>
      <c r="P37" s="5">
        <f t="shared" si="2"/>
        <v>5237.18</v>
      </c>
      <c r="Q37" s="16">
        <f t="shared" si="3"/>
        <v>100</v>
      </c>
      <c r="R37" s="5">
        <v>5237.18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8489.68</v>
      </c>
      <c r="H38" s="44">
        <v>9</v>
      </c>
      <c r="I38" s="44">
        <v>3</v>
      </c>
      <c r="J38" s="44">
        <v>6</v>
      </c>
      <c r="K38" s="44">
        <v>8</v>
      </c>
      <c r="L38" s="44">
        <v>10</v>
      </c>
      <c r="M38" s="44">
        <v>0</v>
      </c>
      <c r="N38" s="16">
        <f t="shared" si="1"/>
        <v>88.888888888888886</v>
      </c>
      <c r="O38" s="5">
        <v>8489.68</v>
      </c>
      <c r="P38" s="5">
        <f t="shared" si="2"/>
        <v>8489.68</v>
      </c>
      <c r="Q38" s="16">
        <f t="shared" si="3"/>
        <v>100</v>
      </c>
      <c r="R38" s="5">
        <v>8489.68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39138.589999999997</v>
      </c>
      <c r="H39" s="44">
        <v>46</v>
      </c>
      <c r="I39" s="44">
        <v>3</v>
      </c>
      <c r="J39" s="44">
        <v>43</v>
      </c>
      <c r="K39" s="44">
        <v>27</v>
      </c>
      <c r="L39" s="44">
        <v>40</v>
      </c>
      <c r="M39" s="44">
        <v>0</v>
      </c>
      <c r="N39" s="16">
        <f t="shared" si="1"/>
        <v>58.695652173913047</v>
      </c>
      <c r="O39" s="5">
        <v>39138.589999999997</v>
      </c>
      <c r="P39" s="5">
        <f t="shared" si="2"/>
        <v>39138.589999999997</v>
      </c>
      <c r="Q39" s="16">
        <f t="shared" si="3"/>
        <v>100</v>
      </c>
      <c r="R39" s="5">
        <v>39138.589999999997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9</v>
      </c>
      <c r="I40" s="44">
        <v>2</v>
      </c>
      <c r="J40" s="44">
        <v>6</v>
      </c>
      <c r="K40" s="44">
        <v>0</v>
      </c>
      <c r="L40" s="44">
        <v>0</v>
      </c>
      <c r="M40" s="44">
        <v>0</v>
      </c>
      <c r="N40" s="16">
        <f t="shared" si="1"/>
        <v>0</v>
      </c>
      <c r="O40" s="16">
        <f>IF(I40=0,0,L40/I40)*100</f>
        <v>0</v>
      </c>
      <c r="P40" s="5">
        <f t="shared" si="2"/>
        <v>0</v>
      </c>
      <c r="Q40" s="16">
        <f t="shared" si="3"/>
        <v>0</v>
      </c>
      <c r="R40" s="16">
        <f t="shared" ref="R40" si="9">IF(L40=0,0,O40/L40)*100</f>
        <v>0</v>
      </c>
      <c r="S40" s="16">
        <f t="shared" ref="S40:S41" si="10">IF(M40=0,0,P40/M40)*100</f>
        <v>0</v>
      </c>
      <c r="T40" s="5">
        <f t="shared" si="5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64" t="s">
        <v>23</v>
      </c>
      <c r="C41" s="164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2454.2800000000002</v>
      </c>
      <c r="H41" s="44">
        <v>15</v>
      </c>
      <c r="I41" s="44">
        <v>2</v>
      </c>
      <c r="J41" s="44">
        <v>11</v>
      </c>
      <c r="K41" s="44">
        <v>3</v>
      </c>
      <c r="L41" s="44">
        <v>3</v>
      </c>
      <c r="M41" s="44">
        <v>0</v>
      </c>
      <c r="N41" s="16">
        <f t="shared" si="1"/>
        <v>20</v>
      </c>
      <c r="O41" s="16">
        <v>2454.2800000000002</v>
      </c>
      <c r="P41" s="5">
        <f t="shared" si="2"/>
        <v>2454.2800000000002</v>
      </c>
      <c r="Q41" s="16">
        <f t="shared" si="3"/>
        <v>100</v>
      </c>
      <c r="R41" s="16">
        <v>2454.2800000000002</v>
      </c>
      <c r="S41" s="16">
        <f t="shared" si="10"/>
        <v>0</v>
      </c>
      <c r="T41" s="5">
        <f t="shared" si="5"/>
        <v>0</v>
      </c>
      <c r="U41" s="16">
        <f>IF(O41=0,0,R41/O41)*100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11223.61</v>
      </c>
      <c r="H42" s="44">
        <v>19</v>
      </c>
      <c r="I42" s="44">
        <v>4</v>
      </c>
      <c r="J42" s="44">
        <v>13</v>
      </c>
      <c r="K42" s="44">
        <v>13</v>
      </c>
      <c r="L42" s="44">
        <v>17</v>
      </c>
      <c r="M42" s="44">
        <v>0</v>
      </c>
      <c r="N42" s="16">
        <f t="shared" si="1"/>
        <v>68.421052631578945</v>
      </c>
      <c r="O42" s="5">
        <v>11223.61</v>
      </c>
      <c r="P42" s="5">
        <f t="shared" si="2"/>
        <v>11223.61</v>
      </c>
      <c r="Q42" s="16">
        <f>IF(O42=0,0,P42/O42)*100</f>
        <v>100</v>
      </c>
      <c r="R42" s="5">
        <v>11223.61</v>
      </c>
      <c r="S42" s="16">
        <f>IF(P42=0,0,R42/P42)*100</f>
        <v>100</v>
      </c>
      <c r="T42" s="5">
        <f t="shared" si="5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22062.33</v>
      </c>
      <c r="H43" s="44">
        <v>42</v>
      </c>
      <c r="I43" s="44">
        <v>14</v>
      </c>
      <c r="J43" s="44">
        <v>16</v>
      </c>
      <c r="K43" s="44">
        <v>29</v>
      </c>
      <c r="L43" s="44">
        <v>36</v>
      </c>
      <c r="M43" s="44">
        <v>0</v>
      </c>
      <c r="N43" s="16">
        <f t="shared" si="1"/>
        <v>69.047619047619051</v>
      </c>
      <c r="O43" s="5">
        <v>22062.33</v>
      </c>
      <c r="P43" s="5">
        <f t="shared" si="2"/>
        <v>22062.33</v>
      </c>
      <c r="Q43" s="16">
        <f>IF(O43=0,0,P43/O43)*100</f>
        <v>100</v>
      </c>
      <c r="R43" s="5">
        <v>22062.33</v>
      </c>
      <c r="S43" s="16">
        <f>IF(P43=0,0,R43/P43)*100</f>
        <v>100</v>
      </c>
      <c r="T43" s="5">
        <f t="shared" si="5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1"/>
        <v>0</v>
      </c>
      <c r="O44" s="16">
        <f>IF(I44=0,0,L44/I44)*100</f>
        <v>0</v>
      </c>
      <c r="P44" s="5">
        <f t="shared" si="2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5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64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3195.03</v>
      </c>
      <c r="H45" s="44">
        <v>34</v>
      </c>
      <c r="I45" s="44">
        <v>6</v>
      </c>
      <c r="J45" s="44">
        <v>20</v>
      </c>
      <c r="K45" s="44">
        <v>6</v>
      </c>
      <c r="L45" s="44">
        <v>7</v>
      </c>
      <c r="M45" s="44">
        <v>0</v>
      </c>
      <c r="N45" s="16">
        <f t="shared" si="1"/>
        <v>17.647058823529413</v>
      </c>
      <c r="O45" s="5">
        <v>3195.03</v>
      </c>
      <c r="P45" s="5">
        <f t="shared" si="2"/>
        <v>3195.03</v>
      </c>
      <c r="Q45" s="16">
        <f>IF(O45=0,0,P45/O45)*100</f>
        <v>100</v>
      </c>
      <c r="R45" s="5">
        <v>3195.03</v>
      </c>
      <c r="S45" s="16">
        <f>IF(P45=0,0,R45/P45)*100</f>
        <v>100</v>
      </c>
      <c r="T45" s="5">
        <f t="shared" si="5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11541.03</v>
      </c>
      <c r="H46" s="44">
        <v>24</v>
      </c>
      <c r="I46" s="44">
        <v>6</v>
      </c>
      <c r="J46" s="44">
        <v>15</v>
      </c>
      <c r="K46" s="44">
        <v>17</v>
      </c>
      <c r="L46" s="44">
        <v>23</v>
      </c>
      <c r="M46" s="44">
        <v>0</v>
      </c>
      <c r="N46" s="16">
        <f t="shared" si="1"/>
        <v>70.833333333333343</v>
      </c>
      <c r="O46" s="5">
        <v>11541.03</v>
      </c>
      <c r="P46" s="5">
        <f t="shared" si="2"/>
        <v>11541.03</v>
      </c>
      <c r="Q46" s="16">
        <f>IF(O46=0,0,P46/O46)*100</f>
        <v>100</v>
      </c>
      <c r="R46" s="5">
        <v>11541.03</v>
      </c>
      <c r="S46" s="16">
        <f>IF(P46=0,0,R46/P46)*100</f>
        <v>100</v>
      </c>
      <c r="T46" s="5">
        <f t="shared" si="5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64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27</v>
      </c>
      <c r="I47" s="44">
        <v>4</v>
      </c>
      <c r="J47" s="44">
        <v>18</v>
      </c>
      <c r="K47" s="44">
        <v>0</v>
      </c>
      <c r="L47" s="44">
        <v>0</v>
      </c>
      <c r="M47" s="44">
        <v>0</v>
      </c>
      <c r="N47" s="16">
        <f t="shared" si="1"/>
        <v>0</v>
      </c>
      <c r="O47" s="5">
        <v>0</v>
      </c>
      <c r="P47" s="5">
        <f t="shared" si="2"/>
        <v>0</v>
      </c>
      <c r="Q47" s="5">
        <v>0</v>
      </c>
      <c r="R47" s="5">
        <v>0</v>
      </c>
      <c r="S47" s="5">
        <v>0</v>
      </c>
      <c r="T47" s="5">
        <f t="shared" si="5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1836.21</v>
      </c>
      <c r="H48" s="44">
        <v>10</v>
      </c>
      <c r="I48" s="44">
        <v>1</v>
      </c>
      <c r="J48" s="44">
        <v>7</v>
      </c>
      <c r="K48" s="44">
        <v>7</v>
      </c>
      <c r="L48" s="44">
        <v>7</v>
      </c>
      <c r="M48" s="44">
        <v>0</v>
      </c>
      <c r="N48" s="16">
        <f t="shared" si="1"/>
        <v>70</v>
      </c>
      <c r="O48" s="5">
        <v>1836.21</v>
      </c>
      <c r="P48" s="5">
        <f t="shared" si="2"/>
        <v>1836.21</v>
      </c>
      <c r="Q48" s="16">
        <f>IF(O48=0,0,P48/O48)*100</f>
        <v>100</v>
      </c>
      <c r="R48" s="5">
        <v>1836.21</v>
      </c>
      <c r="S48" s="16">
        <f>IF(P48=0,0,R48/P48)*100</f>
        <v>100</v>
      </c>
      <c r="T48" s="5">
        <f t="shared" si="5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12089.81</v>
      </c>
      <c r="H49" s="44">
        <v>31</v>
      </c>
      <c r="I49" s="44">
        <v>10</v>
      </c>
      <c r="J49" s="44">
        <v>16</v>
      </c>
      <c r="K49" s="44">
        <v>19</v>
      </c>
      <c r="L49" s="44">
        <v>21</v>
      </c>
      <c r="M49" s="44">
        <v>0</v>
      </c>
      <c r="N49" s="16">
        <f t="shared" si="1"/>
        <v>61.29032258064516</v>
      </c>
      <c r="O49" s="5">
        <v>12089.81</v>
      </c>
      <c r="P49" s="5">
        <f t="shared" si="2"/>
        <v>12089.81</v>
      </c>
      <c r="Q49" s="16">
        <f>IF(O49=0,0,P49/O49)*100</f>
        <v>100</v>
      </c>
      <c r="R49" s="5">
        <v>12089.81</v>
      </c>
      <c r="S49" s="16">
        <f>IF(P49=0,0,R49/P49)*100</f>
        <v>100</v>
      </c>
      <c r="T49" s="5">
        <f t="shared" si="5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7977.67</v>
      </c>
      <c r="H50" s="44">
        <v>22</v>
      </c>
      <c r="I50" s="44">
        <v>5</v>
      </c>
      <c r="J50" s="44">
        <v>16</v>
      </c>
      <c r="K50" s="44">
        <v>11</v>
      </c>
      <c r="L50" s="44">
        <v>12</v>
      </c>
      <c r="M50" s="44">
        <v>0</v>
      </c>
      <c r="N50" s="16">
        <f t="shared" si="1"/>
        <v>50</v>
      </c>
      <c r="O50" s="5">
        <v>7977.67</v>
      </c>
      <c r="P50" s="5">
        <f t="shared" si="2"/>
        <v>7977.67</v>
      </c>
      <c r="Q50" s="16">
        <f>IF(O50=0,0,P50/O50)*100</f>
        <v>100</v>
      </c>
      <c r="R50" s="5">
        <v>7977.67</v>
      </c>
      <c r="S50" s="16">
        <f>IF(P50=0,0,R50/P50)*100</f>
        <v>100</v>
      </c>
      <c r="T50" s="5">
        <f t="shared" si="5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64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1203.94</v>
      </c>
      <c r="H51" s="44">
        <v>6</v>
      </c>
      <c r="I51" s="44">
        <v>0</v>
      </c>
      <c r="J51" s="44">
        <v>5</v>
      </c>
      <c r="K51" s="44">
        <v>3</v>
      </c>
      <c r="L51" s="44">
        <v>3</v>
      </c>
      <c r="M51" s="44">
        <v>0</v>
      </c>
      <c r="N51" s="16">
        <f t="shared" si="1"/>
        <v>50</v>
      </c>
      <c r="O51" s="16">
        <v>1203.94</v>
      </c>
      <c r="P51" s="5">
        <f t="shared" si="2"/>
        <v>1203.94</v>
      </c>
      <c r="Q51" s="16">
        <f>IF(O51=0,0,P51/O51)*100</f>
        <v>100</v>
      </c>
      <c r="R51" s="16">
        <v>1203.94</v>
      </c>
      <c r="S51" s="16">
        <f>IF(P51=0,0,R51/P51)*100</f>
        <v>100</v>
      </c>
      <c r="T51" s="5">
        <f t="shared" si="5"/>
        <v>0</v>
      </c>
      <c r="U51" s="16">
        <f>IF(P51=0,0,T51/P51)*100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4261.2</v>
      </c>
      <c r="H52" s="44">
        <v>20</v>
      </c>
      <c r="I52" s="44">
        <v>0</v>
      </c>
      <c r="J52" s="44">
        <v>12</v>
      </c>
      <c r="K52" s="44">
        <v>12</v>
      </c>
      <c r="L52" s="44">
        <v>13</v>
      </c>
      <c r="M52" s="44">
        <v>0</v>
      </c>
      <c r="N52" s="16">
        <f t="shared" si="1"/>
        <v>60</v>
      </c>
      <c r="O52" s="5">
        <v>4261.2</v>
      </c>
      <c r="P52" s="5">
        <f t="shared" si="2"/>
        <v>4261.2</v>
      </c>
      <c r="Q52" s="16">
        <f t="shared" ref="Q52:Q80" si="11">IF(O52=0,0,P52/O52)*100</f>
        <v>100</v>
      </c>
      <c r="R52" s="5">
        <v>4261.2</v>
      </c>
      <c r="S52" s="16">
        <f t="shared" ref="S52:S66" si="12">IF(P52=0,0,R52/P52)*100</f>
        <v>100</v>
      </c>
      <c r="T52" s="5">
        <f t="shared" si="5"/>
        <v>0</v>
      </c>
      <c r="U52" s="16">
        <f t="shared" ref="U52:U80" si="13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13180.31</v>
      </c>
      <c r="H53" s="44">
        <v>16</v>
      </c>
      <c r="I53" s="44">
        <v>1</v>
      </c>
      <c r="J53" s="44">
        <v>12</v>
      </c>
      <c r="K53" s="44">
        <v>13</v>
      </c>
      <c r="L53" s="44">
        <v>14</v>
      </c>
      <c r="M53" s="44">
        <v>0</v>
      </c>
      <c r="N53" s="16">
        <f t="shared" si="1"/>
        <v>81.25</v>
      </c>
      <c r="O53" s="5">
        <v>13180.31</v>
      </c>
      <c r="P53" s="5">
        <f t="shared" si="2"/>
        <v>13180.31</v>
      </c>
      <c r="Q53" s="16">
        <f t="shared" si="11"/>
        <v>100</v>
      </c>
      <c r="R53" s="5">
        <v>13180.31</v>
      </c>
      <c r="S53" s="16">
        <f t="shared" si="12"/>
        <v>100</v>
      </c>
      <c r="T53" s="5">
        <f t="shared" si="5"/>
        <v>0</v>
      </c>
      <c r="U53" s="16">
        <f t="shared" si="13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6744.19</v>
      </c>
      <c r="H54" s="44">
        <v>23</v>
      </c>
      <c r="I54" s="44">
        <v>6</v>
      </c>
      <c r="J54" s="44">
        <v>13</v>
      </c>
      <c r="K54" s="44">
        <v>10</v>
      </c>
      <c r="L54" s="44">
        <v>12</v>
      </c>
      <c r="M54" s="44">
        <v>0</v>
      </c>
      <c r="N54" s="16">
        <f t="shared" si="1"/>
        <v>43.478260869565219</v>
      </c>
      <c r="O54" s="5">
        <v>6744.19</v>
      </c>
      <c r="P54" s="5">
        <f t="shared" si="2"/>
        <v>6744.19</v>
      </c>
      <c r="Q54" s="16">
        <f t="shared" si="11"/>
        <v>100</v>
      </c>
      <c r="R54" s="5">
        <v>6744.19</v>
      </c>
      <c r="S54" s="16">
        <f t="shared" si="12"/>
        <v>100</v>
      </c>
      <c r="T54" s="5">
        <f t="shared" si="5"/>
        <v>0</v>
      </c>
      <c r="U54" s="16">
        <f t="shared" si="13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29</v>
      </c>
      <c r="I55" s="44">
        <v>2</v>
      </c>
      <c r="J55" s="44">
        <v>27</v>
      </c>
      <c r="K55" s="44">
        <v>7</v>
      </c>
      <c r="L55" s="44">
        <v>9</v>
      </c>
      <c r="M55" s="44">
        <v>0</v>
      </c>
      <c r="N55" s="16">
        <f t="shared" si="1"/>
        <v>24.137931034482758</v>
      </c>
      <c r="O55" s="5">
        <v>4470.8100000000004</v>
      </c>
      <c r="P55" s="5">
        <f t="shared" si="2"/>
        <v>4470.8100000000004</v>
      </c>
      <c r="Q55" s="16">
        <f t="shared" si="11"/>
        <v>100</v>
      </c>
      <c r="R55" s="5">
        <v>4470.8100000000004</v>
      </c>
      <c r="S55" s="16">
        <f t="shared" si="12"/>
        <v>100</v>
      </c>
      <c r="T55" s="5">
        <f t="shared" si="5"/>
        <v>0</v>
      </c>
      <c r="U55" s="16">
        <f t="shared" si="13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64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23</v>
      </c>
      <c r="I56" s="44">
        <v>6</v>
      </c>
      <c r="J56" s="44">
        <v>6</v>
      </c>
      <c r="K56" s="44">
        <v>8</v>
      </c>
      <c r="L56" s="44">
        <v>9</v>
      </c>
      <c r="M56" s="44">
        <v>0</v>
      </c>
      <c r="N56" s="16">
        <f t="shared" si="1"/>
        <v>34.782608695652172</v>
      </c>
      <c r="O56" s="5">
        <v>3148.3</v>
      </c>
      <c r="P56" s="5">
        <f t="shared" si="2"/>
        <v>3148.3</v>
      </c>
      <c r="Q56" s="16">
        <f t="shared" si="11"/>
        <v>100</v>
      </c>
      <c r="R56" s="5">
        <v>3148.3</v>
      </c>
      <c r="S56" s="16">
        <f t="shared" si="12"/>
        <v>100</v>
      </c>
      <c r="T56" s="5">
        <f t="shared" si="5"/>
        <v>0</v>
      </c>
      <c r="U56" s="16">
        <f t="shared" si="13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12176.76</v>
      </c>
      <c r="H57" s="44">
        <v>31</v>
      </c>
      <c r="I57" s="44">
        <v>2</v>
      </c>
      <c r="J57" s="44">
        <v>14</v>
      </c>
      <c r="K57" s="44">
        <v>20</v>
      </c>
      <c r="L57" s="44">
        <v>26</v>
      </c>
      <c r="M57" s="44">
        <v>0</v>
      </c>
      <c r="N57" s="16">
        <f t="shared" si="1"/>
        <v>64.516129032258064</v>
      </c>
      <c r="O57" s="5">
        <v>12176.76</v>
      </c>
      <c r="P57" s="5">
        <f t="shared" si="2"/>
        <v>12176.76</v>
      </c>
      <c r="Q57" s="16">
        <f t="shared" si="11"/>
        <v>100</v>
      </c>
      <c r="R57" s="5">
        <v>12176.76</v>
      </c>
      <c r="S57" s="16">
        <f t="shared" si="12"/>
        <v>100</v>
      </c>
      <c r="T57" s="5">
        <f t="shared" si="5"/>
        <v>0</v>
      </c>
      <c r="U57" s="16">
        <f t="shared" si="13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64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8220.59</v>
      </c>
      <c r="H58" s="44">
        <v>17</v>
      </c>
      <c r="I58" s="44">
        <v>4</v>
      </c>
      <c r="J58" s="44">
        <v>8</v>
      </c>
      <c r="K58" s="44">
        <v>12</v>
      </c>
      <c r="L58" s="44">
        <v>14</v>
      </c>
      <c r="M58" s="44">
        <v>0</v>
      </c>
      <c r="N58" s="16">
        <f t="shared" si="1"/>
        <v>70.588235294117652</v>
      </c>
      <c r="O58" s="5">
        <v>8220.59</v>
      </c>
      <c r="P58" s="5">
        <f t="shared" si="2"/>
        <v>8220.59</v>
      </c>
      <c r="Q58" s="16">
        <f t="shared" si="11"/>
        <v>100</v>
      </c>
      <c r="R58" s="5">
        <v>8220.59</v>
      </c>
      <c r="S58" s="16">
        <f t="shared" si="12"/>
        <v>100</v>
      </c>
      <c r="T58" s="5">
        <f t="shared" si="5"/>
        <v>0</v>
      </c>
      <c r="U58" s="16">
        <f t="shared" si="13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4916.71</v>
      </c>
      <c r="H59" s="44">
        <v>29</v>
      </c>
      <c r="I59" s="44">
        <v>10</v>
      </c>
      <c r="J59" s="44">
        <v>12</v>
      </c>
      <c r="K59" s="44">
        <v>13</v>
      </c>
      <c r="L59" s="44">
        <v>14</v>
      </c>
      <c r="M59" s="44">
        <v>0</v>
      </c>
      <c r="N59" s="16">
        <f t="shared" si="1"/>
        <v>44.827586206896555</v>
      </c>
      <c r="O59" s="5">
        <v>4916.71</v>
      </c>
      <c r="P59" s="5">
        <f t="shared" si="2"/>
        <v>4916.71</v>
      </c>
      <c r="Q59" s="16">
        <f t="shared" si="11"/>
        <v>100</v>
      </c>
      <c r="R59" s="5">
        <v>4916.71</v>
      </c>
      <c r="S59" s="16">
        <f t="shared" si="12"/>
        <v>100</v>
      </c>
      <c r="T59" s="5">
        <f t="shared" si="5"/>
        <v>0</v>
      </c>
      <c r="U59" s="16">
        <f t="shared" si="13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3332.43</v>
      </c>
      <c r="H60" s="44">
        <v>18</v>
      </c>
      <c r="I60" s="44">
        <v>5</v>
      </c>
      <c r="J60" s="44">
        <v>11</v>
      </c>
      <c r="K60" s="44">
        <v>7</v>
      </c>
      <c r="L60" s="44">
        <v>9</v>
      </c>
      <c r="M60" s="44">
        <v>0</v>
      </c>
      <c r="N60" s="16">
        <f t="shared" si="1"/>
        <v>38.888888888888893</v>
      </c>
      <c r="O60" s="5">
        <v>3332.43</v>
      </c>
      <c r="P60" s="5">
        <f t="shared" si="2"/>
        <v>3332.43</v>
      </c>
      <c r="Q60" s="16">
        <f t="shared" si="11"/>
        <v>100</v>
      </c>
      <c r="R60" s="5">
        <v>3332.43</v>
      </c>
      <c r="S60" s="16">
        <f t="shared" si="12"/>
        <v>100</v>
      </c>
      <c r="T60" s="5">
        <f t="shared" si="5"/>
        <v>0</v>
      </c>
      <c r="U60" s="16">
        <f t="shared" si="13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25</v>
      </c>
      <c r="I61" s="44">
        <v>3</v>
      </c>
      <c r="J61" s="44">
        <v>19</v>
      </c>
      <c r="K61" s="44">
        <v>3</v>
      </c>
      <c r="L61" s="44">
        <v>4</v>
      </c>
      <c r="M61" s="44">
        <v>0</v>
      </c>
      <c r="N61" s="16">
        <f t="shared" si="1"/>
        <v>12</v>
      </c>
      <c r="O61" s="5">
        <v>4040.4</v>
      </c>
      <c r="P61" s="5">
        <f t="shared" si="2"/>
        <v>4040.4</v>
      </c>
      <c r="Q61" s="16">
        <f t="shared" si="11"/>
        <v>100</v>
      </c>
      <c r="R61" s="5">
        <v>4040.4</v>
      </c>
      <c r="S61" s="16">
        <f t="shared" si="12"/>
        <v>100</v>
      </c>
      <c r="T61" s="5">
        <f t="shared" si="5"/>
        <v>0</v>
      </c>
      <c r="U61" s="16">
        <f t="shared" si="13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12117.09</v>
      </c>
      <c r="H62" s="44">
        <v>18</v>
      </c>
      <c r="I62" s="44">
        <v>1</v>
      </c>
      <c r="J62" s="44">
        <v>14</v>
      </c>
      <c r="K62" s="44">
        <v>9</v>
      </c>
      <c r="L62" s="44">
        <v>11</v>
      </c>
      <c r="M62" s="44">
        <v>0</v>
      </c>
      <c r="N62" s="16">
        <f t="shared" si="1"/>
        <v>50</v>
      </c>
      <c r="O62" s="5">
        <v>12117.09</v>
      </c>
      <c r="P62" s="5">
        <f t="shared" si="2"/>
        <v>12117.09</v>
      </c>
      <c r="Q62" s="16">
        <f t="shared" si="11"/>
        <v>100</v>
      </c>
      <c r="R62" s="5">
        <v>12117.09</v>
      </c>
      <c r="S62" s="16">
        <f t="shared" si="12"/>
        <v>100</v>
      </c>
      <c r="T62" s="5">
        <f t="shared" si="5"/>
        <v>0</v>
      </c>
      <c r="U62" s="16">
        <f t="shared" si="13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11852.78</v>
      </c>
      <c r="H63" s="44">
        <v>24</v>
      </c>
      <c r="I63" s="44">
        <v>7</v>
      </c>
      <c r="J63" s="44">
        <v>10</v>
      </c>
      <c r="K63" s="44">
        <v>14</v>
      </c>
      <c r="L63" s="44">
        <v>17</v>
      </c>
      <c r="M63" s="44">
        <v>0</v>
      </c>
      <c r="N63" s="16">
        <f t="shared" si="1"/>
        <v>58.333333333333336</v>
      </c>
      <c r="O63" s="5">
        <v>11852.78</v>
      </c>
      <c r="P63" s="5">
        <f t="shared" si="2"/>
        <v>11852.78</v>
      </c>
      <c r="Q63" s="16">
        <f t="shared" si="11"/>
        <v>100</v>
      </c>
      <c r="R63" s="5">
        <v>11852.78</v>
      </c>
      <c r="S63" s="16">
        <f t="shared" si="12"/>
        <v>100</v>
      </c>
      <c r="T63" s="5">
        <f t="shared" si="5"/>
        <v>0</v>
      </c>
      <c r="U63" s="16">
        <f t="shared" si="13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103.49</v>
      </c>
      <c r="H64" s="44">
        <v>1</v>
      </c>
      <c r="I64" s="44">
        <v>0</v>
      </c>
      <c r="J64" s="44">
        <v>1</v>
      </c>
      <c r="K64" s="44">
        <v>1</v>
      </c>
      <c r="L64" s="44">
        <v>1</v>
      </c>
      <c r="M64" s="44">
        <v>0</v>
      </c>
      <c r="N64" s="16">
        <f t="shared" si="1"/>
        <v>100</v>
      </c>
      <c r="O64" s="5">
        <v>103.49</v>
      </c>
      <c r="P64" s="5">
        <f t="shared" si="2"/>
        <v>103.49</v>
      </c>
      <c r="Q64" s="16">
        <f t="shared" si="11"/>
        <v>100</v>
      </c>
      <c r="R64" s="5">
        <v>103.49</v>
      </c>
      <c r="S64" s="16">
        <f t="shared" si="12"/>
        <v>100</v>
      </c>
      <c r="T64" s="5">
        <f t="shared" si="5"/>
        <v>0</v>
      </c>
      <c r="U64" s="16">
        <f t="shared" si="13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6</v>
      </c>
      <c r="I65" s="44">
        <v>2</v>
      </c>
      <c r="J65" s="44">
        <v>4</v>
      </c>
      <c r="K65" s="44">
        <v>0</v>
      </c>
      <c r="L65" s="44">
        <v>0</v>
      </c>
      <c r="M65" s="44">
        <v>0</v>
      </c>
      <c r="N65" s="16">
        <f t="shared" si="1"/>
        <v>0</v>
      </c>
      <c r="O65" s="5">
        <v>0</v>
      </c>
      <c r="P65" s="5">
        <f t="shared" si="2"/>
        <v>0</v>
      </c>
      <c r="Q65" s="16">
        <f t="shared" si="11"/>
        <v>0</v>
      </c>
      <c r="R65" s="5">
        <v>0</v>
      </c>
      <c r="S65" s="16">
        <f t="shared" si="12"/>
        <v>0</v>
      </c>
      <c r="T65" s="5">
        <f t="shared" si="5"/>
        <v>0</v>
      </c>
      <c r="U65" s="16">
        <f t="shared" si="13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64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5696.37</v>
      </c>
      <c r="H66" s="44">
        <v>28</v>
      </c>
      <c r="I66" s="44">
        <v>11</v>
      </c>
      <c r="J66" s="44">
        <v>14</v>
      </c>
      <c r="K66" s="44">
        <v>14</v>
      </c>
      <c r="L66" s="44">
        <v>15</v>
      </c>
      <c r="M66" s="44">
        <v>0</v>
      </c>
      <c r="N66" s="16">
        <f t="shared" si="1"/>
        <v>50</v>
      </c>
      <c r="O66" s="5">
        <v>5696.37</v>
      </c>
      <c r="P66" s="5">
        <f t="shared" si="2"/>
        <v>5696.37</v>
      </c>
      <c r="Q66" s="16">
        <f t="shared" si="11"/>
        <v>100</v>
      </c>
      <c r="R66" s="5">
        <v>5696.37</v>
      </c>
      <c r="S66" s="16">
        <f t="shared" si="12"/>
        <v>100</v>
      </c>
      <c r="T66" s="5">
        <f t="shared" si="5"/>
        <v>0</v>
      </c>
      <c r="U66" s="16">
        <f t="shared" si="13"/>
        <v>0</v>
      </c>
    </row>
    <row r="67" spans="1:21" ht="27.95" customHeight="1" x14ac:dyDescent="0.25">
      <c r="A67" s="1">
        <f t="shared" si="7"/>
        <v>62</v>
      </c>
      <c r="B67" s="164" t="s">
        <v>24</v>
      </c>
      <c r="C67" s="164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1958.18</v>
      </c>
      <c r="H67" s="44">
        <v>7</v>
      </c>
      <c r="I67" s="44">
        <v>2</v>
      </c>
      <c r="J67" s="44">
        <v>4</v>
      </c>
      <c r="K67" s="44">
        <v>4</v>
      </c>
      <c r="L67" s="44">
        <v>5</v>
      </c>
      <c r="M67" s="44">
        <v>0</v>
      </c>
      <c r="N67" s="16">
        <f t="shared" si="1"/>
        <v>57.142857142857139</v>
      </c>
      <c r="O67" s="16">
        <v>1958.18</v>
      </c>
      <c r="P67" s="5">
        <f t="shared" si="2"/>
        <v>1958.18</v>
      </c>
      <c r="Q67" s="16">
        <f t="shared" si="11"/>
        <v>100</v>
      </c>
      <c r="R67" s="16">
        <v>1958.18</v>
      </c>
      <c r="S67" s="16">
        <f>IF(M67=0,0,P67/M67)*100</f>
        <v>0</v>
      </c>
      <c r="T67" s="5">
        <f t="shared" si="5"/>
        <v>0</v>
      </c>
      <c r="U67" s="16">
        <f t="shared" si="13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6</v>
      </c>
      <c r="I68" s="44">
        <v>1</v>
      </c>
      <c r="J68" s="44">
        <v>3</v>
      </c>
      <c r="K68" s="44">
        <v>1</v>
      </c>
      <c r="L68" s="44">
        <v>1</v>
      </c>
      <c r="M68" s="44">
        <v>0</v>
      </c>
      <c r="N68" s="16">
        <f t="shared" si="1"/>
        <v>16.666666666666664</v>
      </c>
      <c r="O68" s="5">
        <v>91.35</v>
      </c>
      <c r="P68" s="5">
        <f t="shared" si="2"/>
        <v>91.35</v>
      </c>
      <c r="Q68" s="16">
        <f t="shared" si="11"/>
        <v>100</v>
      </c>
      <c r="R68" s="5">
        <v>91.35</v>
      </c>
      <c r="S68" s="16">
        <f t="shared" ref="S68:S80" si="14">IF(P68=0,0,R68/P68)*100</f>
        <v>100</v>
      </c>
      <c r="T68" s="5">
        <f t="shared" si="5"/>
        <v>0</v>
      </c>
      <c r="U68" s="16">
        <f t="shared" si="13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9525.2000000000007</v>
      </c>
      <c r="H69" s="44">
        <v>28</v>
      </c>
      <c r="I69" s="44">
        <v>5</v>
      </c>
      <c r="J69" s="44">
        <v>18</v>
      </c>
      <c r="K69" s="44">
        <v>20</v>
      </c>
      <c r="L69" s="44">
        <v>21</v>
      </c>
      <c r="M69" s="44">
        <v>0</v>
      </c>
      <c r="N69" s="16">
        <f t="shared" si="1"/>
        <v>71.428571428571431</v>
      </c>
      <c r="O69" s="5">
        <v>9525.2000000000007</v>
      </c>
      <c r="P69" s="5">
        <f t="shared" si="2"/>
        <v>9525.2000000000007</v>
      </c>
      <c r="Q69" s="16">
        <f t="shared" si="11"/>
        <v>100</v>
      </c>
      <c r="R69" s="5">
        <v>9525.2000000000007</v>
      </c>
      <c r="S69" s="16">
        <f t="shared" si="14"/>
        <v>100</v>
      </c>
      <c r="T69" s="5">
        <f t="shared" si="5"/>
        <v>0</v>
      </c>
      <c r="U69" s="16">
        <f t="shared" si="13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14087.52</v>
      </c>
      <c r="H70" s="44">
        <v>35</v>
      </c>
      <c r="I70" s="44">
        <v>8</v>
      </c>
      <c r="J70" s="44">
        <v>20</v>
      </c>
      <c r="K70" s="44">
        <v>14</v>
      </c>
      <c r="L70" s="44">
        <v>16</v>
      </c>
      <c r="M70" s="44">
        <v>0</v>
      </c>
      <c r="N70" s="16">
        <f t="shared" ref="N70:R102" si="15">IF(H70=0,0,K70/H70)*100</f>
        <v>40</v>
      </c>
      <c r="O70" s="5">
        <v>14087.52</v>
      </c>
      <c r="P70" s="5">
        <f t="shared" ref="P70:P79" si="16">O70</f>
        <v>14087.52</v>
      </c>
      <c r="Q70" s="16">
        <f t="shared" si="11"/>
        <v>100</v>
      </c>
      <c r="R70" s="5">
        <v>14087.52</v>
      </c>
      <c r="S70" s="16">
        <f t="shared" si="14"/>
        <v>100</v>
      </c>
      <c r="T70" s="5">
        <f t="shared" ref="T70:T80" si="17">SUM(P70, -R70)</f>
        <v>0</v>
      </c>
      <c r="U70" s="16">
        <f t="shared" si="13"/>
        <v>0</v>
      </c>
    </row>
    <row r="71" spans="1:21" ht="27.95" customHeight="1" x14ac:dyDescent="0.25">
      <c r="A71" s="1">
        <f t="shared" ref="A71:A103" si="18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15"/>
        <v>100</v>
      </c>
      <c r="O71" s="5">
        <v>643.1</v>
      </c>
      <c r="P71" s="5">
        <f t="shared" si="16"/>
        <v>643.1</v>
      </c>
      <c r="Q71" s="16">
        <f t="shared" si="11"/>
        <v>100</v>
      </c>
      <c r="R71" s="5">
        <v>643.1</v>
      </c>
      <c r="S71" s="16">
        <f t="shared" si="14"/>
        <v>100</v>
      </c>
      <c r="T71" s="5">
        <f t="shared" si="17"/>
        <v>0</v>
      </c>
      <c r="U71" s="16">
        <f t="shared" si="13"/>
        <v>0</v>
      </c>
    </row>
    <row r="72" spans="1:21" ht="27.95" customHeight="1" x14ac:dyDescent="0.25">
      <c r="A72" s="1">
        <f t="shared" si="18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20</v>
      </c>
      <c r="I72" s="44">
        <v>2</v>
      </c>
      <c r="J72" s="44">
        <v>18</v>
      </c>
      <c r="K72" s="44">
        <v>0</v>
      </c>
      <c r="L72" s="44">
        <v>0</v>
      </c>
      <c r="M72" s="44">
        <v>0</v>
      </c>
      <c r="N72" s="16">
        <f t="shared" si="15"/>
        <v>0</v>
      </c>
      <c r="O72" s="5">
        <v>0</v>
      </c>
      <c r="P72" s="5">
        <f t="shared" si="16"/>
        <v>0</v>
      </c>
      <c r="Q72" s="16">
        <f t="shared" si="11"/>
        <v>0</v>
      </c>
      <c r="R72" s="5">
        <v>0</v>
      </c>
      <c r="S72" s="16">
        <f t="shared" si="14"/>
        <v>0</v>
      </c>
      <c r="T72" s="5">
        <f t="shared" si="17"/>
        <v>0</v>
      </c>
      <c r="U72" s="16">
        <f t="shared" si="13"/>
        <v>0</v>
      </c>
    </row>
    <row r="73" spans="1:21" ht="27.95" customHeight="1" x14ac:dyDescent="0.25">
      <c r="A73" s="1">
        <f t="shared" si="18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3445.66</v>
      </c>
      <c r="H73" s="44">
        <v>15</v>
      </c>
      <c r="I73" s="44">
        <v>2</v>
      </c>
      <c r="J73" s="44">
        <v>12</v>
      </c>
      <c r="K73" s="44">
        <v>7</v>
      </c>
      <c r="L73" s="44">
        <v>8</v>
      </c>
      <c r="M73" s="44">
        <v>0</v>
      </c>
      <c r="N73" s="16">
        <f t="shared" si="15"/>
        <v>46.666666666666664</v>
      </c>
      <c r="O73" s="5">
        <v>3445.66</v>
      </c>
      <c r="P73" s="5">
        <f t="shared" si="16"/>
        <v>3445.66</v>
      </c>
      <c r="Q73" s="16">
        <f t="shared" si="11"/>
        <v>100</v>
      </c>
      <c r="R73" s="5">
        <v>3445.66</v>
      </c>
      <c r="S73" s="16">
        <f t="shared" si="14"/>
        <v>100</v>
      </c>
      <c r="T73" s="5">
        <f t="shared" si="17"/>
        <v>0</v>
      </c>
      <c r="U73" s="16">
        <f t="shared" si="13"/>
        <v>0</v>
      </c>
    </row>
    <row r="74" spans="1:21" ht="27.95" customHeight="1" x14ac:dyDescent="0.25">
      <c r="A74" s="1">
        <f t="shared" si="18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1125.44</v>
      </c>
      <c r="H74" s="44">
        <v>5</v>
      </c>
      <c r="I74" s="44">
        <v>0</v>
      </c>
      <c r="J74" s="44">
        <v>5</v>
      </c>
      <c r="K74" s="44">
        <v>3</v>
      </c>
      <c r="L74" s="44">
        <v>3</v>
      </c>
      <c r="M74" s="44">
        <v>0</v>
      </c>
      <c r="N74" s="16">
        <f t="shared" si="15"/>
        <v>60</v>
      </c>
      <c r="O74" s="5">
        <v>1125.44</v>
      </c>
      <c r="P74" s="5">
        <f t="shared" si="16"/>
        <v>1125.44</v>
      </c>
      <c r="Q74" s="16">
        <f t="shared" si="11"/>
        <v>100</v>
      </c>
      <c r="R74" s="5">
        <v>1125.44</v>
      </c>
      <c r="S74" s="16">
        <f t="shared" si="14"/>
        <v>100</v>
      </c>
      <c r="T74" s="5">
        <f t="shared" si="17"/>
        <v>0</v>
      </c>
      <c r="U74" s="16">
        <f t="shared" si="13"/>
        <v>0</v>
      </c>
    </row>
    <row r="75" spans="1:21" ht="27.95" customHeight="1" x14ac:dyDescent="0.25">
      <c r="A75" s="1">
        <f t="shared" si="18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6749.95</v>
      </c>
      <c r="H75" s="44">
        <v>20</v>
      </c>
      <c r="I75" s="44">
        <v>6</v>
      </c>
      <c r="J75" s="44">
        <v>13</v>
      </c>
      <c r="K75" s="44">
        <v>10</v>
      </c>
      <c r="L75" s="44">
        <v>13</v>
      </c>
      <c r="M75" s="44">
        <v>0</v>
      </c>
      <c r="N75" s="16">
        <f t="shared" si="15"/>
        <v>50</v>
      </c>
      <c r="O75" s="5">
        <v>6749.95</v>
      </c>
      <c r="P75" s="5">
        <f t="shared" si="16"/>
        <v>6749.95</v>
      </c>
      <c r="Q75" s="16">
        <f t="shared" si="11"/>
        <v>100</v>
      </c>
      <c r="R75" s="5">
        <v>6749.95</v>
      </c>
      <c r="S75" s="16">
        <f t="shared" si="14"/>
        <v>100</v>
      </c>
      <c r="T75" s="5">
        <f t="shared" si="17"/>
        <v>0</v>
      </c>
      <c r="U75" s="16">
        <f t="shared" si="13"/>
        <v>0</v>
      </c>
    </row>
    <row r="76" spans="1:21" ht="27.95" customHeight="1" x14ac:dyDescent="0.25">
      <c r="A76" s="1">
        <f t="shared" si="18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15245.67</v>
      </c>
      <c r="H76" s="44">
        <v>27</v>
      </c>
      <c r="I76" s="44">
        <v>2</v>
      </c>
      <c r="J76" s="44">
        <v>21</v>
      </c>
      <c r="K76" s="44">
        <v>24</v>
      </c>
      <c r="L76" s="44">
        <v>30</v>
      </c>
      <c r="M76" s="44">
        <v>0</v>
      </c>
      <c r="N76" s="16">
        <f t="shared" si="15"/>
        <v>88.888888888888886</v>
      </c>
      <c r="O76" s="5">
        <v>15245.67</v>
      </c>
      <c r="P76" s="5">
        <f t="shared" si="16"/>
        <v>15245.67</v>
      </c>
      <c r="Q76" s="16">
        <f t="shared" si="11"/>
        <v>100</v>
      </c>
      <c r="R76" s="5">
        <v>15245.67</v>
      </c>
      <c r="S76" s="16">
        <f t="shared" si="14"/>
        <v>100</v>
      </c>
      <c r="T76" s="5">
        <f t="shared" si="17"/>
        <v>0</v>
      </c>
      <c r="U76" s="16">
        <f t="shared" si="13"/>
        <v>0</v>
      </c>
    </row>
    <row r="77" spans="1:21" ht="27.95" customHeight="1" x14ac:dyDescent="0.25">
      <c r="A77" s="1">
        <f t="shared" si="18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18902.77</v>
      </c>
      <c r="H77" s="44">
        <v>38</v>
      </c>
      <c r="I77" s="44">
        <v>10</v>
      </c>
      <c r="J77" s="44">
        <v>24</v>
      </c>
      <c r="K77" s="44">
        <v>27</v>
      </c>
      <c r="L77" s="44">
        <v>30</v>
      </c>
      <c r="M77" s="44">
        <v>0</v>
      </c>
      <c r="N77" s="16">
        <f t="shared" si="15"/>
        <v>71.05263157894737</v>
      </c>
      <c r="O77" s="5">
        <v>18902.77</v>
      </c>
      <c r="P77" s="5">
        <f t="shared" si="16"/>
        <v>18902.77</v>
      </c>
      <c r="Q77" s="16">
        <f t="shared" si="11"/>
        <v>100</v>
      </c>
      <c r="R77" s="5">
        <v>18902.77</v>
      </c>
      <c r="S77" s="16">
        <f t="shared" si="14"/>
        <v>100</v>
      </c>
      <c r="T77" s="5">
        <f t="shared" si="17"/>
        <v>0</v>
      </c>
      <c r="U77" s="16">
        <f t="shared" si="13"/>
        <v>0</v>
      </c>
    </row>
    <row r="78" spans="1:21" ht="27.95" customHeight="1" x14ac:dyDescent="0.25">
      <c r="A78" s="1">
        <f t="shared" si="18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6110.04</v>
      </c>
      <c r="H78" s="44">
        <v>5</v>
      </c>
      <c r="I78" s="44">
        <v>1</v>
      </c>
      <c r="J78" s="44">
        <v>2</v>
      </c>
      <c r="K78" s="44">
        <v>4</v>
      </c>
      <c r="L78" s="44">
        <v>8</v>
      </c>
      <c r="M78" s="44">
        <v>0</v>
      </c>
      <c r="N78" s="16">
        <f t="shared" si="15"/>
        <v>80</v>
      </c>
      <c r="O78" s="5">
        <v>6110.04</v>
      </c>
      <c r="P78" s="5">
        <f t="shared" si="16"/>
        <v>6110.04</v>
      </c>
      <c r="Q78" s="16">
        <f t="shared" si="11"/>
        <v>100</v>
      </c>
      <c r="R78" s="5">
        <v>6110.04</v>
      </c>
      <c r="S78" s="16">
        <f t="shared" si="14"/>
        <v>100</v>
      </c>
      <c r="T78" s="5">
        <f t="shared" si="17"/>
        <v>0</v>
      </c>
      <c r="U78" s="16">
        <f t="shared" si="13"/>
        <v>0</v>
      </c>
    </row>
    <row r="79" spans="1:21" ht="27.95" customHeight="1" x14ac:dyDescent="0.25">
      <c r="A79" s="1">
        <f t="shared" si="18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8230.5499999999993</v>
      </c>
      <c r="H79" s="44">
        <v>7</v>
      </c>
      <c r="I79" s="44">
        <v>1</v>
      </c>
      <c r="J79" s="44">
        <v>6</v>
      </c>
      <c r="K79" s="44">
        <v>6</v>
      </c>
      <c r="L79" s="44">
        <v>9</v>
      </c>
      <c r="M79" s="44">
        <v>0</v>
      </c>
      <c r="N79" s="16">
        <f t="shared" si="15"/>
        <v>85.714285714285708</v>
      </c>
      <c r="O79" s="5">
        <v>8230.5499999999993</v>
      </c>
      <c r="P79" s="5">
        <f t="shared" si="16"/>
        <v>8230.5499999999993</v>
      </c>
      <c r="Q79" s="16">
        <f t="shared" si="11"/>
        <v>100</v>
      </c>
      <c r="R79" s="5">
        <v>8230.5499999999993</v>
      </c>
      <c r="S79" s="16">
        <f t="shared" si="14"/>
        <v>100</v>
      </c>
      <c r="T79" s="5">
        <f t="shared" si="17"/>
        <v>0</v>
      </c>
      <c r="U79" s="16">
        <f t="shared" si="13"/>
        <v>0</v>
      </c>
    </row>
    <row r="80" spans="1:21" ht="30" x14ac:dyDescent="0.25">
      <c r="A80" s="1">
        <f t="shared" si="18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8</v>
      </c>
      <c r="I80" s="44">
        <v>4</v>
      </c>
      <c r="J80" s="44">
        <v>2</v>
      </c>
      <c r="K80" s="44">
        <v>2</v>
      </c>
      <c r="L80" s="44">
        <v>2</v>
      </c>
      <c r="M80" s="44">
        <v>0</v>
      </c>
      <c r="N80" s="16">
        <f t="shared" si="15"/>
        <v>25</v>
      </c>
      <c r="O80" s="16">
        <v>0</v>
      </c>
      <c r="P80" s="5">
        <v>450.66</v>
      </c>
      <c r="Q80" s="16">
        <f t="shared" si="11"/>
        <v>0</v>
      </c>
      <c r="R80" s="5">
        <v>450.66</v>
      </c>
      <c r="S80" s="16">
        <f t="shared" si="14"/>
        <v>100</v>
      </c>
      <c r="T80" s="5">
        <f t="shared" si="17"/>
        <v>0</v>
      </c>
      <c r="U80" s="16">
        <f t="shared" si="13"/>
        <v>0</v>
      </c>
    </row>
    <row r="81" spans="1:21" ht="27.95" customHeight="1" x14ac:dyDescent="0.25">
      <c r="A81" s="1">
        <f t="shared" si="18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4026.52</v>
      </c>
      <c r="H81" s="44">
        <v>23</v>
      </c>
      <c r="I81" s="44">
        <v>6</v>
      </c>
      <c r="J81" s="44">
        <v>14</v>
      </c>
      <c r="K81" s="44">
        <v>12</v>
      </c>
      <c r="L81" s="44">
        <v>15</v>
      </c>
      <c r="M81" s="44">
        <v>0</v>
      </c>
      <c r="N81" s="16">
        <f t="shared" si="15"/>
        <v>52.173913043478258</v>
      </c>
      <c r="O81" s="5">
        <v>4026.52</v>
      </c>
      <c r="P81" s="5">
        <f>O81</f>
        <v>4026.52</v>
      </c>
      <c r="Q81" s="16">
        <f>IF(O81=0,0,P81/O81)*100</f>
        <v>100</v>
      </c>
      <c r="R81" s="5">
        <v>4026.52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18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17480.79</v>
      </c>
      <c r="H82" s="44">
        <v>18</v>
      </c>
      <c r="I82" s="44">
        <v>3</v>
      </c>
      <c r="J82" s="44">
        <v>12</v>
      </c>
      <c r="K82" s="44">
        <v>13</v>
      </c>
      <c r="L82" s="44">
        <v>19</v>
      </c>
      <c r="M82" s="44">
        <v>0</v>
      </c>
      <c r="N82" s="16">
        <f t="shared" si="15"/>
        <v>72.222222222222214</v>
      </c>
      <c r="O82" s="5">
        <v>17480.79</v>
      </c>
      <c r="P82" s="5">
        <f>O82</f>
        <v>17480.79</v>
      </c>
      <c r="Q82" s="16">
        <f>IF(O82=0,0,P82/O82)*100</f>
        <v>100</v>
      </c>
      <c r="R82" s="5">
        <v>17480.79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18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15424.51</v>
      </c>
      <c r="H83" s="44">
        <v>36</v>
      </c>
      <c r="I83" s="44">
        <v>4</v>
      </c>
      <c r="J83" s="44">
        <v>31</v>
      </c>
      <c r="K83" s="44">
        <v>25</v>
      </c>
      <c r="L83" s="44">
        <v>34</v>
      </c>
      <c r="M83" s="44">
        <v>0</v>
      </c>
      <c r="N83" s="16">
        <f t="shared" si="15"/>
        <v>69.444444444444443</v>
      </c>
      <c r="O83" s="5">
        <v>15424.51</v>
      </c>
      <c r="P83" s="5">
        <f>O83</f>
        <v>15424.51</v>
      </c>
      <c r="Q83" s="16">
        <f>IF(O83=0,0,P83/O83)*100</f>
        <v>100</v>
      </c>
      <c r="R83" s="5">
        <v>15424.51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18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16</v>
      </c>
      <c r="I84" s="44">
        <v>6</v>
      </c>
      <c r="J84" s="44">
        <v>9</v>
      </c>
      <c r="K84" s="44">
        <v>0</v>
      </c>
      <c r="L84" s="44">
        <v>0</v>
      </c>
      <c r="M84" s="44">
        <v>0</v>
      </c>
      <c r="N84" s="16">
        <f t="shared" si="15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18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9794.4599999999991</v>
      </c>
      <c r="H85" s="44">
        <v>34</v>
      </c>
      <c r="I85" s="44">
        <v>5</v>
      </c>
      <c r="J85" s="44">
        <v>25</v>
      </c>
      <c r="K85" s="44">
        <v>15</v>
      </c>
      <c r="L85" s="44">
        <v>15</v>
      </c>
      <c r="M85" s="44">
        <v>0</v>
      </c>
      <c r="N85" s="16">
        <f t="shared" si="15"/>
        <v>44.117647058823529</v>
      </c>
      <c r="O85" s="5">
        <v>9794.4599999999991</v>
      </c>
      <c r="P85" s="5">
        <f>O85</f>
        <v>9794.4599999999991</v>
      </c>
      <c r="Q85" s="16">
        <f>IF(O85=0,0,P85/O85)*100</f>
        <v>100</v>
      </c>
      <c r="R85" s="5">
        <v>9794.4599999999991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18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7</v>
      </c>
      <c r="I86" s="44">
        <v>5</v>
      </c>
      <c r="J86" s="44">
        <v>2</v>
      </c>
      <c r="K86" s="44">
        <v>0</v>
      </c>
      <c r="L86" s="44">
        <v>0</v>
      </c>
      <c r="M86" s="44">
        <v>0</v>
      </c>
      <c r="N86" s="16">
        <f t="shared" si="15"/>
        <v>0</v>
      </c>
      <c r="O86" s="16">
        <f t="shared" si="15"/>
        <v>0</v>
      </c>
      <c r="P86" s="16">
        <f t="shared" si="15"/>
        <v>0</v>
      </c>
      <c r="Q86" s="16">
        <f t="shared" si="15"/>
        <v>0</v>
      </c>
      <c r="R86" s="16">
        <f t="shared" si="15"/>
        <v>0</v>
      </c>
      <c r="S86" s="16">
        <f t="shared" ref="N86:U104" si="19">IF(M86=0,0,P86/M86)*100</f>
        <v>0</v>
      </c>
      <c r="T86" s="16">
        <f t="shared" si="19"/>
        <v>0</v>
      </c>
      <c r="U86" s="16">
        <f t="shared" si="19"/>
        <v>0</v>
      </c>
    </row>
    <row r="87" spans="1:21" ht="27.95" customHeight="1" x14ac:dyDescent="0.25">
      <c r="A87" s="1">
        <f t="shared" si="18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3" si="20">O87</f>
        <v>10324.64</v>
      </c>
      <c r="H87" s="44">
        <v>24</v>
      </c>
      <c r="I87" s="44">
        <v>6</v>
      </c>
      <c r="J87" s="44">
        <v>14</v>
      </c>
      <c r="K87" s="44">
        <v>12</v>
      </c>
      <c r="L87" s="44">
        <v>18</v>
      </c>
      <c r="M87" s="44">
        <v>0</v>
      </c>
      <c r="N87" s="16">
        <f t="shared" si="15"/>
        <v>50</v>
      </c>
      <c r="O87" s="5">
        <v>10324.64</v>
      </c>
      <c r="P87" s="5">
        <f t="shared" ref="P87:P103" si="21">O87</f>
        <v>10324.64</v>
      </c>
      <c r="Q87" s="16">
        <f t="shared" ref="Q87:Q103" si="22">IF(O87=0,0,P87/O87)*100</f>
        <v>100</v>
      </c>
      <c r="R87" s="5">
        <v>10324.64</v>
      </c>
      <c r="S87" s="16">
        <f t="shared" ref="S87:S104" si="23">IF(P87=0,0,R87/P87)*100</f>
        <v>100</v>
      </c>
      <c r="T87" s="5">
        <f t="shared" ref="T87:T103" si="24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18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20"/>
        <v>4178.84</v>
      </c>
      <c r="H88" s="44">
        <v>12</v>
      </c>
      <c r="I88" s="44">
        <v>1</v>
      </c>
      <c r="J88" s="44">
        <v>10</v>
      </c>
      <c r="K88" s="44">
        <v>10</v>
      </c>
      <c r="L88" s="44">
        <v>12</v>
      </c>
      <c r="M88" s="44">
        <v>0</v>
      </c>
      <c r="N88" s="16">
        <f t="shared" si="15"/>
        <v>83.333333333333343</v>
      </c>
      <c r="O88" s="5">
        <v>4178.84</v>
      </c>
      <c r="P88" s="5">
        <f t="shared" si="21"/>
        <v>4178.84</v>
      </c>
      <c r="Q88" s="16">
        <f t="shared" si="22"/>
        <v>100</v>
      </c>
      <c r="R88" s="5">
        <v>4178.84</v>
      </c>
      <c r="S88" s="16">
        <f t="shared" si="23"/>
        <v>100</v>
      </c>
      <c r="T88" s="5">
        <f t="shared" si="24"/>
        <v>0</v>
      </c>
      <c r="U88" s="16">
        <f>IF(P88=0,0,T88/P88)*100</f>
        <v>0</v>
      </c>
    </row>
    <row r="89" spans="1:21" ht="27.95" customHeight="1" x14ac:dyDescent="0.25">
      <c r="A89" s="1">
        <f t="shared" si="18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20"/>
        <v>1252.0999999999999</v>
      </c>
      <c r="H89" s="44">
        <v>16</v>
      </c>
      <c r="I89" s="44">
        <v>3</v>
      </c>
      <c r="J89" s="44">
        <v>9</v>
      </c>
      <c r="K89" s="44">
        <v>5</v>
      </c>
      <c r="L89" s="44">
        <v>6</v>
      </c>
      <c r="M89" s="44">
        <v>0</v>
      </c>
      <c r="N89" s="16">
        <f t="shared" si="15"/>
        <v>31.25</v>
      </c>
      <c r="O89" s="5">
        <v>1252.0999999999999</v>
      </c>
      <c r="P89" s="5">
        <f t="shared" si="21"/>
        <v>1252.0999999999999</v>
      </c>
      <c r="Q89" s="16">
        <f t="shared" si="22"/>
        <v>100</v>
      </c>
      <c r="R89" s="5">
        <v>1252.0999999999999</v>
      </c>
      <c r="S89" s="16">
        <f t="shared" si="23"/>
        <v>100</v>
      </c>
      <c r="T89" s="5">
        <f t="shared" si="24"/>
        <v>0</v>
      </c>
      <c r="U89" s="16">
        <f>IF(P89=0,0,T89/P89)*100</f>
        <v>0</v>
      </c>
    </row>
    <row r="90" spans="1:21" ht="27.95" customHeight="1" x14ac:dyDescent="0.25">
      <c r="A90" s="1">
        <f t="shared" si="18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20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15"/>
        <v>0</v>
      </c>
      <c r="O90" s="5">
        <v>0</v>
      </c>
      <c r="P90" s="5">
        <f t="shared" si="21"/>
        <v>0</v>
      </c>
      <c r="Q90" s="16">
        <f t="shared" si="22"/>
        <v>0</v>
      </c>
      <c r="R90" s="5">
        <v>0</v>
      </c>
      <c r="S90" s="16">
        <f t="shared" si="23"/>
        <v>0</v>
      </c>
      <c r="T90" s="5">
        <f t="shared" si="24"/>
        <v>0</v>
      </c>
      <c r="U90" s="16">
        <f>IF(P90=0,0,T90/P90)*100</f>
        <v>0</v>
      </c>
    </row>
    <row r="91" spans="1:21" ht="49.5" customHeight="1" x14ac:dyDescent="0.25">
      <c r="A91" s="1">
        <f t="shared" si="18"/>
        <v>86</v>
      </c>
      <c r="B91" s="25" t="s">
        <v>23</v>
      </c>
      <c r="C91" s="164" t="s">
        <v>271</v>
      </c>
      <c r="D91" s="25" t="s">
        <v>270</v>
      </c>
      <c r="E91" s="84" t="s">
        <v>41</v>
      </c>
      <c r="F91" s="97" t="s">
        <v>369</v>
      </c>
      <c r="G91" s="93">
        <f t="shared" si="20"/>
        <v>301.45999999999998</v>
      </c>
      <c r="H91" s="44">
        <v>10</v>
      </c>
      <c r="I91" s="44">
        <v>1</v>
      </c>
      <c r="J91" s="44">
        <v>8</v>
      </c>
      <c r="K91" s="44">
        <v>1</v>
      </c>
      <c r="L91" s="44">
        <v>1</v>
      </c>
      <c r="M91" s="44">
        <v>0</v>
      </c>
      <c r="N91" s="16">
        <f t="shared" si="15"/>
        <v>10</v>
      </c>
      <c r="O91" s="5">
        <v>301.45999999999998</v>
      </c>
      <c r="P91" s="5">
        <f t="shared" si="21"/>
        <v>301.45999999999998</v>
      </c>
      <c r="Q91" s="16">
        <f t="shared" si="22"/>
        <v>100</v>
      </c>
      <c r="R91" s="5">
        <v>301.45999999999998</v>
      </c>
      <c r="S91" s="16">
        <f t="shared" si="23"/>
        <v>100</v>
      </c>
      <c r="T91" s="5">
        <f t="shared" si="24"/>
        <v>0</v>
      </c>
      <c r="U91" s="5">
        <v>0</v>
      </c>
    </row>
    <row r="92" spans="1:21" ht="27.95" customHeight="1" x14ac:dyDescent="0.25">
      <c r="A92" s="1">
        <f t="shared" si="18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20"/>
        <v>3158.98</v>
      </c>
      <c r="H92" s="44">
        <v>18</v>
      </c>
      <c r="I92" s="44">
        <v>2</v>
      </c>
      <c r="J92" s="44">
        <v>9</v>
      </c>
      <c r="K92" s="44">
        <v>6</v>
      </c>
      <c r="L92" s="44">
        <v>10</v>
      </c>
      <c r="M92" s="44">
        <v>0</v>
      </c>
      <c r="N92" s="16">
        <f t="shared" si="15"/>
        <v>33.333333333333329</v>
      </c>
      <c r="O92" s="5">
        <v>3158.98</v>
      </c>
      <c r="P92" s="5">
        <f t="shared" si="21"/>
        <v>3158.98</v>
      </c>
      <c r="Q92" s="16">
        <f t="shared" si="22"/>
        <v>100</v>
      </c>
      <c r="R92" s="5">
        <v>3158.98</v>
      </c>
      <c r="S92" s="16">
        <f t="shared" si="23"/>
        <v>100</v>
      </c>
      <c r="T92" s="5">
        <f t="shared" si="24"/>
        <v>0</v>
      </c>
      <c r="U92" s="16">
        <f>IF(P92=0,0,T92/P92)*100</f>
        <v>0</v>
      </c>
    </row>
    <row r="93" spans="1:21" s="169" customFormat="1" ht="27.95" customHeight="1" x14ac:dyDescent="0.25">
      <c r="A93" s="1">
        <f t="shared" si="18"/>
        <v>88</v>
      </c>
      <c r="B93" s="166" t="s">
        <v>22</v>
      </c>
      <c r="C93" s="166"/>
      <c r="D93" s="25" t="s">
        <v>401</v>
      </c>
      <c r="E93" s="86" t="s">
        <v>128</v>
      </c>
      <c r="F93" s="36"/>
      <c r="G93" s="167">
        <f t="shared" si="20"/>
        <v>0</v>
      </c>
      <c r="H93" s="168">
        <v>1</v>
      </c>
      <c r="I93" s="168">
        <v>0</v>
      </c>
      <c r="J93" s="168">
        <v>1</v>
      </c>
      <c r="K93" s="44">
        <v>0</v>
      </c>
      <c r="L93" s="44">
        <v>0</v>
      </c>
      <c r="M93" s="44">
        <v>0</v>
      </c>
      <c r="N93" s="16">
        <f t="shared" si="15"/>
        <v>0</v>
      </c>
      <c r="O93" s="5">
        <v>0</v>
      </c>
      <c r="P93" s="5">
        <f t="shared" si="21"/>
        <v>0</v>
      </c>
      <c r="Q93" s="16">
        <f t="shared" si="22"/>
        <v>0</v>
      </c>
      <c r="R93" s="5">
        <v>0</v>
      </c>
      <c r="S93" s="16">
        <f t="shared" si="23"/>
        <v>0</v>
      </c>
      <c r="T93" s="5">
        <f t="shared" si="24"/>
        <v>0</v>
      </c>
      <c r="U93" s="16">
        <f>IF(P93=0,0,T93/P93)*100</f>
        <v>0</v>
      </c>
    </row>
    <row r="94" spans="1:21" ht="27.95" customHeight="1" x14ac:dyDescent="0.25">
      <c r="A94" s="1">
        <f t="shared" si="18"/>
        <v>89</v>
      </c>
      <c r="B94" s="1" t="s">
        <v>22</v>
      </c>
      <c r="C94" s="1"/>
      <c r="D94" s="25" t="s">
        <v>272</v>
      </c>
      <c r="E94" s="86" t="s">
        <v>263</v>
      </c>
      <c r="F94" s="97" t="s">
        <v>350</v>
      </c>
      <c r="G94" s="93">
        <f t="shared" si="20"/>
        <v>3374.3</v>
      </c>
      <c r="H94" s="44">
        <v>11</v>
      </c>
      <c r="I94" s="44">
        <v>2</v>
      </c>
      <c r="J94" s="44">
        <v>6</v>
      </c>
      <c r="K94" s="44">
        <v>5</v>
      </c>
      <c r="L94" s="44">
        <v>6</v>
      </c>
      <c r="M94" s="44">
        <v>0</v>
      </c>
      <c r="N94" s="16">
        <f t="shared" si="15"/>
        <v>45.454545454545453</v>
      </c>
      <c r="O94" s="5">
        <v>3374.3</v>
      </c>
      <c r="P94" s="5">
        <f t="shared" si="21"/>
        <v>3374.3</v>
      </c>
      <c r="Q94" s="16">
        <f t="shared" si="22"/>
        <v>100</v>
      </c>
      <c r="R94" s="5">
        <v>3374.3</v>
      </c>
      <c r="S94" s="16">
        <f t="shared" si="23"/>
        <v>100</v>
      </c>
      <c r="T94" s="5">
        <f t="shared" si="24"/>
        <v>0</v>
      </c>
      <c r="U94" s="16">
        <f t="shared" ref="U94:U104" si="25">IF(P94=0,0,T94/P94)*100</f>
        <v>0</v>
      </c>
    </row>
    <row r="95" spans="1:21" ht="27.95" customHeight="1" x14ac:dyDescent="0.25">
      <c r="A95" s="1">
        <f t="shared" si="18"/>
        <v>90</v>
      </c>
      <c r="B95" s="1" t="s">
        <v>22</v>
      </c>
      <c r="C95" s="1"/>
      <c r="D95" s="25" t="s">
        <v>236</v>
      </c>
      <c r="E95" s="84" t="s">
        <v>53</v>
      </c>
      <c r="F95" s="96" t="s">
        <v>368</v>
      </c>
      <c r="G95" s="93">
        <f t="shared" si="20"/>
        <v>11054.28</v>
      </c>
      <c r="H95" s="44">
        <v>14</v>
      </c>
      <c r="I95" s="44">
        <v>4</v>
      </c>
      <c r="J95" s="44">
        <v>10</v>
      </c>
      <c r="K95" s="44">
        <v>10</v>
      </c>
      <c r="L95" s="44">
        <v>13</v>
      </c>
      <c r="M95" s="44">
        <v>0</v>
      </c>
      <c r="N95" s="16">
        <f t="shared" si="15"/>
        <v>71.428571428571431</v>
      </c>
      <c r="O95" s="5">
        <v>11054.28</v>
      </c>
      <c r="P95" s="5">
        <f t="shared" si="21"/>
        <v>11054.28</v>
      </c>
      <c r="Q95" s="16">
        <f t="shared" si="22"/>
        <v>100</v>
      </c>
      <c r="R95" s="5">
        <v>11054.28</v>
      </c>
      <c r="S95" s="16">
        <f t="shared" si="23"/>
        <v>100</v>
      </c>
      <c r="T95" s="5">
        <f t="shared" si="24"/>
        <v>0</v>
      </c>
      <c r="U95" s="16">
        <f t="shared" si="25"/>
        <v>0</v>
      </c>
    </row>
    <row r="96" spans="1:21" ht="27.95" customHeight="1" x14ac:dyDescent="0.25">
      <c r="A96" s="1">
        <f t="shared" si="18"/>
        <v>91</v>
      </c>
      <c r="B96" s="1" t="s">
        <v>22</v>
      </c>
      <c r="C96" s="1"/>
      <c r="D96" s="25" t="s">
        <v>240</v>
      </c>
      <c r="E96" s="84" t="s">
        <v>241</v>
      </c>
      <c r="F96" s="96" t="s">
        <v>351</v>
      </c>
      <c r="G96" s="93">
        <f t="shared" si="20"/>
        <v>850.33</v>
      </c>
      <c r="H96" s="44">
        <v>10</v>
      </c>
      <c r="I96" s="44">
        <v>5</v>
      </c>
      <c r="J96" s="44">
        <v>2</v>
      </c>
      <c r="K96" s="44">
        <v>7</v>
      </c>
      <c r="L96" s="44">
        <v>7</v>
      </c>
      <c r="M96" s="44">
        <v>0</v>
      </c>
      <c r="N96" s="16">
        <f t="shared" si="15"/>
        <v>70</v>
      </c>
      <c r="O96" s="5">
        <v>850.33</v>
      </c>
      <c r="P96" s="5">
        <f t="shared" si="21"/>
        <v>850.33</v>
      </c>
      <c r="Q96" s="16">
        <f t="shared" si="22"/>
        <v>100</v>
      </c>
      <c r="R96" s="5">
        <v>850.33</v>
      </c>
      <c r="S96" s="16">
        <f t="shared" si="23"/>
        <v>100</v>
      </c>
      <c r="T96" s="5">
        <f t="shared" si="24"/>
        <v>0</v>
      </c>
      <c r="U96" s="16">
        <f t="shared" si="25"/>
        <v>0</v>
      </c>
    </row>
    <row r="97" spans="1:32" ht="27.95" customHeight="1" x14ac:dyDescent="0.25">
      <c r="A97" s="1">
        <f t="shared" si="18"/>
        <v>92</v>
      </c>
      <c r="B97" s="1" t="s">
        <v>22</v>
      </c>
      <c r="C97" s="1"/>
      <c r="D97" s="25" t="s">
        <v>243</v>
      </c>
      <c r="E97" s="33" t="s">
        <v>128</v>
      </c>
      <c r="F97" s="96" t="s">
        <v>352</v>
      </c>
      <c r="G97" s="93">
        <f t="shared" si="20"/>
        <v>5294.35</v>
      </c>
      <c r="H97" s="44">
        <v>21</v>
      </c>
      <c r="I97" s="44">
        <v>6</v>
      </c>
      <c r="J97" s="44">
        <v>5</v>
      </c>
      <c r="K97" s="44">
        <v>16</v>
      </c>
      <c r="L97" s="44">
        <v>16</v>
      </c>
      <c r="M97" s="44">
        <v>0</v>
      </c>
      <c r="N97" s="16">
        <f t="shared" si="15"/>
        <v>76.19047619047619</v>
      </c>
      <c r="O97" s="5">
        <v>5294.35</v>
      </c>
      <c r="P97" s="5">
        <f t="shared" si="21"/>
        <v>5294.35</v>
      </c>
      <c r="Q97" s="16">
        <f>IF(O97=0,0,P97/O97)*100</f>
        <v>100</v>
      </c>
      <c r="R97" s="5">
        <v>5294.35</v>
      </c>
      <c r="S97" s="16">
        <f t="shared" si="23"/>
        <v>100</v>
      </c>
      <c r="T97" s="5">
        <f t="shared" si="24"/>
        <v>0</v>
      </c>
      <c r="U97" s="16">
        <f t="shared" si="25"/>
        <v>0</v>
      </c>
    </row>
    <row r="98" spans="1:32" ht="27.95" customHeight="1" x14ac:dyDescent="0.25">
      <c r="A98" s="1">
        <f t="shared" si="18"/>
        <v>93</v>
      </c>
      <c r="B98" s="1" t="s">
        <v>22</v>
      </c>
      <c r="C98" s="1"/>
      <c r="D98" s="25" t="s">
        <v>245</v>
      </c>
      <c r="E98" s="84" t="s">
        <v>53</v>
      </c>
      <c r="F98" s="98" t="s">
        <v>353</v>
      </c>
      <c r="G98" s="93">
        <f t="shared" si="20"/>
        <v>3787.16</v>
      </c>
      <c r="H98" s="44">
        <v>16</v>
      </c>
      <c r="I98" s="44">
        <v>4</v>
      </c>
      <c r="J98" s="44">
        <v>11</v>
      </c>
      <c r="K98" s="44">
        <v>11</v>
      </c>
      <c r="L98" s="44">
        <v>13</v>
      </c>
      <c r="M98" s="44">
        <v>0</v>
      </c>
      <c r="N98" s="16">
        <f t="shared" si="15"/>
        <v>68.75</v>
      </c>
      <c r="O98" s="5">
        <v>3787.16</v>
      </c>
      <c r="P98" s="5">
        <f t="shared" si="21"/>
        <v>3787.16</v>
      </c>
      <c r="Q98" s="16">
        <f t="shared" si="22"/>
        <v>100</v>
      </c>
      <c r="R98" s="5">
        <v>3787.16</v>
      </c>
      <c r="S98" s="16">
        <f t="shared" si="23"/>
        <v>100</v>
      </c>
      <c r="T98" s="5">
        <f t="shared" si="24"/>
        <v>0</v>
      </c>
      <c r="U98" s="16">
        <f t="shared" si="25"/>
        <v>0</v>
      </c>
    </row>
    <row r="99" spans="1:32" ht="27.95" customHeight="1" x14ac:dyDescent="0.25">
      <c r="A99" s="1">
        <f t="shared" si="18"/>
        <v>94</v>
      </c>
      <c r="B99" s="1" t="s">
        <v>22</v>
      </c>
      <c r="C99" s="1"/>
      <c r="D99" s="25" t="s">
        <v>247</v>
      </c>
      <c r="E99" s="84" t="s">
        <v>53</v>
      </c>
      <c r="F99" s="103" t="s">
        <v>354</v>
      </c>
      <c r="G99" s="93">
        <f t="shared" si="20"/>
        <v>0</v>
      </c>
      <c r="H99" s="44">
        <v>14</v>
      </c>
      <c r="I99" s="44">
        <v>3</v>
      </c>
      <c r="J99" s="44">
        <v>9</v>
      </c>
      <c r="K99" s="44">
        <v>0</v>
      </c>
      <c r="L99" s="44">
        <v>0</v>
      </c>
      <c r="M99" s="44">
        <v>0</v>
      </c>
      <c r="N99" s="16">
        <f t="shared" si="15"/>
        <v>0</v>
      </c>
      <c r="O99" s="5">
        <v>0</v>
      </c>
      <c r="P99" s="5">
        <f t="shared" si="21"/>
        <v>0</v>
      </c>
      <c r="Q99" s="16">
        <f t="shared" si="22"/>
        <v>0</v>
      </c>
      <c r="R99" s="5">
        <v>0</v>
      </c>
      <c r="S99" s="16">
        <f t="shared" si="23"/>
        <v>0</v>
      </c>
      <c r="T99" s="5">
        <f t="shared" si="24"/>
        <v>0</v>
      </c>
      <c r="U99" s="16">
        <f t="shared" si="25"/>
        <v>0</v>
      </c>
    </row>
    <row r="100" spans="1:32" ht="27.95" customHeight="1" x14ac:dyDescent="0.25">
      <c r="A100" s="1">
        <f t="shared" si="18"/>
        <v>95</v>
      </c>
      <c r="B100" s="1" t="s">
        <v>22</v>
      </c>
      <c r="C100" s="1"/>
      <c r="D100" s="25" t="s">
        <v>249</v>
      </c>
      <c r="E100" s="84" t="s">
        <v>250</v>
      </c>
      <c r="F100" s="96" t="s">
        <v>366</v>
      </c>
      <c r="G100" s="93">
        <f t="shared" si="20"/>
        <v>0</v>
      </c>
      <c r="H100" s="44">
        <v>27</v>
      </c>
      <c r="I100" s="44">
        <v>2</v>
      </c>
      <c r="J100" s="44">
        <v>24</v>
      </c>
      <c r="K100" s="44">
        <v>0</v>
      </c>
      <c r="L100" s="44">
        <v>0</v>
      </c>
      <c r="M100" s="44">
        <v>0</v>
      </c>
      <c r="N100" s="16">
        <f t="shared" si="15"/>
        <v>0</v>
      </c>
      <c r="O100" s="5">
        <v>0</v>
      </c>
      <c r="P100" s="5">
        <f t="shared" si="21"/>
        <v>0</v>
      </c>
      <c r="Q100" s="16">
        <f t="shared" si="22"/>
        <v>0</v>
      </c>
      <c r="R100" s="5">
        <v>0</v>
      </c>
      <c r="S100" s="16">
        <f t="shared" si="23"/>
        <v>0</v>
      </c>
      <c r="T100" s="5">
        <f t="shared" si="24"/>
        <v>0</v>
      </c>
      <c r="U100" s="16">
        <f t="shared" si="25"/>
        <v>0</v>
      </c>
    </row>
    <row r="101" spans="1:32" ht="27.95" customHeight="1" x14ac:dyDescent="0.25">
      <c r="A101" s="1">
        <f t="shared" si="18"/>
        <v>96</v>
      </c>
      <c r="B101" s="25" t="s">
        <v>23</v>
      </c>
      <c r="C101" s="164" t="s">
        <v>34</v>
      </c>
      <c r="D101" s="25" t="s">
        <v>252</v>
      </c>
      <c r="E101" s="84" t="s">
        <v>53</v>
      </c>
      <c r="F101" s="89" t="s">
        <v>367</v>
      </c>
      <c r="G101" s="93">
        <f t="shared" si="20"/>
        <v>0</v>
      </c>
      <c r="H101" s="44">
        <v>19</v>
      </c>
      <c r="I101" s="44">
        <v>2</v>
      </c>
      <c r="J101" s="44">
        <v>17</v>
      </c>
      <c r="K101" s="44">
        <v>0</v>
      </c>
      <c r="L101" s="44">
        <v>0</v>
      </c>
      <c r="M101" s="44">
        <v>0</v>
      </c>
      <c r="N101" s="16">
        <f t="shared" si="15"/>
        <v>0</v>
      </c>
      <c r="O101" s="5">
        <v>0</v>
      </c>
      <c r="P101" s="5">
        <f t="shared" si="21"/>
        <v>0</v>
      </c>
      <c r="Q101" s="16">
        <f t="shared" si="22"/>
        <v>0</v>
      </c>
      <c r="R101" s="5">
        <v>0</v>
      </c>
      <c r="S101" s="16">
        <f t="shared" si="23"/>
        <v>0</v>
      </c>
      <c r="T101" s="5">
        <f t="shared" si="24"/>
        <v>0</v>
      </c>
      <c r="U101" s="16">
        <f t="shared" si="25"/>
        <v>0</v>
      </c>
    </row>
    <row r="102" spans="1:32" ht="40.5" customHeight="1" x14ac:dyDescent="0.2">
      <c r="A102" s="1">
        <f t="shared" si="18"/>
        <v>97</v>
      </c>
      <c r="B102" s="1" t="s">
        <v>22</v>
      </c>
      <c r="C102" s="164"/>
      <c r="D102" s="25" t="s">
        <v>254</v>
      </c>
      <c r="E102" s="84" t="s">
        <v>41</v>
      </c>
      <c r="F102" s="137" t="s">
        <v>377</v>
      </c>
      <c r="G102" s="93">
        <f t="shared" si="20"/>
        <v>8468.86</v>
      </c>
      <c r="H102" s="44">
        <v>21</v>
      </c>
      <c r="I102" s="44">
        <v>5</v>
      </c>
      <c r="J102" s="44">
        <v>14</v>
      </c>
      <c r="K102" s="44">
        <v>18</v>
      </c>
      <c r="L102" s="44">
        <v>19</v>
      </c>
      <c r="M102" s="44">
        <v>0</v>
      </c>
      <c r="N102" s="16">
        <f t="shared" si="15"/>
        <v>85.714285714285708</v>
      </c>
      <c r="O102" s="5">
        <v>8468.86</v>
      </c>
      <c r="P102" s="5">
        <f t="shared" si="21"/>
        <v>8468.86</v>
      </c>
      <c r="Q102" s="16">
        <f t="shared" si="22"/>
        <v>100</v>
      </c>
      <c r="R102" s="5">
        <v>8468.86</v>
      </c>
      <c r="S102" s="16">
        <f t="shared" si="23"/>
        <v>100</v>
      </c>
      <c r="T102" s="5">
        <f t="shared" si="24"/>
        <v>0</v>
      </c>
      <c r="U102" s="16">
        <f t="shared" si="25"/>
        <v>0</v>
      </c>
    </row>
    <row r="103" spans="1:32" ht="38.25" customHeight="1" x14ac:dyDescent="0.25">
      <c r="A103" s="1">
        <f t="shared" si="18"/>
        <v>98</v>
      </c>
      <c r="B103" s="25" t="s">
        <v>23</v>
      </c>
      <c r="C103" s="164" t="s">
        <v>28</v>
      </c>
      <c r="D103" s="25" t="s">
        <v>256</v>
      </c>
      <c r="E103" s="84" t="s">
        <v>41</v>
      </c>
      <c r="F103" s="103" t="s">
        <v>355</v>
      </c>
      <c r="G103" s="93">
        <f t="shared" si="20"/>
        <v>3497.57</v>
      </c>
      <c r="H103" s="44">
        <v>15</v>
      </c>
      <c r="I103" s="44">
        <v>4</v>
      </c>
      <c r="J103" s="44">
        <v>9</v>
      </c>
      <c r="K103" s="44">
        <v>9</v>
      </c>
      <c r="L103" s="44">
        <v>11</v>
      </c>
      <c r="M103" s="44">
        <v>0</v>
      </c>
      <c r="N103" s="16">
        <f t="shared" ref="N103" si="26">IF(H103=0,0,K103/H103)*100</f>
        <v>60</v>
      </c>
      <c r="O103" s="5">
        <v>3497.57</v>
      </c>
      <c r="P103" s="5">
        <f t="shared" si="21"/>
        <v>3497.57</v>
      </c>
      <c r="Q103" s="16">
        <f t="shared" si="22"/>
        <v>100</v>
      </c>
      <c r="R103" s="5">
        <v>3497.57</v>
      </c>
      <c r="S103" s="16">
        <f t="shared" si="23"/>
        <v>100</v>
      </c>
      <c r="T103" s="5">
        <f t="shared" si="24"/>
        <v>0</v>
      </c>
      <c r="U103" s="16">
        <f t="shared" si="25"/>
        <v>0</v>
      </c>
    </row>
    <row r="104" spans="1:32" x14ac:dyDescent="0.25">
      <c r="A104" s="22" t="s">
        <v>19</v>
      </c>
      <c r="B104" s="23"/>
      <c r="C104" s="23"/>
      <c r="D104" s="23"/>
      <c r="E104" s="23"/>
      <c r="F104" s="103"/>
      <c r="G104" s="94">
        <f t="shared" ref="G104:M104" si="27">SUM(G6:G103)</f>
        <v>632328.81999999995</v>
      </c>
      <c r="H104" s="18">
        <f t="shared" si="27"/>
        <v>1938</v>
      </c>
      <c r="I104" s="18">
        <f t="shared" si="27"/>
        <v>405</v>
      </c>
      <c r="J104" s="18">
        <f t="shared" si="27"/>
        <v>1269</v>
      </c>
      <c r="K104" s="18">
        <f t="shared" si="27"/>
        <v>942</v>
      </c>
      <c r="L104" s="18">
        <f t="shared" si="27"/>
        <v>1141</v>
      </c>
      <c r="M104" s="18">
        <f t="shared" si="27"/>
        <v>0</v>
      </c>
      <c r="N104" s="16">
        <f t="shared" si="19"/>
        <v>48.606811145510839</v>
      </c>
      <c r="O104" s="19">
        <f>SUM(O6:O103)</f>
        <v>632730.76</v>
      </c>
      <c r="P104" s="19">
        <f>SUM(P6:P103)</f>
        <v>633181.42000000004</v>
      </c>
      <c r="Q104" s="16">
        <f t="shared" ref="Q104" si="28">IF(O104=0,0,P104/O104)*100</f>
        <v>100.071224607446</v>
      </c>
      <c r="R104" s="19">
        <f>SUM(R6:R103)</f>
        <v>633181.42000000004</v>
      </c>
      <c r="S104" s="16">
        <f t="shared" si="23"/>
        <v>100</v>
      </c>
      <c r="T104" s="19">
        <f>SUM(T6:T103)</f>
        <v>0</v>
      </c>
      <c r="U104" s="16">
        <f t="shared" si="25"/>
        <v>0</v>
      </c>
      <c r="V104" s="10"/>
      <c r="W104" s="10"/>
      <c r="X104" s="10"/>
      <c r="Y104" s="9"/>
      <c r="Z104" s="11"/>
      <c r="AA104" s="11"/>
      <c r="AB104" s="9"/>
      <c r="AC104" s="11"/>
      <c r="AD104" s="9"/>
      <c r="AE104" s="11"/>
      <c r="AF104" s="9"/>
    </row>
  </sheetData>
  <sheetProtection algorithmName="SHA-512" hashValue="DL8FYigtHg8rfJWocjRSp2EQlfTZSVadVOhe4xGE9hvSgCTw4Iq7Bo3Ihnkm48GdNaervjTlNYampumJE9oHmA==" saltValue="9ocGWaa+ojapNWZZNpiz+w==" spinCount="100000" sheet="1" objects="1" scenarios="1"/>
  <customSheetViews>
    <customSheetView guid="{2F2CED36-E625-4693-8C75-0460C802BA46}" scale="80">
      <selection activeCell="J3" sqref="J3:J4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80">
      <selection activeCell="J3" sqref="J3:J4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80">
      <selection activeCell="J3" sqref="J3:J4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4"/>
  <sheetViews>
    <sheetView topLeftCell="A93" zoomScaleNormal="100" zoomScaleSheetLayoutView="130" workbookViewId="0">
      <selection activeCell="N104" sqref="N104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85546875" style="3" customWidth="1"/>
    <col min="16" max="16" width="9.7109375" style="3" customWidth="1"/>
    <col min="17" max="17" width="9.140625" style="2"/>
    <col min="18" max="18" width="9.710937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402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6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47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48"/>
      <c r="G4" s="248"/>
      <c r="H4" s="244"/>
      <c r="I4" s="244"/>
      <c r="J4" s="244"/>
      <c r="K4" s="244"/>
      <c r="L4" s="244"/>
      <c r="M4" s="244"/>
      <c r="N4" s="244"/>
      <c r="O4" s="245"/>
      <c r="P4" s="172" t="s">
        <v>6</v>
      </c>
      <c r="Q4" s="170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2" t="s">
        <v>6</v>
      </c>
      <c r="S4" s="170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2" t="s">
        <v>6</v>
      </c>
      <c r="U4" s="170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70">
        <v>1</v>
      </c>
      <c r="B5" s="170">
        <v>2</v>
      </c>
      <c r="C5" s="170">
        <v>3</v>
      </c>
      <c r="D5" s="170">
        <v>4</v>
      </c>
      <c r="E5" s="91">
        <v>5</v>
      </c>
      <c r="F5" s="95">
        <v>6</v>
      </c>
      <c r="G5" s="92">
        <v>7</v>
      </c>
      <c r="H5" s="170">
        <v>8</v>
      </c>
      <c r="I5" s="170">
        <v>9</v>
      </c>
      <c r="J5" s="170">
        <v>10</v>
      </c>
      <c r="K5" s="170">
        <v>11</v>
      </c>
      <c r="L5" s="170">
        <v>12</v>
      </c>
      <c r="M5" s="170">
        <v>13</v>
      </c>
      <c r="N5" s="170">
        <v>14</v>
      </c>
      <c r="O5" s="170">
        <v>15</v>
      </c>
      <c r="P5" s="170">
        <v>16</v>
      </c>
      <c r="Q5" s="170">
        <v>17</v>
      </c>
      <c r="R5" s="170">
        <v>18</v>
      </c>
      <c r="S5" s="170">
        <v>19</v>
      </c>
      <c r="T5" s="170">
        <v>20</v>
      </c>
      <c r="U5" s="170">
        <v>21</v>
      </c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20696.57</v>
      </c>
      <c r="H6" s="44">
        <v>49</v>
      </c>
      <c r="I6" s="44">
        <v>8</v>
      </c>
      <c r="J6" s="44">
        <v>36</v>
      </c>
      <c r="K6" s="44">
        <v>40</v>
      </c>
      <c r="L6" s="44">
        <v>49</v>
      </c>
      <c r="M6" s="44">
        <v>0</v>
      </c>
      <c r="N6" s="16">
        <f t="shared" ref="N6:N69" si="1">IF(H6=0,0,K6/H6)*100</f>
        <v>81.632653061224488</v>
      </c>
      <c r="O6" s="5">
        <v>20696.57</v>
      </c>
      <c r="P6" s="5">
        <f t="shared" ref="P6:P69" si="2">O6</f>
        <v>20696.57</v>
      </c>
      <c r="Q6" s="16">
        <f t="shared" ref="Q6:Q41" si="3">IF(O6=0,0,P6/O6)*100</f>
        <v>100</v>
      </c>
      <c r="R6" s="5">
        <v>20696.57</v>
      </c>
      <c r="S6" s="16">
        <f t="shared" ref="S6:S39" si="4">IF(P6=0,0,R6/P6)*100</f>
        <v>100</v>
      </c>
      <c r="T6" s="5">
        <f t="shared" ref="T6:T69" si="5">SUM(P6, -R6)</f>
        <v>0</v>
      </c>
      <c r="U6" s="16">
        <f t="shared" ref="U6:U39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365</v>
      </c>
      <c r="G7" s="93">
        <f t="shared" si="0"/>
        <v>7015.22</v>
      </c>
      <c r="H7" s="44">
        <v>19</v>
      </c>
      <c r="I7" s="44">
        <v>6</v>
      </c>
      <c r="J7" s="44">
        <v>12</v>
      </c>
      <c r="K7" s="44">
        <v>16</v>
      </c>
      <c r="L7" s="44">
        <v>16</v>
      </c>
      <c r="M7" s="44">
        <v>0</v>
      </c>
      <c r="N7" s="16">
        <f t="shared" si="1"/>
        <v>84.210526315789465</v>
      </c>
      <c r="O7" s="5">
        <v>7015.22</v>
      </c>
      <c r="P7" s="5">
        <f t="shared" si="2"/>
        <v>7015.22</v>
      </c>
      <c r="Q7" s="16">
        <f t="shared" si="3"/>
        <v>100</v>
      </c>
      <c r="R7" s="5">
        <v>7015.22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18327.849999999999</v>
      </c>
      <c r="H8" s="44">
        <v>40</v>
      </c>
      <c r="I8" s="44">
        <v>7</v>
      </c>
      <c r="J8" s="44">
        <v>30</v>
      </c>
      <c r="K8" s="44">
        <v>21</v>
      </c>
      <c r="L8" s="44">
        <v>22</v>
      </c>
      <c r="M8" s="44">
        <v>0</v>
      </c>
      <c r="N8" s="16">
        <f t="shared" si="1"/>
        <v>52.5</v>
      </c>
      <c r="O8" s="5">
        <v>18327.849999999999</v>
      </c>
      <c r="P8" s="5">
        <f t="shared" si="2"/>
        <v>18327.849999999999</v>
      </c>
      <c r="Q8" s="16">
        <f t="shared" si="3"/>
        <v>100</v>
      </c>
      <c r="R8" s="5">
        <v>18327.849999999999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8030.75</v>
      </c>
      <c r="H9" s="44">
        <v>15</v>
      </c>
      <c r="I9" s="44">
        <v>0</v>
      </c>
      <c r="J9" s="44">
        <v>13</v>
      </c>
      <c r="K9" s="44">
        <v>9</v>
      </c>
      <c r="L9" s="44">
        <v>12</v>
      </c>
      <c r="M9" s="44">
        <v>0</v>
      </c>
      <c r="N9" s="16">
        <f t="shared" si="1"/>
        <v>60</v>
      </c>
      <c r="O9" s="5">
        <v>8030.75</v>
      </c>
      <c r="P9" s="5">
        <f t="shared" si="2"/>
        <v>8030.75</v>
      </c>
      <c r="Q9" s="16">
        <f t="shared" si="3"/>
        <v>100</v>
      </c>
      <c r="R9" s="5">
        <v>8030.75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364</v>
      </c>
      <c r="G10" s="93">
        <f t="shared" si="0"/>
        <v>1987.33</v>
      </c>
      <c r="H10" s="44">
        <v>8</v>
      </c>
      <c r="I10" s="44">
        <v>2</v>
      </c>
      <c r="J10" s="44">
        <v>6</v>
      </c>
      <c r="K10" s="44">
        <v>2</v>
      </c>
      <c r="L10" s="44">
        <v>2</v>
      </c>
      <c r="M10" s="44">
        <v>0</v>
      </c>
      <c r="N10" s="16">
        <f t="shared" si="1"/>
        <v>25</v>
      </c>
      <c r="O10" s="5">
        <v>1987.33</v>
      </c>
      <c r="P10" s="5">
        <f t="shared" si="2"/>
        <v>1987.33</v>
      </c>
      <c r="Q10" s="16">
        <f t="shared" si="3"/>
        <v>100</v>
      </c>
      <c r="R10" s="5">
        <v>1987.33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/>
      <c r="G12" s="93">
        <f t="shared" si="0"/>
        <v>2502.3200000000002</v>
      </c>
      <c r="H12" s="44">
        <v>8</v>
      </c>
      <c r="I12" s="44">
        <v>0</v>
      </c>
      <c r="J12" s="44">
        <v>6</v>
      </c>
      <c r="K12" s="44">
        <v>5</v>
      </c>
      <c r="L12" s="44">
        <v>5</v>
      </c>
      <c r="M12" s="44">
        <v>0</v>
      </c>
      <c r="N12" s="16">
        <f t="shared" si="1"/>
        <v>62.5</v>
      </c>
      <c r="O12" s="5">
        <v>2502.3200000000002</v>
      </c>
      <c r="P12" s="5">
        <f t="shared" si="2"/>
        <v>2502.3200000000002</v>
      </c>
      <c r="Q12" s="16">
        <f t="shared" si="3"/>
        <v>100</v>
      </c>
      <c r="R12" s="5">
        <v>2502.3200000000002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5425.34</v>
      </c>
      <c r="H13" s="44">
        <v>58</v>
      </c>
      <c r="I13" s="44">
        <v>16</v>
      </c>
      <c r="J13" s="44">
        <v>39</v>
      </c>
      <c r="K13" s="44">
        <v>9</v>
      </c>
      <c r="L13" s="44">
        <v>10</v>
      </c>
      <c r="M13" s="44">
        <v>0</v>
      </c>
      <c r="N13" s="16">
        <f t="shared" si="1"/>
        <v>15.517241379310345</v>
      </c>
      <c r="O13" s="5">
        <v>5425.34</v>
      </c>
      <c r="P13" s="5">
        <f t="shared" si="2"/>
        <v>5425.34</v>
      </c>
      <c r="Q13" s="16">
        <f t="shared" si="3"/>
        <v>100</v>
      </c>
      <c r="R13" s="5">
        <v>5425.34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15955.73</v>
      </c>
      <c r="H14" s="44">
        <v>30</v>
      </c>
      <c r="I14" s="44">
        <v>7</v>
      </c>
      <c r="J14" s="44">
        <v>23</v>
      </c>
      <c r="K14" s="44">
        <v>29</v>
      </c>
      <c r="L14" s="44">
        <v>31</v>
      </c>
      <c r="M14" s="44">
        <v>0</v>
      </c>
      <c r="N14" s="16">
        <f t="shared" si="1"/>
        <v>96.666666666666671</v>
      </c>
      <c r="O14" s="5">
        <v>15955.73</v>
      </c>
      <c r="P14" s="5">
        <f t="shared" si="2"/>
        <v>15955.73</v>
      </c>
      <c r="Q14" s="16">
        <f t="shared" si="3"/>
        <v>100</v>
      </c>
      <c r="R14" s="5">
        <v>15955.73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9105.7099999999991</v>
      </c>
      <c r="H15" s="44">
        <v>16</v>
      </c>
      <c r="I15" s="44">
        <v>3</v>
      </c>
      <c r="J15" s="44">
        <v>11</v>
      </c>
      <c r="K15" s="44">
        <v>8</v>
      </c>
      <c r="L15" s="44">
        <v>9</v>
      </c>
      <c r="M15" s="44">
        <v>0</v>
      </c>
      <c r="N15" s="16">
        <f t="shared" si="1"/>
        <v>50</v>
      </c>
      <c r="O15" s="5">
        <v>9105.7099999999991</v>
      </c>
      <c r="P15" s="5">
        <f t="shared" si="2"/>
        <v>9105.7099999999991</v>
      </c>
      <c r="Q15" s="16">
        <f t="shared" si="3"/>
        <v>100</v>
      </c>
      <c r="R15" s="5">
        <v>9105.7099999999991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7507.32</v>
      </c>
      <c r="H16" s="44">
        <v>22</v>
      </c>
      <c r="I16" s="44">
        <v>1</v>
      </c>
      <c r="J16" s="44">
        <v>17</v>
      </c>
      <c r="K16" s="44">
        <v>13</v>
      </c>
      <c r="L16" s="44">
        <v>16</v>
      </c>
      <c r="M16" s="44">
        <v>0</v>
      </c>
      <c r="N16" s="16">
        <f t="shared" si="1"/>
        <v>59.090909090909093</v>
      </c>
      <c r="O16" s="5">
        <v>7507.32</v>
      </c>
      <c r="P16" s="5">
        <f t="shared" si="2"/>
        <v>7507.32</v>
      </c>
      <c r="Q16" s="16">
        <f t="shared" si="3"/>
        <v>100</v>
      </c>
      <c r="R16" s="5">
        <v>7507.32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3290.11</v>
      </c>
      <c r="H17" s="44">
        <v>13</v>
      </c>
      <c r="I17" s="44">
        <v>2</v>
      </c>
      <c r="J17" s="44">
        <v>11</v>
      </c>
      <c r="K17" s="44">
        <v>6</v>
      </c>
      <c r="L17" s="44">
        <v>8</v>
      </c>
      <c r="M17" s="44">
        <v>0</v>
      </c>
      <c r="N17" s="16">
        <f t="shared" si="1"/>
        <v>46.153846153846153</v>
      </c>
      <c r="O17" s="5">
        <v>3290.11</v>
      </c>
      <c r="P17" s="5">
        <f t="shared" si="2"/>
        <v>3290.11</v>
      </c>
      <c r="Q17" s="16">
        <f t="shared" si="3"/>
        <v>100</v>
      </c>
      <c r="R17" s="5">
        <v>3290.11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47</v>
      </c>
      <c r="I18" s="44">
        <v>7</v>
      </c>
      <c r="J18" s="44">
        <v>38</v>
      </c>
      <c r="K18" s="44">
        <v>9</v>
      </c>
      <c r="L18" s="44">
        <v>13</v>
      </c>
      <c r="M18" s="44">
        <v>0</v>
      </c>
      <c r="N18" s="16">
        <f t="shared" si="1"/>
        <v>19.148936170212767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5188.78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70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1917.75</v>
      </c>
      <c r="H19" s="44">
        <v>6</v>
      </c>
      <c r="I19" s="44">
        <v>4</v>
      </c>
      <c r="J19" s="44">
        <v>2</v>
      </c>
      <c r="K19" s="44">
        <v>2</v>
      </c>
      <c r="L19" s="44">
        <v>2</v>
      </c>
      <c r="M19" s="44">
        <v>0</v>
      </c>
      <c r="N19" s="16">
        <f t="shared" si="1"/>
        <v>33.333333333333329</v>
      </c>
      <c r="O19" s="5">
        <v>1917.75</v>
      </c>
      <c r="P19" s="5">
        <f t="shared" si="2"/>
        <v>1917.75</v>
      </c>
      <c r="Q19" s="16">
        <f t="shared" si="3"/>
        <v>100</v>
      </c>
      <c r="R19" s="5">
        <v>1917.75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70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6566.71</v>
      </c>
      <c r="H20" s="44">
        <v>13</v>
      </c>
      <c r="I20" s="44">
        <v>3</v>
      </c>
      <c r="J20" s="44">
        <v>10</v>
      </c>
      <c r="K20" s="44">
        <v>9</v>
      </c>
      <c r="L20" s="44">
        <v>11</v>
      </c>
      <c r="M20" s="44">
        <v>0</v>
      </c>
      <c r="N20" s="16">
        <f t="shared" si="1"/>
        <v>69.230769230769226</v>
      </c>
      <c r="O20" s="5">
        <v>6566.71</v>
      </c>
      <c r="P20" s="5">
        <f t="shared" si="2"/>
        <v>6566.71</v>
      </c>
      <c r="Q20" s="16">
        <f t="shared" si="3"/>
        <v>100</v>
      </c>
      <c r="R20" s="5">
        <v>6566.71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24061.68</v>
      </c>
      <c r="H21" s="44">
        <v>19</v>
      </c>
      <c r="I21" s="44">
        <v>4</v>
      </c>
      <c r="J21" s="44">
        <v>14</v>
      </c>
      <c r="K21" s="44">
        <v>19</v>
      </c>
      <c r="L21" s="44">
        <v>30</v>
      </c>
      <c r="M21" s="44">
        <v>0</v>
      </c>
      <c r="N21" s="16">
        <f t="shared" si="1"/>
        <v>100</v>
      </c>
      <c r="O21" s="5">
        <v>24061.68</v>
      </c>
      <c r="P21" s="5">
        <f t="shared" si="2"/>
        <v>24061.68</v>
      </c>
      <c r="Q21" s="16">
        <f t="shared" si="3"/>
        <v>100</v>
      </c>
      <c r="R21" s="5">
        <v>24061.68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37</v>
      </c>
      <c r="I23" s="44">
        <v>7</v>
      </c>
      <c r="J23" s="44">
        <v>17</v>
      </c>
      <c r="K23" s="44">
        <v>4</v>
      </c>
      <c r="L23" s="44">
        <v>5</v>
      </c>
      <c r="M23" s="44">
        <v>0</v>
      </c>
      <c r="N23" s="16">
        <f t="shared" si="1"/>
        <v>10.810810810810811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1737.83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8129.83</v>
      </c>
      <c r="H24" s="44">
        <v>22</v>
      </c>
      <c r="I24" s="44">
        <v>4</v>
      </c>
      <c r="J24" s="44">
        <v>18</v>
      </c>
      <c r="K24" s="44">
        <v>16</v>
      </c>
      <c r="L24" s="44">
        <v>21</v>
      </c>
      <c r="M24" s="44">
        <v>0</v>
      </c>
      <c r="N24" s="16">
        <f t="shared" si="1"/>
        <v>72.727272727272734</v>
      </c>
      <c r="O24" s="5">
        <v>8129.83</v>
      </c>
      <c r="P24" s="5">
        <f t="shared" si="2"/>
        <v>8129.83</v>
      </c>
      <c r="Q24" s="16">
        <f t="shared" si="3"/>
        <v>100</v>
      </c>
      <c r="R24" s="5">
        <v>8129.83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4398.8100000000004</v>
      </c>
      <c r="H25" s="44">
        <v>11</v>
      </c>
      <c r="I25" s="44">
        <v>3</v>
      </c>
      <c r="J25" s="44">
        <v>7</v>
      </c>
      <c r="K25" s="44">
        <v>8</v>
      </c>
      <c r="L25" s="44">
        <v>9</v>
      </c>
      <c r="M25" s="44">
        <v>0</v>
      </c>
      <c r="N25" s="16">
        <f t="shared" si="1"/>
        <v>72.727272727272734</v>
      </c>
      <c r="O25" s="5">
        <v>4398.8100000000004</v>
      </c>
      <c r="P25" s="5">
        <f t="shared" si="2"/>
        <v>4398.8100000000004</v>
      </c>
      <c r="Q25" s="16">
        <f t="shared" si="3"/>
        <v>100</v>
      </c>
      <c r="R25" s="5">
        <v>4398.8100000000004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5088.68</v>
      </c>
      <c r="H26" s="44">
        <v>26</v>
      </c>
      <c r="I26" s="44">
        <v>9</v>
      </c>
      <c r="J26" s="44">
        <v>17</v>
      </c>
      <c r="K26" s="44">
        <v>10</v>
      </c>
      <c r="L26" s="44">
        <v>11</v>
      </c>
      <c r="M26" s="44">
        <v>0</v>
      </c>
      <c r="N26" s="16">
        <f t="shared" si="1"/>
        <v>38.461538461538467</v>
      </c>
      <c r="O26" s="5">
        <v>5088.68</v>
      </c>
      <c r="P26" s="5">
        <f t="shared" si="2"/>
        <v>5088.68</v>
      </c>
      <c r="Q26" s="16">
        <f t="shared" si="3"/>
        <v>100</v>
      </c>
      <c r="R26" s="5">
        <v>5088.68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70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17</v>
      </c>
      <c r="I27" s="44">
        <v>2</v>
      </c>
      <c r="J27" s="44">
        <v>15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3233.37</v>
      </c>
      <c r="H28" s="44">
        <v>14</v>
      </c>
      <c r="I28" s="44">
        <v>3</v>
      </c>
      <c r="J28" s="44">
        <v>8</v>
      </c>
      <c r="K28" s="44">
        <v>11</v>
      </c>
      <c r="L28" s="44">
        <v>11</v>
      </c>
      <c r="M28" s="44">
        <v>0</v>
      </c>
      <c r="N28" s="16">
        <f t="shared" si="1"/>
        <v>78.571428571428569</v>
      </c>
      <c r="O28" s="5">
        <v>3233.37</v>
      </c>
      <c r="P28" s="5">
        <f t="shared" si="2"/>
        <v>3233.37</v>
      </c>
      <c r="Q28" s="16">
        <f t="shared" si="3"/>
        <v>100</v>
      </c>
      <c r="R28" s="5">
        <v>3233.37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70" t="s">
        <v>383</v>
      </c>
      <c r="D29" s="25" t="s">
        <v>384</v>
      </c>
      <c r="E29" s="84" t="s">
        <v>41</v>
      </c>
      <c r="F29" s="96"/>
      <c r="G29" s="93">
        <v>0</v>
      </c>
      <c r="H29" s="44">
        <v>2</v>
      </c>
      <c r="I29" s="44">
        <v>0</v>
      </c>
      <c r="J29" s="44">
        <v>2</v>
      </c>
      <c r="K29" s="44">
        <v>1</v>
      </c>
      <c r="L29" s="44">
        <v>1</v>
      </c>
      <c r="M29" s="44">
        <v>0</v>
      </c>
      <c r="N29" s="16">
        <f t="shared" si="1"/>
        <v>50</v>
      </c>
      <c r="O29" s="5">
        <v>401.94</v>
      </c>
      <c r="P29" s="5">
        <f t="shared" si="2"/>
        <v>401.94</v>
      </c>
      <c r="Q29" s="16">
        <f t="shared" si="3"/>
        <v>100</v>
      </c>
      <c r="R29" s="5">
        <v>401.94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21" ht="27.95" customHeight="1" x14ac:dyDescent="0.2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138" t="s">
        <v>300</v>
      </c>
      <c r="G30" s="93">
        <f t="shared" ref="G30:G79" si="8">O30</f>
        <v>15984.98</v>
      </c>
      <c r="H30" s="44">
        <v>40</v>
      </c>
      <c r="I30" s="44">
        <v>2</v>
      </c>
      <c r="J30" s="44">
        <v>31</v>
      </c>
      <c r="K30" s="44">
        <v>23</v>
      </c>
      <c r="L30" s="44">
        <v>34</v>
      </c>
      <c r="M30" s="44">
        <v>0</v>
      </c>
      <c r="N30" s="16">
        <f t="shared" si="1"/>
        <v>57.499999999999993</v>
      </c>
      <c r="O30" s="5">
        <v>15984.98</v>
      </c>
      <c r="P30" s="5">
        <f t="shared" si="2"/>
        <v>15984.98</v>
      </c>
      <c r="Q30" s="16">
        <f t="shared" si="3"/>
        <v>100</v>
      </c>
      <c r="R30" s="5">
        <v>15984.98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12391.35</v>
      </c>
      <c r="H31" s="44">
        <v>34</v>
      </c>
      <c r="I31" s="44">
        <v>9</v>
      </c>
      <c r="J31" s="44">
        <v>22</v>
      </c>
      <c r="K31" s="44">
        <v>18</v>
      </c>
      <c r="L31" s="44">
        <v>23</v>
      </c>
      <c r="M31" s="44">
        <v>0</v>
      </c>
      <c r="N31" s="16">
        <f t="shared" si="1"/>
        <v>52.941176470588239</v>
      </c>
      <c r="O31" s="5">
        <v>12391.35</v>
      </c>
      <c r="P31" s="5">
        <f t="shared" si="2"/>
        <v>12391.35</v>
      </c>
      <c r="Q31" s="16">
        <f t="shared" si="3"/>
        <v>100</v>
      </c>
      <c r="R31" s="5">
        <v>12391.35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5790.69</v>
      </c>
      <c r="H32" s="44">
        <v>25</v>
      </c>
      <c r="I32" s="44">
        <v>7</v>
      </c>
      <c r="J32" s="44">
        <v>15</v>
      </c>
      <c r="K32" s="44">
        <v>10</v>
      </c>
      <c r="L32" s="44">
        <v>13</v>
      </c>
      <c r="M32" s="44">
        <v>0</v>
      </c>
      <c r="N32" s="16">
        <f t="shared" si="1"/>
        <v>40</v>
      </c>
      <c r="O32" s="5">
        <v>5790.69</v>
      </c>
      <c r="P32" s="5">
        <f t="shared" si="2"/>
        <v>5790.69</v>
      </c>
      <c r="Q32" s="16">
        <f t="shared" si="3"/>
        <v>100</v>
      </c>
      <c r="R32" s="5">
        <v>5790.69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23</v>
      </c>
      <c r="I33" s="44">
        <v>7</v>
      </c>
      <c r="J33" s="44">
        <v>13</v>
      </c>
      <c r="K33" s="44">
        <v>1</v>
      </c>
      <c r="L33" s="44">
        <v>1</v>
      </c>
      <c r="M33" s="44">
        <v>0</v>
      </c>
      <c r="N33" s="16">
        <f t="shared" si="1"/>
        <v>4.3478260869565215</v>
      </c>
      <c r="O33" s="5">
        <v>415.83</v>
      </c>
      <c r="P33" s="5">
        <f t="shared" si="2"/>
        <v>415.83</v>
      </c>
      <c r="Q33" s="16">
        <f t="shared" si="3"/>
        <v>100</v>
      </c>
      <c r="R33" s="5">
        <v>415.83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14711.27</v>
      </c>
      <c r="H34" s="44">
        <v>47</v>
      </c>
      <c r="I34" s="44">
        <v>19</v>
      </c>
      <c r="J34" s="44">
        <v>24</v>
      </c>
      <c r="K34" s="44">
        <v>23</v>
      </c>
      <c r="L34" s="44">
        <v>25</v>
      </c>
      <c r="M34" s="44">
        <v>0</v>
      </c>
      <c r="N34" s="16">
        <f t="shared" si="1"/>
        <v>48.936170212765958</v>
      </c>
      <c r="O34" s="5">
        <v>14711.27</v>
      </c>
      <c r="P34" s="5">
        <f t="shared" si="2"/>
        <v>14711.27</v>
      </c>
      <c r="Q34" s="16">
        <f t="shared" si="3"/>
        <v>100</v>
      </c>
      <c r="R34" s="5">
        <v>14711.27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70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8094.76</v>
      </c>
      <c r="H35" s="44">
        <v>26</v>
      </c>
      <c r="I35" s="44">
        <v>7</v>
      </c>
      <c r="J35" s="44">
        <v>12</v>
      </c>
      <c r="K35" s="44">
        <v>16</v>
      </c>
      <c r="L35" s="44">
        <v>18</v>
      </c>
      <c r="M35" s="44">
        <v>0</v>
      </c>
      <c r="N35" s="16">
        <f t="shared" si="1"/>
        <v>61.53846153846154</v>
      </c>
      <c r="O35" s="5">
        <v>8094.76</v>
      </c>
      <c r="P35" s="5">
        <f t="shared" si="2"/>
        <v>8094.76</v>
      </c>
      <c r="Q35" s="16">
        <f t="shared" si="3"/>
        <v>100</v>
      </c>
      <c r="R35" s="5">
        <v>8094.76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30</v>
      </c>
      <c r="I36" s="44">
        <v>6</v>
      </c>
      <c r="J36" s="44">
        <v>23</v>
      </c>
      <c r="K36" s="44">
        <v>4</v>
      </c>
      <c r="L36" s="44">
        <v>4</v>
      </c>
      <c r="M36" s="44">
        <v>0</v>
      </c>
      <c r="N36" s="16">
        <f t="shared" si="1"/>
        <v>13.333333333333334</v>
      </c>
      <c r="O36" s="5">
        <v>1600.15</v>
      </c>
      <c r="P36" s="5">
        <f t="shared" si="2"/>
        <v>1600.15</v>
      </c>
      <c r="Q36" s="16">
        <f t="shared" si="3"/>
        <v>100</v>
      </c>
      <c r="R36" s="5">
        <v>1600.15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5237.18</v>
      </c>
      <c r="H37" s="44">
        <v>13</v>
      </c>
      <c r="I37" s="44">
        <v>6</v>
      </c>
      <c r="J37" s="44">
        <v>6</v>
      </c>
      <c r="K37" s="44">
        <v>7</v>
      </c>
      <c r="L37" s="44">
        <v>7</v>
      </c>
      <c r="M37" s="44">
        <v>0</v>
      </c>
      <c r="N37" s="16">
        <f t="shared" si="1"/>
        <v>53.846153846153847</v>
      </c>
      <c r="O37" s="5">
        <v>5237.18</v>
      </c>
      <c r="P37" s="5">
        <f t="shared" si="2"/>
        <v>5237.18</v>
      </c>
      <c r="Q37" s="16">
        <f t="shared" si="3"/>
        <v>100</v>
      </c>
      <c r="R37" s="5">
        <v>5237.18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13072.01</v>
      </c>
      <c r="H38" s="44">
        <v>9</v>
      </c>
      <c r="I38" s="44">
        <v>3</v>
      </c>
      <c r="J38" s="44">
        <v>6</v>
      </c>
      <c r="K38" s="44">
        <v>9</v>
      </c>
      <c r="L38" s="44">
        <v>13</v>
      </c>
      <c r="M38" s="44">
        <v>0</v>
      </c>
      <c r="N38" s="16">
        <f t="shared" si="1"/>
        <v>100</v>
      </c>
      <c r="O38" s="5">
        <v>13072.01</v>
      </c>
      <c r="P38" s="5">
        <f t="shared" si="2"/>
        <v>13072.01</v>
      </c>
      <c r="Q38" s="16">
        <f t="shared" si="3"/>
        <v>100</v>
      </c>
      <c r="R38" s="5">
        <v>8489.68</v>
      </c>
      <c r="S38" s="16">
        <f t="shared" si="4"/>
        <v>64.945482752843674</v>
      </c>
      <c r="T38" s="5">
        <f t="shared" si="5"/>
        <v>4582.33</v>
      </c>
      <c r="U38" s="16">
        <f t="shared" si="6"/>
        <v>35.054517247156326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39138.589999999997</v>
      </c>
      <c r="H39" s="44">
        <v>48</v>
      </c>
      <c r="I39" s="44">
        <v>3</v>
      </c>
      <c r="J39" s="44">
        <v>45</v>
      </c>
      <c r="K39" s="44">
        <v>27</v>
      </c>
      <c r="L39" s="44">
        <v>40</v>
      </c>
      <c r="M39" s="44">
        <v>0</v>
      </c>
      <c r="N39" s="16">
        <f t="shared" si="1"/>
        <v>56.25</v>
      </c>
      <c r="O39" s="5">
        <v>39138.589999999997</v>
      </c>
      <c r="P39" s="5">
        <f t="shared" si="2"/>
        <v>39138.589999999997</v>
      </c>
      <c r="Q39" s="16">
        <f t="shared" si="3"/>
        <v>100</v>
      </c>
      <c r="R39" s="5">
        <v>39138.589999999997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9</v>
      </c>
      <c r="I40" s="44">
        <v>2</v>
      </c>
      <c r="J40" s="44">
        <v>6</v>
      </c>
      <c r="K40" s="44">
        <v>0</v>
      </c>
      <c r="L40" s="44">
        <v>0</v>
      </c>
      <c r="M40" s="44">
        <v>0</v>
      </c>
      <c r="N40" s="16">
        <f t="shared" si="1"/>
        <v>0</v>
      </c>
      <c r="O40" s="16">
        <f>IF(I40=0,0,L40/I40)*100</f>
        <v>0</v>
      </c>
      <c r="P40" s="5">
        <f t="shared" si="2"/>
        <v>0</v>
      </c>
      <c r="Q40" s="16">
        <f t="shared" si="3"/>
        <v>0</v>
      </c>
      <c r="R40" s="16">
        <f t="shared" ref="R40" si="9">IF(L40=0,0,O40/L40)*100</f>
        <v>0</v>
      </c>
      <c r="S40" s="16">
        <f t="shared" ref="S40:S41" si="10">IF(M40=0,0,P40/M40)*100</f>
        <v>0</v>
      </c>
      <c r="T40" s="5">
        <f t="shared" si="5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70" t="s">
        <v>23</v>
      </c>
      <c r="C41" s="170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2454.2800000000002</v>
      </c>
      <c r="H41" s="44">
        <v>15</v>
      </c>
      <c r="I41" s="44">
        <v>2</v>
      </c>
      <c r="J41" s="44">
        <v>11</v>
      </c>
      <c r="K41" s="44">
        <v>3</v>
      </c>
      <c r="L41" s="44">
        <v>3</v>
      </c>
      <c r="M41" s="44">
        <v>0</v>
      </c>
      <c r="N41" s="16">
        <f t="shared" si="1"/>
        <v>20</v>
      </c>
      <c r="O41" s="16">
        <v>2454.2800000000002</v>
      </c>
      <c r="P41" s="5">
        <f t="shared" si="2"/>
        <v>2454.2800000000002</v>
      </c>
      <c r="Q41" s="16">
        <f t="shared" si="3"/>
        <v>100</v>
      </c>
      <c r="R41" s="16">
        <v>2454.2800000000002</v>
      </c>
      <c r="S41" s="16">
        <f t="shared" si="10"/>
        <v>0</v>
      </c>
      <c r="T41" s="5">
        <f t="shared" si="5"/>
        <v>0</v>
      </c>
      <c r="U41" s="16">
        <f>IF(O41=0,0,R41/O41)*100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11223.61</v>
      </c>
      <c r="H42" s="44">
        <v>19</v>
      </c>
      <c r="I42" s="44">
        <v>4</v>
      </c>
      <c r="J42" s="44">
        <v>13</v>
      </c>
      <c r="K42" s="44">
        <v>13</v>
      </c>
      <c r="L42" s="44">
        <v>17</v>
      </c>
      <c r="M42" s="44">
        <v>0</v>
      </c>
      <c r="N42" s="16">
        <f t="shared" si="1"/>
        <v>68.421052631578945</v>
      </c>
      <c r="O42" s="5">
        <v>11223.61</v>
      </c>
      <c r="P42" s="5">
        <f t="shared" si="2"/>
        <v>11223.61</v>
      </c>
      <c r="Q42" s="16">
        <f>IF(O42=0,0,P42/O42)*100</f>
        <v>100</v>
      </c>
      <c r="R42" s="5">
        <v>11223.61</v>
      </c>
      <c r="S42" s="16">
        <f>IF(P42=0,0,R42/P42)*100</f>
        <v>100</v>
      </c>
      <c r="T42" s="5">
        <f t="shared" si="5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22062.33</v>
      </c>
      <c r="H43" s="44">
        <v>43</v>
      </c>
      <c r="I43" s="44">
        <v>15</v>
      </c>
      <c r="J43" s="44">
        <v>16</v>
      </c>
      <c r="K43" s="44">
        <v>29</v>
      </c>
      <c r="L43" s="44">
        <v>36</v>
      </c>
      <c r="M43" s="44">
        <v>0</v>
      </c>
      <c r="N43" s="16">
        <f t="shared" si="1"/>
        <v>67.441860465116278</v>
      </c>
      <c r="O43" s="5">
        <v>22062.33</v>
      </c>
      <c r="P43" s="5">
        <f t="shared" si="2"/>
        <v>22062.33</v>
      </c>
      <c r="Q43" s="16">
        <f>IF(O43=0,0,P43/O43)*100</f>
        <v>100</v>
      </c>
      <c r="R43" s="5">
        <v>22062.33</v>
      </c>
      <c r="S43" s="16">
        <f>IF(P43=0,0,R43/P43)*100</f>
        <v>100</v>
      </c>
      <c r="T43" s="5">
        <f t="shared" si="5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1"/>
        <v>0</v>
      </c>
      <c r="O44" s="16">
        <f>IF(I44=0,0,L44/I44)*100</f>
        <v>0</v>
      </c>
      <c r="P44" s="5">
        <f t="shared" si="2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5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70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3195.03</v>
      </c>
      <c r="H45" s="44">
        <v>35</v>
      </c>
      <c r="I45" s="44">
        <v>7</v>
      </c>
      <c r="J45" s="44">
        <v>20</v>
      </c>
      <c r="K45" s="44">
        <v>6</v>
      </c>
      <c r="L45" s="44">
        <v>7</v>
      </c>
      <c r="M45" s="44">
        <v>0</v>
      </c>
      <c r="N45" s="16">
        <f t="shared" si="1"/>
        <v>17.142857142857142</v>
      </c>
      <c r="O45" s="5">
        <v>3195.03</v>
      </c>
      <c r="P45" s="5">
        <f t="shared" si="2"/>
        <v>3195.03</v>
      </c>
      <c r="Q45" s="16">
        <f>IF(O45=0,0,P45/O45)*100</f>
        <v>100</v>
      </c>
      <c r="R45" s="5">
        <v>3195.03</v>
      </c>
      <c r="S45" s="16">
        <f>IF(P45=0,0,R45/P45)*100</f>
        <v>100</v>
      </c>
      <c r="T45" s="5">
        <f t="shared" si="5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11541.03</v>
      </c>
      <c r="H46" s="44">
        <v>25</v>
      </c>
      <c r="I46" s="44">
        <v>6</v>
      </c>
      <c r="J46" s="44">
        <v>16</v>
      </c>
      <c r="K46" s="44">
        <v>17</v>
      </c>
      <c r="L46" s="44">
        <v>23</v>
      </c>
      <c r="M46" s="44">
        <v>0</v>
      </c>
      <c r="N46" s="16">
        <f t="shared" si="1"/>
        <v>68</v>
      </c>
      <c r="O46" s="5">
        <v>11541.03</v>
      </c>
      <c r="P46" s="5">
        <f t="shared" si="2"/>
        <v>11541.03</v>
      </c>
      <c r="Q46" s="16">
        <f>IF(O46=0,0,P46/O46)*100</f>
        <v>100</v>
      </c>
      <c r="R46" s="5">
        <v>11541.03</v>
      </c>
      <c r="S46" s="16">
        <f>IF(P46=0,0,R46/P46)*100</f>
        <v>100</v>
      </c>
      <c r="T46" s="5">
        <f t="shared" si="5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70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27</v>
      </c>
      <c r="I47" s="44">
        <v>4</v>
      </c>
      <c r="J47" s="44">
        <v>18</v>
      </c>
      <c r="K47" s="44">
        <v>0</v>
      </c>
      <c r="L47" s="44">
        <v>0</v>
      </c>
      <c r="M47" s="44">
        <v>0</v>
      </c>
      <c r="N47" s="16">
        <f t="shared" si="1"/>
        <v>0</v>
      </c>
      <c r="O47" s="5">
        <v>0</v>
      </c>
      <c r="P47" s="5">
        <f t="shared" si="2"/>
        <v>0</v>
      </c>
      <c r="Q47" s="5">
        <v>0</v>
      </c>
      <c r="R47" s="5">
        <v>0</v>
      </c>
      <c r="S47" s="5">
        <v>0</v>
      </c>
      <c r="T47" s="5">
        <f t="shared" si="5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1836.21</v>
      </c>
      <c r="H48" s="44">
        <v>10</v>
      </c>
      <c r="I48" s="44">
        <v>1</v>
      </c>
      <c r="J48" s="44">
        <v>7</v>
      </c>
      <c r="K48" s="44">
        <v>7</v>
      </c>
      <c r="L48" s="44">
        <v>7</v>
      </c>
      <c r="M48" s="44">
        <v>0</v>
      </c>
      <c r="N48" s="16">
        <f t="shared" si="1"/>
        <v>70</v>
      </c>
      <c r="O48" s="5">
        <v>1836.21</v>
      </c>
      <c r="P48" s="5">
        <f t="shared" si="2"/>
        <v>1836.21</v>
      </c>
      <c r="Q48" s="16">
        <f>IF(O48=0,0,P48/O48)*100</f>
        <v>100</v>
      </c>
      <c r="R48" s="5">
        <v>1836.21</v>
      </c>
      <c r="S48" s="16">
        <f>IF(P48=0,0,R48/P48)*100</f>
        <v>100</v>
      </c>
      <c r="T48" s="5">
        <f t="shared" si="5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12089.81</v>
      </c>
      <c r="H49" s="44">
        <v>31</v>
      </c>
      <c r="I49" s="44">
        <v>10</v>
      </c>
      <c r="J49" s="44">
        <v>16</v>
      </c>
      <c r="K49" s="44">
        <v>19</v>
      </c>
      <c r="L49" s="44">
        <v>21</v>
      </c>
      <c r="M49" s="44">
        <v>0</v>
      </c>
      <c r="N49" s="16">
        <f t="shared" si="1"/>
        <v>61.29032258064516</v>
      </c>
      <c r="O49" s="5">
        <v>12089.81</v>
      </c>
      <c r="P49" s="5">
        <f t="shared" si="2"/>
        <v>12089.81</v>
      </c>
      <c r="Q49" s="16">
        <f>IF(O49=0,0,P49/O49)*100</f>
        <v>100</v>
      </c>
      <c r="R49" s="5">
        <v>12089.81</v>
      </c>
      <c r="S49" s="16">
        <f>IF(P49=0,0,R49/P49)*100</f>
        <v>100</v>
      </c>
      <c r="T49" s="5">
        <f t="shared" si="5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7977.67</v>
      </c>
      <c r="H50" s="44">
        <v>22</v>
      </c>
      <c r="I50" s="44">
        <v>5</v>
      </c>
      <c r="J50" s="44">
        <v>16</v>
      </c>
      <c r="K50" s="44">
        <v>11</v>
      </c>
      <c r="L50" s="44">
        <v>12</v>
      </c>
      <c r="M50" s="44">
        <v>0</v>
      </c>
      <c r="N50" s="16">
        <f t="shared" si="1"/>
        <v>50</v>
      </c>
      <c r="O50" s="5">
        <v>7977.67</v>
      </c>
      <c r="P50" s="5">
        <f t="shared" si="2"/>
        <v>7977.67</v>
      </c>
      <c r="Q50" s="16">
        <f>IF(O50=0,0,P50/O50)*100</f>
        <v>100</v>
      </c>
      <c r="R50" s="5">
        <v>7977.67</v>
      </c>
      <c r="S50" s="16">
        <f>IF(P50=0,0,R50/P50)*100</f>
        <v>100</v>
      </c>
      <c r="T50" s="5">
        <f t="shared" si="5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70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1203.94</v>
      </c>
      <c r="H51" s="44">
        <v>6</v>
      </c>
      <c r="I51" s="44">
        <v>0</v>
      </c>
      <c r="J51" s="44">
        <v>5</v>
      </c>
      <c r="K51" s="44">
        <v>3</v>
      </c>
      <c r="L51" s="44">
        <v>3</v>
      </c>
      <c r="M51" s="44">
        <v>0</v>
      </c>
      <c r="N51" s="16">
        <f t="shared" si="1"/>
        <v>50</v>
      </c>
      <c r="O51" s="16">
        <v>1203.94</v>
      </c>
      <c r="P51" s="5">
        <f t="shared" si="2"/>
        <v>1203.94</v>
      </c>
      <c r="Q51" s="16">
        <f>IF(O51=0,0,P51/O51)*100</f>
        <v>100</v>
      </c>
      <c r="R51" s="16">
        <v>1203.94</v>
      </c>
      <c r="S51" s="16">
        <f>IF(P51=0,0,R51/P51)*100</f>
        <v>100</v>
      </c>
      <c r="T51" s="5">
        <f t="shared" si="5"/>
        <v>0</v>
      </c>
      <c r="U51" s="16">
        <f>IF(P51=0,0,T51/P51)*100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4261.2</v>
      </c>
      <c r="H52" s="44">
        <v>24</v>
      </c>
      <c r="I52" s="44">
        <v>0</v>
      </c>
      <c r="J52" s="44">
        <v>14</v>
      </c>
      <c r="K52" s="44">
        <v>12</v>
      </c>
      <c r="L52" s="44">
        <v>13</v>
      </c>
      <c r="M52" s="44">
        <v>0</v>
      </c>
      <c r="N52" s="16">
        <f t="shared" si="1"/>
        <v>50</v>
      </c>
      <c r="O52" s="5">
        <v>4261.2</v>
      </c>
      <c r="P52" s="5">
        <f t="shared" si="2"/>
        <v>4261.2</v>
      </c>
      <c r="Q52" s="16">
        <f t="shared" ref="Q52:Q80" si="11">IF(O52=0,0,P52/O52)*100</f>
        <v>100</v>
      </c>
      <c r="R52" s="5">
        <v>4261.2</v>
      </c>
      <c r="S52" s="16">
        <f t="shared" ref="S52:S66" si="12">IF(P52=0,0,R52/P52)*100</f>
        <v>100</v>
      </c>
      <c r="T52" s="5">
        <f t="shared" si="5"/>
        <v>0</v>
      </c>
      <c r="U52" s="16">
        <f t="shared" ref="U52:U80" si="13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13180.31</v>
      </c>
      <c r="H53" s="44">
        <v>16</v>
      </c>
      <c r="I53" s="44">
        <v>1</v>
      </c>
      <c r="J53" s="44">
        <v>12</v>
      </c>
      <c r="K53" s="44">
        <v>13</v>
      </c>
      <c r="L53" s="44">
        <v>14</v>
      </c>
      <c r="M53" s="44">
        <v>0</v>
      </c>
      <c r="N53" s="16">
        <f t="shared" si="1"/>
        <v>81.25</v>
      </c>
      <c r="O53" s="5">
        <v>13180.31</v>
      </c>
      <c r="P53" s="5">
        <f t="shared" si="2"/>
        <v>13180.31</v>
      </c>
      <c r="Q53" s="16">
        <f t="shared" si="11"/>
        <v>100</v>
      </c>
      <c r="R53" s="5">
        <v>13180.31</v>
      </c>
      <c r="S53" s="16">
        <f t="shared" si="12"/>
        <v>100</v>
      </c>
      <c r="T53" s="5">
        <f t="shared" si="5"/>
        <v>0</v>
      </c>
      <c r="U53" s="16">
        <f t="shared" si="13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8029.18</v>
      </c>
      <c r="H54" s="44">
        <v>23</v>
      </c>
      <c r="I54" s="44">
        <v>6</v>
      </c>
      <c r="J54" s="44">
        <v>13</v>
      </c>
      <c r="K54" s="44">
        <v>10</v>
      </c>
      <c r="L54" s="44">
        <v>14</v>
      </c>
      <c r="M54" s="44">
        <v>0</v>
      </c>
      <c r="N54" s="16">
        <f t="shared" si="1"/>
        <v>43.478260869565219</v>
      </c>
      <c r="O54" s="5">
        <v>8029.18</v>
      </c>
      <c r="P54" s="5">
        <f t="shared" si="2"/>
        <v>8029.18</v>
      </c>
      <c r="Q54" s="16">
        <f t="shared" si="11"/>
        <v>100</v>
      </c>
      <c r="R54" s="5">
        <v>8029.18</v>
      </c>
      <c r="S54" s="16">
        <f t="shared" si="12"/>
        <v>100</v>
      </c>
      <c r="T54" s="5">
        <f t="shared" si="5"/>
        <v>0</v>
      </c>
      <c r="U54" s="16">
        <f t="shared" si="13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30</v>
      </c>
      <c r="I55" s="44">
        <v>2</v>
      </c>
      <c r="J55" s="44">
        <v>28</v>
      </c>
      <c r="K55" s="44">
        <v>7</v>
      </c>
      <c r="L55" s="44">
        <v>9</v>
      </c>
      <c r="M55" s="44">
        <v>0</v>
      </c>
      <c r="N55" s="16">
        <f t="shared" si="1"/>
        <v>23.333333333333332</v>
      </c>
      <c r="O55" s="5">
        <v>4470.8100000000004</v>
      </c>
      <c r="P55" s="5">
        <f t="shared" si="2"/>
        <v>4470.8100000000004</v>
      </c>
      <c r="Q55" s="16">
        <f t="shared" si="11"/>
        <v>100</v>
      </c>
      <c r="R55" s="5">
        <v>4470.8100000000004</v>
      </c>
      <c r="S55" s="16">
        <f t="shared" si="12"/>
        <v>100</v>
      </c>
      <c r="T55" s="5">
        <f t="shared" si="5"/>
        <v>0</v>
      </c>
      <c r="U55" s="16">
        <f t="shared" si="13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70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23</v>
      </c>
      <c r="I56" s="44">
        <v>6</v>
      </c>
      <c r="J56" s="44">
        <v>6</v>
      </c>
      <c r="K56" s="44">
        <v>8</v>
      </c>
      <c r="L56" s="44">
        <v>9</v>
      </c>
      <c r="M56" s="44">
        <v>0</v>
      </c>
      <c r="N56" s="16">
        <f t="shared" si="1"/>
        <v>34.782608695652172</v>
      </c>
      <c r="O56" s="5">
        <v>3148.3</v>
      </c>
      <c r="P56" s="5">
        <f t="shared" si="2"/>
        <v>3148.3</v>
      </c>
      <c r="Q56" s="16">
        <f t="shared" si="11"/>
        <v>100</v>
      </c>
      <c r="R56" s="5">
        <v>3148.3</v>
      </c>
      <c r="S56" s="16">
        <f t="shared" si="12"/>
        <v>100</v>
      </c>
      <c r="T56" s="5">
        <f t="shared" si="5"/>
        <v>0</v>
      </c>
      <c r="U56" s="16">
        <f t="shared" si="13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12176.76</v>
      </c>
      <c r="H57" s="44">
        <v>31</v>
      </c>
      <c r="I57" s="44">
        <v>2</v>
      </c>
      <c r="J57" s="44">
        <v>14</v>
      </c>
      <c r="K57" s="44">
        <v>20</v>
      </c>
      <c r="L57" s="44">
        <v>26</v>
      </c>
      <c r="M57" s="44">
        <v>0</v>
      </c>
      <c r="N57" s="16">
        <f t="shared" si="1"/>
        <v>64.516129032258064</v>
      </c>
      <c r="O57" s="5">
        <v>12176.76</v>
      </c>
      <c r="P57" s="5">
        <f t="shared" si="2"/>
        <v>12176.76</v>
      </c>
      <c r="Q57" s="16">
        <f t="shared" si="11"/>
        <v>100</v>
      </c>
      <c r="R57" s="5">
        <v>12176.76</v>
      </c>
      <c r="S57" s="16">
        <f t="shared" si="12"/>
        <v>100</v>
      </c>
      <c r="T57" s="5">
        <f t="shared" si="5"/>
        <v>0</v>
      </c>
      <c r="U57" s="16">
        <f t="shared" si="13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70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8220.59</v>
      </c>
      <c r="H58" s="44">
        <v>17</v>
      </c>
      <c r="I58" s="44">
        <v>4</v>
      </c>
      <c r="J58" s="44">
        <v>8</v>
      </c>
      <c r="K58" s="44">
        <v>12</v>
      </c>
      <c r="L58" s="44">
        <v>14</v>
      </c>
      <c r="M58" s="44">
        <v>0</v>
      </c>
      <c r="N58" s="16">
        <f t="shared" si="1"/>
        <v>70.588235294117652</v>
      </c>
      <c r="O58" s="5">
        <v>8220.59</v>
      </c>
      <c r="P58" s="5">
        <f t="shared" si="2"/>
        <v>8220.59</v>
      </c>
      <c r="Q58" s="16">
        <f t="shared" si="11"/>
        <v>100</v>
      </c>
      <c r="R58" s="5">
        <v>8220.59</v>
      </c>
      <c r="S58" s="16">
        <f t="shared" si="12"/>
        <v>100</v>
      </c>
      <c r="T58" s="5">
        <f t="shared" si="5"/>
        <v>0</v>
      </c>
      <c r="U58" s="16">
        <f t="shared" si="13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4916.71</v>
      </c>
      <c r="H59" s="44">
        <v>29</v>
      </c>
      <c r="I59" s="44">
        <v>10</v>
      </c>
      <c r="J59" s="44">
        <v>12</v>
      </c>
      <c r="K59" s="44">
        <v>13</v>
      </c>
      <c r="L59" s="44">
        <v>14</v>
      </c>
      <c r="M59" s="44">
        <v>0</v>
      </c>
      <c r="N59" s="16">
        <f t="shared" si="1"/>
        <v>44.827586206896555</v>
      </c>
      <c r="O59" s="5">
        <v>4916.71</v>
      </c>
      <c r="P59" s="5">
        <f t="shared" si="2"/>
        <v>4916.71</v>
      </c>
      <c r="Q59" s="16">
        <f t="shared" si="11"/>
        <v>100</v>
      </c>
      <c r="R59" s="5">
        <v>4916.71</v>
      </c>
      <c r="S59" s="16">
        <f t="shared" si="12"/>
        <v>100</v>
      </c>
      <c r="T59" s="5">
        <f t="shared" si="5"/>
        <v>0</v>
      </c>
      <c r="U59" s="16">
        <f t="shared" si="13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3332.43</v>
      </c>
      <c r="H60" s="44">
        <v>18</v>
      </c>
      <c r="I60" s="44">
        <v>5</v>
      </c>
      <c r="J60" s="44">
        <v>11</v>
      </c>
      <c r="K60" s="44">
        <v>7</v>
      </c>
      <c r="L60" s="44">
        <v>9</v>
      </c>
      <c r="M60" s="44">
        <v>0</v>
      </c>
      <c r="N60" s="16">
        <f t="shared" si="1"/>
        <v>38.888888888888893</v>
      </c>
      <c r="O60" s="5">
        <v>3332.43</v>
      </c>
      <c r="P60" s="5">
        <f t="shared" si="2"/>
        <v>3332.43</v>
      </c>
      <c r="Q60" s="16">
        <f t="shared" si="11"/>
        <v>100</v>
      </c>
      <c r="R60" s="5">
        <v>3332.43</v>
      </c>
      <c r="S60" s="16">
        <f t="shared" si="12"/>
        <v>100</v>
      </c>
      <c r="T60" s="5">
        <f t="shared" si="5"/>
        <v>0</v>
      </c>
      <c r="U60" s="16">
        <f t="shared" si="13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25</v>
      </c>
      <c r="I61" s="44">
        <v>3</v>
      </c>
      <c r="J61" s="44">
        <v>19</v>
      </c>
      <c r="K61" s="44">
        <v>3</v>
      </c>
      <c r="L61" s="44">
        <v>4</v>
      </c>
      <c r="M61" s="44">
        <v>0</v>
      </c>
      <c r="N61" s="16">
        <f t="shared" si="1"/>
        <v>12</v>
      </c>
      <c r="O61" s="5">
        <v>4040.4</v>
      </c>
      <c r="P61" s="5">
        <f t="shared" si="2"/>
        <v>4040.4</v>
      </c>
      <c r="Q61" s="16">
        <f t="shared" si="11"/>
        <v>100</v>
      </c>
      <c r="R61" s="5">
        <v>4040.4</v>
      </c>
      <c r="S61" s="16">
        <f t="shared" si="12"/>
        <v>100</v>
      </c>
      <c r="T61" s="5">
        <f t="shared" si="5"/>
        <v>0</v>
      </c>
      <c r="U61" s="16">
        <f t="shared" si="13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12117.09</v>
      </c>
      <c r="H62" s="44">
        <v>18</v>
      </c>
      <c r="I62" s="44">
        <v>1</v>
      </c>
      <c r="J62" s="44">
        <v>14</v>
      </c>
      <c r="K62" s="44">
        <v>9</v>
      </c>
      <c r="L62" s="44">
        <v>11</v>
      </c>
      <c r="M62" s="44">
        <v>0</v>
      </c>
      <c r="N62" s="16">
        <f t="shared" si="1"/>
        <v>50</v>
      </c>
      <c r="O62" s="5">
        <v>12117.09</v>
      </c>
      <c r="P62" s="5">
        <f t="shared" si="2"/>
        <v>12117.09</v>
      </c>
      <c r="Q62" s="16">
        <f t="shared" si="11"/>
        <v>100</v>
      </c>
      <c r="R62" s="5">
        <v>12117.09</v>
      </c>
      <c r="S62" s="16">
        <f t="shared" si="12"/>
        <v>100</v>
      </c>
      <c r="T62" s="5">
        <f t="shared" si="5"/>
        <v>0</v>
      </c>
      <c r="U62" s="16">
        <f t="shared" si="13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11852.78</v>
      </c>
      <c r="H63" s="44">
        <v>25</v>
      </c>
      <c r="I63" s="44">
        <v>8</v>
      </c>
      <c r="J63" s="44">
        <v>10</v>
      </c>
      <c r="K63" s="44">
        <v>14</v>
      </c>
      <c r="L63" s="44">
        <v>17</v>
      </c>
      <c r="M63" s="44">
        <v>0</v>
      </c>
      <c r="N63" s="16">
        <f t="shared" si="1"/>
        <v>56.000000000000007</v>
      </c>
      <c r="O63" s="5">
        <v>11852.78</v>
      </c>
      <c r="P63" s="5">
        <f t="shared" si="2"/>
        <v>11852.78</v>
      </c>
      <c r="Q63" s="16">
        <f t="shared" si="11"/>
        <v>100</v>
      </c>
      <c r="R63" s="5">
        <v>11852.78</v>
      </c>
      <c r="S63" s="16">
        <f t="shared" si="12"/>
        <v>100</v>
      </c>
      <c r="T63" s="5">
        <f t="shared" si="5"/>
        <v>0</v>
      </c>
      <c r="U63" s="16">
        <f t="shared" si="13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103.49</v>
      </c>
      <c r="H64" s="44">
        <v>1</v>
      </c>
      <c r="I64" s="44">
        <v>0</v>
      </c>
      <c r="J64" s="44">
        <v>1</v>
      </c>
      <c r="K64" s="44">
        <v>1</v>
      </c>
      <c r="L64" s="44">
        <v>1</v>
      </c>
      <c r="M64" s="44">
        <v>0</v>
      </c>
      <c r="N64" s="16">
        <f t="shared" si="1"/>
        <v>100</v>
      </c>
      <c r="O64" s="5">
        <v>103.49</v>
      </c>
      <c r="P64" s="5">
        <f t="shared" si="2"/>
        <v>103.49</v>
      </c>
      <c r="Q64" s="16">
        <f t="shared" si="11"/>
        <v>100</v>
      </c>
      <c r="R64" s="5">
        <v>103.49</v>
      </c>
      <c r="S64" s="16">
        <f t="shared" si="12"/>
        <v>100</v>
      </c>
      <c r="T64" s="5">
        <f t="shared" si="5"/>
        <v>0</v>
      </c>
      <c r="U64" s="16">
        <f t="shared" si="13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6</v>
      </c>
      <c r="I65" s="44">
        <v>2</v>
      </c>
      <c r="J65" s="44">
        <v>4</v>
      </c>
      <c r="K65" s="44">
        <v>0</v>
      </c>
      <c r="L65" s="44">
        <v>0</v>
      </c>
      <c r="M65" s="44">
        <v>0</v>
      </c>
      <c r="N65" s="16">
        <f t="shared" si="1"/>
        <v>0</v>
      </c>
      <c r="O65" s="5">
        <v>0</v>
      </c>
      <c r="P65" s="5">
        <f t="shared" si="2"/>
        <v>0</v>
      </c>
      <c r="Q65" s="16">
        <f t="shared" si="11"/>
        <v>0</v>
      </c>
      <c r="R65" s="5">
        <v>0</v>
      </c>
      <c r="S65" s="16">
        <f t="shared" si="12"/>
        <v>0</v>
      </c>
      <c r="T65" s="5">
        <f t="shared" si="5"/>
        <v>0</v>
      </c>
      <c r="U65" s="16">
        <f t="shared" si="13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70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5696.37</v>
      </c>
      <c r="H66" s="44">
        <v>32</v>
      </c>
      <c r="I66" s="44">
        <v>12</v>
      </c>
      <c r="J66" s="44">
        <v>16</v>
      </c>
      <c r="K66" s="44">
        <v>14</v>
      </c>
      <c r="L66" s="44">
        <v>15</v>
      </c>
      <c r="M66" s="44">
        <v>0</v>
      </c>
      <c r="N66" s="16">
        <f t="shared" si="1"/>
        <v>43.75</v>
      </c>
      <c r="O66" s="5">
        <v>5696.37</v>
      </c>
      <c r="P66" s="5">
        <f t="shared" si="2"/>
        <v>5696.37</v>
      </c>
      <c r="Q66" s="16">
        <f t="shared" si="11"/>
        <v>100</v>
      </c>
      <c r="R66" s="5">
        <v>5696.37</v>
      </c>
      <c r="S66" s="16">
        <f t="shared" si="12"/>
        <v>100</v>
      </c>
      <c r="T66" s="5">
        <f t="shared" si="5"/>
        <v>0</v>
      </c>
      <c r="U66" s="16">
        <f t="shared" si="13"/>
        <v>0</v>
      </c>
    </row>
    <row r="67" spans="1:21" ht="27.95" customHeight="1" x14ac:dyDescent="0.25">
      <c r="A67" s="1">
        <f t="shared" si="7"/>
        <v>62</v>
      </c>
      <c r="B67" s="170" t="s">
        <v>24</v>
      </c>
      <c r="C67" s="170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1958.18</v>
      </c>
      <c r="H67" s="44">
        <v>7</v>
      </c>
      <c r="I67" s="44">
        <v>2</v>
      </c>
      <c r="J67" s="44">
        <v>4</v>
      </c>
      <c r="K67" s="44">
        <v>4</v>
      </c>
      <c r="L67" s="44">
        <v>5</v>
      </c>
      <c r="M67" s="44">
        <v>0</v>
      </c>
      <c r="N67" s="16">
        <f t="shared" si="1"/>
        <v>57.142857142857139</v>
      </c>
      <c r="O67" s="16">
        <v>1958.18</v>
      </c>
      <c r="P67" s="5">
        <f t="shared" si="2"/>
        <v>1958.18</v>
      </c>
      <c r="Q67" s="16">
        <f t="shared" si="11"/>
        <v>100</v>
      </c>
      <c r="R67" s="16">
        <v>1958.18</v>
      </c>
      <c r="S67" s="16">
        <f>IF(M67=0,0,P67/M67)*100</f>
        <v>0</v>
      </c>
      <c r="T67" s="5">
        <f t="shared" si="5"/>
        <v>0</v>
      </c>
      <c r="U67" s="16">
        <f t="shared" si="13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6</v>
      </c>
      <c r="I68" s="44">
        <v>1</v>
      </c>
      <c r="J68" s="44">
        <v>3</v>
      </c>
      <c r="K68" s="44">
        <v>1</v>
      </c>
      <c r="L68" s="44">
        <v>1</v>
      </c>
      <c r="M68" s="44">
        <v>0</v>
      </c>
      <c r="N68" s="16">
        <f t="shared" si="1"/>
        <v>16.666666666666664</v>
      </c>
      <c r="O68" s="5">
        <v>91.35</v>
      </c>
      <c r="P68" s="5">
        <f t="shared" si="2"/>
        <v>91.35</v>
      </c>
      <c r="Q68" s="16">
        <f t="shared" si="11"/>
        <v>100</v>
      </c>
      <c r="R68" s="5">
        <v>91.35</v>
      </c>
      <c r="S68" s="16">
        <f t="shared" ref="S68:S80" si="14">IF(P68=0,0,R68/P68)*100</f>
        <v>100</v>
      </c>
      <c r="T68" s="5">
        <f t="shared" si="5"/>
        <v>0</v>
      </c>
      <c r="U68" s="16">
        <f t="shared" si="13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9525.2000000000007</v>
      </c>
      <c r="H69" s="44">
        <v>28</v>
      </c>
      <c r="I69" s="44">
        <v>5</v>
      </c>
      <c r="J69" s="44">
        <v>18</v>
      </c>
      <c r="K69" s="44">
        <v>20</v>
      </c>
      <c r="L69" s="44">
        <v>21</v>
      </c>
      <c r="M69" s="44">
        <v>0</v>
      </c>
      <c r="N69" s="16">
        <f t="shared" si="1"/>
        <v>71.428571428571431</v>
      </c>
      <c r="O69" s="5">
        <v>9525.2000000000007</v>
      </c>
      <c r="P69" s="5">
        <f t="shared" si="2"/>
        <v>9525.2000000000007</v>
      </c>
      <c r="Q69" s="16">
        <f t="shared" si="11"/>
        <v>100</v>
      </c>
      <c r="R69" s="5">
        <v>9525.2000000000007</v>
      </c>
      <c r="S69" s="16">
        <f t="shared" si="14"/>
        <v>100</v>
      </c>
      <c r="T69" s="5">
        <f t="shared" si="5"/>
        <v>0</v>
      </c>
      <c r="U69" s="16">
        <f t="shared" si="13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14087.52</v>
      </c>
      <c r="H70" s="44">
        <v>39</v>
      </c>
      <c r="I70" s="44">
        <v>8</v>
      </c>
      <c r="J70" s="44">
        <v>23</v>
      </c>
      <c r="K70" s="44">
        <v>14</v>
      </c>
      <c r="L70" s="44">
        <v>16</v>
      </c>
      <c r="M70" s="44">
        <v>0</v>
      </c>
      <c r="N70" s="16">
        <f t="shared" ref="N70:R102" si="15">IF(H70=0,0,K70/H70)*100</f>
        <v>35.897435897435898</v>
      </c>
      <c r="O70" s="5">
        <v>14087.52</v>
      </c>
      <c r="P70" s="5">
        <f t="shared" ref="P70:P79" si="16">O70</f>
        <v>14087.52</v>
      </c>
      <c r="Q70" s="16">
        <f t="shared" si="11"/>
        <v>100</v>
      </c>
      <c r="R70" s="5">
        <v>14087.52</v>
      </c>
      <c r="S70" s="16">
        <f t="shared" si="14"/>
        <v>100</v>
      </c>
      <c r="T70" s="5">
        <f t="shared" ref="T70:T80" si="17">SUM(P70, -R70)</f>
        <v>0</v>
      </c>
      <c r="U70" s="16">
        <f t="shared" si="13"/>
        <v>0</v>
      </c>
    </row>
    <row r="71" spans="1:21" ht="27.95" customHeight="1" x14ac:dyDescent="0.25">
      <c r="A71" s="1">
        <f t="shared" ref="A71:A103" si="18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15"/>
        <v>100</v>
      </c>
      <c r="O71" s="5">
        <v>643.1</v>
      </c>
      <c r="P71" s="5">
        <f t="shared" si="16"/>
        <v>643.1</v>
      </c>
      <c r="Q71" s="16">
        <f t="shared" si="11"/>
        <v>100</v>
      </c>
      <c r="R71" s="5">
        <v>643.1</v>
      </c>
      <c r="S71" s="16">
        <f t="shared" si="14"/>
        <v>100</v>
      </c>
      <c r="T71" s="5">
        <f t="shared" si="17"/>
        <v>0</v>
      </c>
      <c r="U71" s="16">
        <f t="shared" si="13"/>
        <v>0</v>
      </c>
    </row>
    <row r="72" spans="1:21" ht="27.95" customHeight="1" x14ac:dyDescent="0.25">
      <c r="A72" s="1">
        <f t="shared" si="18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20</v>
      </c>
      <c r="I72" s="44">
        <v>2</v>
      </c>
      <c r="J72" s="44">
        <v>18</v>
      </c>
      <c r="K72" s="44">
        <v>0</v>
      </c>
      <c r="L72" s="44">
        <v>0</v>
      </c>
      <c r="M72" s="44">
        <v>0</v>
      </c>
      <c r="N72" s="16">
        <f t="shared" si="15"/>
        <v>0</v>
      </c>
      <c r="O72" s="5">
        <v>0</v>
      </c>
      <c r="P72" s="5">
        <f t="shared" si="16"/>
        <v>0</v>
      </c>
      <c r="Q72" s="16">
        <f t="shared" si="11"/>
        <v>0</v>
      </c>
      <c r="R72" s="5">
        <v>0</v>
      </c>
      <c r="S72" s="16">
        <f t="shared" si="14"/>
        <v>0</v>
      </c>
      <c r="T72" s="5">
        <f t="shared" si="17"/>
        <v>0</v>
      </c>
      <c r="U72" s="16">
        <f t="shared" si="13"/>
        <v>0</v>
      </c>
    </row>
    <row r="73" spans="1:21" ht="27.95" customHeight="1" x14ac:dyDescent="0.25">
      <c r="A73" s="1">
        <f t="shared" si="18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3445.66</v>
      </c>
      <c r="H73" s="44">
        <v>15</v>
      </c>
      <c r="I73" s="44">
        <v>2</v>
      </c>
      <c r="J73" s="44">
        <v>12</v>
      </c>
      <c r="K73" s="44">
        <v>7</v>
      </c>
      <c r="L73" s="44">
        <v>8</v>
      </c>
      <c r="M73" s="44">
        <v>0</v>
      </c>
      <c r="N73" s="16">
        <f t="shared" si="15"/>
        <v>46.666666666666664</v>
      </c>
      <c r="O73" s="5">
        <v>3445.66</v>
      </c>
      <c r="P73" s="5">
        <f t="shared" si="16"/>
        <v>3445.66</v>
      </c>
      <c r="Q73" s="16">
        <f t="shared" si="11"/>
        <v>100</v>
      </c>
      <c r="R73" s="5">
        <v>3445.66</v>
      </c>
      <c r="S73" s="16">
        <f t="shared" si="14"/>
        <v>100</v>
      </c>
      <c r="T73" s="5">
        <f t="shared" si="17"/>
        <v>0</v>
      </c>
      <c r="U73" s="16">
        <f t="shared" si="13"/>
        <v>0</v>
      </c>
    </row>
    <row r="74" spans="1:21" ht="27.95" customHeight="1" x14ac:dyDescent="0.25">
      <c r="A74" s="1">
        <f t="shared" si="18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1870.24</v>
      </c>
      <c r="H74" s="44">
        <v>5</v>
      </c>
      <c r="I74" s="44">
        <v>0</v>
      </c>
      <c r="J74" s="44">
        <v>5</v>
      </c>
      <c r="K74" s="44">
        <v>5</v>
      </c>
      <c r="L74" s="44">
        <v>6</v>
      </c>
      <c r="M74" s="44">
        <v>0</v>
      </c>
      <c r="N74" s="16">
        <f t="shared" si="15"/>
        <v>100</v>
      </c>
      <c r="O74" s="5">
        <v>1870.24</v>
      </c>
      <c r="P74" s="5">
        <f t="shared" si="16"/>
        <v>1870.24</v>
      </c>
      <c r="Q74" s="16">
        <f t="shared" si="11"/>
        <v>100</v>
      </c>
      <c r="R74" s="5">
        <v>1870.24</v>
      </c>
      <c r="S74" s="16">
        <f t="shared" si="14"/>
        <v>100</v>
      </c>
      <c r="T74" s="5">
        <f t="shared" si="17"/>
        <v>0</v>
      </c>
      <c r="U74" s="16">
        <f t="shared" si="13"/>
        <v>0</v>
      </c>
    </row>
    <row r="75" spans="1:21" ht="27.95" customHeight="1" x14ac:dyDescent="0.25">
      <c r="A75" s="1">
        <f t="shared" si="18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6749.95</v>
      </c>
      <c r="H75" s="44">
        <v>21</v>
      </c>
      <c r="I75" s="44">
        <v>6</v>
      </c>
      <c r="J75" s="44">
        <v>14</v>
      </c>
      <c r="K75" s="44">
        <v>10</v>
      </c>
      <c r="L75" s="44">
        <v>13</v>
      </c>
      <c r="M75" s="44">
        <v>0</v>
      </c>
      <c r="N75" s="16">
        <f t="shared" si="15"/>
        <v>47.619047619047613</v>
      </c>
      <c r="O75" s="5">
        <v>6749.95</v>
      </c>
      <c r="P75" s="5">
        <f t="shared" si="16"/>
        <v>6749.95</v>
      </c>
      <c r="Q75" s="16">
        <f t="shared" si="11"/>
        <v>100</v>
      </c>
      <c r="R75" s="5">
        <v>6749.95</v>
      </c>
      <c r="S75" s="16">
        <f t="shared" si="14"/>
        <v>100</v>
      </c>
      <c r="T75" s="5">
        <f t="shared" si="17"/>
        <v>0</v>
      </c>
      <c r="U75" s="16">
        <f t="shared" si="13"/>
        <v>0</v>
      </c>
    </row>
    <row r="76" spans="1:21" ht="27.95" customHeight="1" x14ac:dyDescent="0.25">
      <c r="A76" s="1">
        <f t="shared" si="18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15245.67</v>
      </c>
      <c r="H76" s="44">
        <v>27</v>
      </c>
      <c r="I76" s="44">
        <v>2</v>
      </c>
      <c r="J76" s="44">
        <v>21</v>
      </c>
      <c r="K76" s="44">
        <v>24</v>
      </c>
      <c r="L76" s="44">
        <v>30</v>
      </c>
      <c r="M76" s="44">
        <v>0</v>
      </c>
      <c r="N76" s="16">
        <f t="shared" si="15"/>
        <v>88.888888888888886</v>
      </c>
      <c r="O76" s="5">
        <v>15245.67</v>
      </c>
      <c r="P76" s="5">
        <f t="shared" si="16"/>
        <v>15245.67</v>
      </c>
      <c r="Q76" s="16">
        <f t="shared" si="11"/>
        <v>100</v>
      </c>
      <c r="R76" s="5">
        <v>15245.67</v>
      </c>
      <c r="S76" s="16">
        <f t="shared" si="14"/>
        <v>100</v>
      </c>
      <c r="T76" s="5">
        <f t="shared" si="17"/>
        <v>0</v>
      </c>
      <c r="U76" s="16">
        <f t="shared" si="13"/>
        <v>0</v>
      </c>
    </row>
    <row r="77" spans="1:21" ht="27.95" customHeight="1" x14ac:dyDescent="0.25">
      <c r="A77" s="1">
        <f t="shared" si="18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18902.77</v>
      </c>
      <c r="H77" s="44">
        <v>42</v>
      </c>
      <c r="I77" s="44">
        <v>11</v>
      </c>
      <c r="J77" s="44">
        <v>27</v>
      </c>
      <c r="K77" s="44">
        <v>27</v>
      </c>
      <c r="L77" s="44">
        <v>30</v>
      </c>
      <c r="M77" s="44">
        <v>0</v>
      </c>
      <c r="N77" s="16">
        <f t="shared" si="15"/>
        <v>64.285714285714292</v>
      </c>
      <c r="O77" s="5">
        <v>18902.77</v>
      </c>
      <c r="P77" s="5">
        <f t="shared" si="16"/>
        <v>18902.77</v>
      </c>
      <c r="Q77" s="16">
        <f t="shared" si="11"/>
        <v>100</v>
      </c>
      <c r="R77" s="5">
        <v>18902.77</v>
      </c>
      <c r="S77" s="16">
        <f t="shared" si="14"/>
        <v>100</v>
      </c>
      <c r="T77" s="5">
        <f t="shared" si="17"/>
        <v>0</v>
      </c>
      <c r="U77" s="16">
        <f t="shared" si="13"/>
        <v>0</v>
      </c>
    </row>
    <row r="78" spans="1:21" ht="27.95" customHeight="1" x14ac:dyDescent="0.25">
      <c r="A78" s="1">
        <f t="shared" si="18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6636.99</v>
      </c>
      <c r="H78" s="44">
        <v>5</v>
      </c>
      <c r="I78" s="44">
        <v>1</v>
      </c>
      <c r="J78" s="44">
        <v>2</v>
      </c>
      <c r="K78" s="44">
        <v>5</v>
      </c>
      <c r="L78" s="44">
        <v>9</v>
      </c>
      <c r="M78" s="44">
        <v>0</v>
      </c>
      <c r="N78" s="16">
        <f t="shared" si="15"/>
        <v>100</v>
      </c>
      <c r="O78" s="5">
        <v>6636.99</v>
      </c>
      <c r="P78" s="5">
        <f t="shared" si="16"/>
        <v>6636.99</v>
      </c>
      <c r="Q78" s="16">
        <f t="shared" si="11"/>
        <v>100</v>
      </c>
      <c r="R78" s="5">
        <v>6636.99</v>
      </c>
      <c r="S78" s="16">
        <f t="shared" si="14"/>
        <v>100</v>
      </c>
      <c r="T78" s="5">
        <f t="shared" si="17"/>
        <v>0</v>
      </c>
      <c r="U78" s="16">
        <f t="shared" si="13"/>
        <v>0</v>
      </c>
    </row>
    <row r="79" spans="1:21" ht="27.95" customHeight="1" x14ac:dyDescent="0.25">
      <c r="A79" s="1">
        <f t="shared" si="18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8230.5499999999993</v>
      </c>
      <c r="H79" s="44">
        <v>7</v>
      </c>
      <c r="I79" s="44">
        <v>1</v>
      </c>
      <c r="J79" s="44">
        <v>6</v>
      </c>
      <c r="K79" s="44">
        <v>6</v>
      </c>
      <c r="L79" s="44">
        <v>9</v>
      </c>
      <c r="M79" s="44">
        <v>0</v>
      </c>
      <c r="N79" s="16">
        <f t="shared" si="15"/>
        <v>85.714285714285708</v>
      </c>
      <c r="O79" s="5">
        <v>8230.5499999999993</v>
      </c>
      <c r="P79" s="5">
        <f t="shared" si="16"/>
        <v>8230.5499999999993</v>
      </c>
      <c r="Q79" s="16">
        <f t="shared" si="11"/>
        <v>100</v>
      </c>
      <c r="R79" s="5">
        <v>8230.5499999999993</v>
      </c>
      <c r="S79" s="16">
        <f t="shared" si="14"/>
        <v>100</v>
      </c>
      <c r="T79" s="5">
        <f t="shared" si="17"/>
        <v>0</v>
      </c>
      <c r="U79" s="16">
        <f t="shared" si="13"/>
        <v>0</v>
      </c>
    </row>
    <row r="80" spans="1:21" ht="30" x14ac:dyDescent="0.25">
      <c r="A80" s="1">
        <f t="shared" si="18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9</v>
      </c>
      <c r="I80" s="44">
        <v>5</v>
      </c>
      <c r="J80" s="44">
        <v>2</v>
      </c>
      <c r="K80" s="44">
        <v>2</v>
      </c>
      <c r="L80" s="44">
        <v>2</v>
      </c>
      <c r="M80" s="44">
        <v>0</v>
      </c>
      <c r="N80" s="16">
        <f t="shared" si="15"/>
        <v>22.222222222222221</v>
      </c>
      <c r="O80" s="16">
        <v>0</v>
      </c>
      <c r="P80" s="5">
        <v>450.66</v>
      </c>
      <c r="Q80" s="16">
        <f t="shared" si="11"/>
        <v>0</v>
      </c>
      <c r="R80" s="5">
        <v>450.66</v>
      </c>
      <c r="S80" s="16">
        <f t="shared" si="14"/>
        <v>100</v>
      </c>
      <c r="T80" s="5">
        <f t="shared" si="17"/>
        <v>0</v>
      </c>
      <c r="U80" s="16">
        <f t="shared" si="13"/>
        <v>0</v>
      </c>
    </row>
    <row r="81" spans="1:21" ht="27.95" customHeight="1" x14ac:dyDescent="0.25">
      <c r="A81" s="1">
        <f t="shared" si="18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7123.51</v>
      </c>
      <c r="H81" s="44">
        <v>23</v>
      </c>
      <c r="I81" s="44">
        <v>6</v>
      </c>
      <c r="J81" s="44">
        <v>14</v>
      </c>
      <c r="K81" s="44">
        <v>18</v>
      </c>
      <c r="L81" s="44">
        <v>22</v>
      </c>
      <c r="M81" s="44">
        <v>0</v>
      </c>
      <c r="N81" s="16">
        <f t="shared" si="15"/>
        <v>78.260869565217391</v>
      </c>
      <c r="O81" s="5">
        <v>7123.51</v>
      </c>
      <c r="P81" s="5">
        <f>O81</f>
        <v>7123.51</v>
      </c>
      <c r="Q81" s="16">
        <f>IF(O81=0,0,P81/O81)*100</f>
        <v>100</v>
      </c>
      <c r="R81" s="5">
        <v>7123.51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18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20460.830000000002</v>
      </c>
      <c r="H82" s="44">
        <v>18</v>
      </c>
      <c r="I82" s="44">
        <v>3</v>
      </c>
      <c r="J82" s="44">
        <v>12</v>
      </c>
      <c r="K82" s="44">
        <v>15</v>
      </c>
      <c r="L82" s="44">
        <v>22</v>
      </c>
      <c r="M82" s="44">
        <v>0</v>
      </c>
      <c r="N82" s="16">
        <f t="shared" si="15"/>
        <v>83.333333333333343</v>
      </c>
      <c r="O82" s="5">
        <v>20460.830000000002</v>
      </c>
      <c r="P82" s="5">
        <f>O82</f>
        <v>20460.830000000002</v>
      </c>
      <c r="Q82" s="16">
        <f>IF(O82=0,0,P82/O82)*100</f>
        <v>100</v>
      </c>
      <c r="R82" s="5">
        <v>20460.830000000002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18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15424.51</v>
      </c>
      <c r="H83" s="44">
        <v>36</v>
      </c>
      <c r="I83" s="44">
        <v>4</v>
      </c>
      <c r="J83" s="44">
        <v>31</v>
      </c>
      <c r="K83" s="44">
        <v>25</v>
      </c>
      <c r="L83" s="44">
        <v>34</v>
      </c>
      <c r="M83" s="44">
        <v>0</v>
      </c>
      <c r="N83" s="16">
        <f t="shared" si="15"/>
        <v>69.444444444444443</v>
      </c>
      <c r="O83" s="5">
        <v>15424.51</v>
      </c>
      <c r="P83" s="5">
        <f>O83</f>
        <v>15424.51</v>
      </c>
      <c r="Q83" s="16">
        <f>IF(O83=0,0,P83/O83)*100</f>
        <v>100</v>
      </c>
      <c r="R83" s="5">
        <v>15424.51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18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17</v>
      </c>
      <c r="I84" s="44">
        <v>6</v>
      </c>
      <c r="J84" s="44">
        <v>10</v>
      </c>
      <c r="K84" s="44">
        <v>0</v>
      </c>
      <c r="L84" s="44">
        <v>0</v>
      </c>
      <c r="M84" s="44">
        <v>0</v>
      </c>
      <c r="N84" s="16">
        <f t="shared" si="15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18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9794.4599999999991</v>
      </c>
      <c r="H85" s="44">
        <v>34</v>
      </c>
      <c r="I85" s="44">
        <v>5</v>
      </c>
      <c r="J85" s="44">
        <v>25</v>
      </c>
      <c r="K85" s="44">
        <v>15</v>
      </c>
      <c r="L85" s="44">
        <v>15</v>
      </c>
      <c r="M85" s="44">
        <v>0</v>
      </c>
      <c r="N85" s="16">
        <f t="shared" si="15"/>
        <v>44.117647058823529</v>
      </c>
      <c r="O85" s="5">
        <v>9794.4599999999991</v>
      </c>
      <c r="P85" s="5">
        <f>O85</f>
        <v>9794.4599999999991</v>
      </c>
      <c r="Q85" s="16">
        <f>IF(O85=0,0,P85/O85)*100</f>
        <v>100</v>
      </c>
      <c r="R85" s="5">
        <v>9794.4599999999991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18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7</v>
      </c>
      <c r="I86" s="44">
        <v>5</v>
      </c>
      <c r="J86" s="44">
        <v>2</v>
      </c>
      <c r="K86" s="44">
        <v>0</v>
      </c>
      <c r="L86" s="44">
        <v>0</v>
      </c>
      <c r="M86" s="44">
        <v>0</v>
      </c>
      <c r="N86" s="16">
        <f t="shared" si="15"/>
        <v>0</v>
      </c>
      <c r="O86" s="16">
        <f t="shared" si="15"/>
        <v>0</v>
      </c>
      <c r="P86" s="16">
        <f t="shared" si="15"/>
        <v>0</v>
      </c>
      <c r="Q86" s="16">
        <f t="shared" si="15"/>
        <v>0</v>
      </c>
      <c r="R86" s="16">
        <f t="shared" si="15"/>
        <v>0</v>
      </c>
      <c r="S86" s="16">
        <f t="shared" ref="N86:U104" si="19">IF(M86=0,0,P86/M86)*100</f>
        <v>0</v>
      </c>
      <c r="T86" s="16">
        <f t="shared" si="19"/>
        <v>0</v>
      </c>
      <c r="U86" s="16">
        <f t="shared" si="19"/>
        <v>0</v>
      </c>
    </row>
    <row r="87" spans="1:21" ht="27.95" customHeight="1" x14ac:dyDescent="0.25">
      <c r="A87" s="1">
        <f t="shared" si="18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3" si="20">O87</f>
        <v>10324.64</v>
      </c>
      <c r="H87" s="44">
        <v>24</v>
      </c>
      <c r="I87" s="44">
        <v>6</v>
      </c>
      <c r="J87" s="44">
        <v>14</v>
      </c>
      <c r="K87" s="44">
        <v>12</v>
      </c>
      <c r="L87" s="44">
        <v>18</v>
      </c>
      <c r="M87" s="44">
        <v>0</v>
      </c>
      <c r="N87" s="16">
        <f t="shared" si="15"/>
        <v>50</v>
      </c>
      <c r="O87" s="5">
        <v>10324.64</v>
      </c>
      <c r="P87" s="5">
        <f t="shared" ref="P87:P103" si="21">O87</f>
        <v>10324.64</v>
      </c>
      <c r="Q87" s="16">
        <f t="shared" ref="Q87:Q103" si="22">IF(O87=0,0,P87/O87)*100</f>
        <v>100</v>
      </c>
      <c r="R87" s="5">
        <v>10324.64</v>
      </c>
      <c r="S87" s="16">
        <f t="shared" ref="S87:S104" si="23">IF(P87=0,0,R87/P87)*100</f>
        <v>100</v>
      </c>
      <c r="T87" s="5">
        <f t="shared" ref="T87:T103" si="24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18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20"/>
        <v>4178.84</v>
      </c>
      <c r="H88" s="44">
        <v>14</v>
      </c>
      <c r="I88" s="44">
        <v>1</v>
      </c>
      <c r="J88" s="44">
        <v>11</v>
      </c>
      <c r="K88" s="44">
        <v>10</v>
      </c>
      <c r="L88" s="44">
        <v>12</v>
      </c>
      <c r="M88" s="44">
        <v>0</v>
      </c>
      <c r="N88" s="16">
        <f t="shared" si="15"/>
        <v>71.428571428571431</v>
      </c>
      <c r="O88" s="5">
        <v>4178.84</v>
      </c>
      <c r="P88" s="5">
        <f t="shared" si="21"/>
        <v>4178.84</v>
      </c>
      <c r="Q88" s="16">
        <f t="shared" si="22"/>
        <v>100</v>
      </c>
      <c r="R88" s="5">
        <v>4178.84</v>
      </c>
      <c r="S88" s="16">
        <f t="shared" si="23"/>
        <v>100</v>
      </c>
      <c r="T88" s="5">
        <f t="shared" si="24"/>
        <v>0</v>
      </c>
      <c r="U88" s="16">
        <f>IF(P88=0,0,T88/P88)*100</f>
        <v>0</v>
      </c>
    </row>
    <row r="89" spans="1:21" ht="27.95" customHeight="1" x14ac:dyDescent="0.25">
      <c r="A89" s="1">
        <f t="shared" si="18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20"/>
        <v>1252.0999999999999</v>
      </c>
      <c r="H89" s="44">
        <v>16</v>
      </c>
      <c r="I89" s="44">
        <v>3</v>
      </c>
      <c r="J89" s="44">
        <v>9</v>
      </c>
      <c r="K89" s="44">
        <v>5</v>
      </c>
      <c r="L89" s="44">
        <v>6</v>
      </c>
      <c r="M89" s="44">
        <v>0</v>
      </c>
      <c r="N89" s="16">
        <f t="shared" si="15"/>
        <v>31.25</v>
      </c>
      <c r="O89" s="5">
        <v>1252.0999999999999</v>
      </c>
      <c r="P89" s="5">
        <f t="shared" si="21"/>
        <v>1252.0999999999999</v>
      </c>
      <c r="Q89" s="16">
        <f t="shared" si="22"/>
        <v>100</v>
      </c>
      <c r="R89" s="5">
        <v>1252.0999999999999</v>
      </c>
      <c r="S89" s="16">
        <f t="shared" si="23"/>
        <v>100</v>
      </c>
      <c r="T89" s="5">
        <f t="shared" si="24"/>
        <v>0</v>
      </c>
      <c r="U89" s="16">
        <f>IF(P89=0,0,T89/P89)*100</f>
        <v>0</v>
      </c>
    </row>
    <row r="90" spans="1:21" ht="27.95" customHeight="1" x14ac:dyDescent="0.25">
      <c r="A90" s="1">
        <f t="shared" si="18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20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15"/>
        <v>0</v>
      </c>
      <c r="O90" s="5">
        <v>0</v>
      </c>
      <c r="P90" s="5">
        <f t="shared" si="21"/>
        <v>0</v>
      </c>
      <c r="Q90" s="16">
        <f t="shared" si="22"/>
        <v>0</v>
      </c>
      <c r="R90" s="5">
        <v>0</v>
      </c>
      <c r="S90" s="16">
        <f t="shared" si="23"/>
        <v>0</v>
      </c>
      <c r="T90" s="5">
        <f t="shared" si="24"/>
        <v>0</v>
      </c>
      <c r="U90" s="16">
        <f>IF(P90=0,0,T90/P90)*100</f>
        <v>0</v>
      </c>
    </row>
    <row r="91" spans="1:21" ht="49.5" customHeight="1" x14ac:dyDescent="0.25">
      <c r="A91" s="1">
        <f t="shared" si="18"/>
        <v>86</v>
      </c>
      <c r="B91" s="25" t="s">
        <v>23</v>
      </c>
      <c r="C91" s="170" t="s">
        <v>271</v>
      </c>
      <c r="D91" s="25" t="s">
        <v>270</v>
      </c>
      <c r="E91" s="84" t="s">
        <v>41</v>
      </c>
      <c r="F91" s="97" t="s">
        <v>369</v>
      </c>
      <c r="G91" s="93">
        <f t="shared" si="20"/>
        <v>301.45999999999998</v>
      </c>
      <c r="H91" s="44">
        <v>10</v>
      </c>
      <c r="I91" s="44">
        <v>1</v>
      </c>
      <c r="J91" s="44">
        <v>8</v>
      </c>
      <c r="K91" s="44">
        <v>1</v>
      </c>
      <c r="L91" s="44">
        <v>1</v>
      </c>
      <c r="M91" s="44">
        <v>0</v>
      </c>
      <c r="N91" s="16">
        <f t="shared" si="15"/>
        <v>10</v>
      </c>
      <c r="O91" s="5">
        <v>301.45999999999998</v>
      </c>
      <c r="P91" s="5">
        <f t="shared" si="21"/>
        <v>301.45999999999998</v>
      </c>
      <c r="Q91" s="16">
        <f t="shared" si="22"/>
        <v>100</v>
      </c>
      <c r="R91" s="5">
        <v>301.45999999999998</v>
      </c>
      <c r="S91" s="16">
        <f t="shared" si="23"/>
        <v>100</v>
      </c>
      <c r="T91" s="5">
        <f t="shared" si="24"/>
        <v>0</v>
      </c>
      <c r="U91" s="5">
        <v>0</v>
      </c>
    </row>
    <row r="92" spans="1:21" ht="27.95" customHeight="1" x14ac:dyDescent="0.25">
      <c r="A92" s="1">
        <f t="shared" si="18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20"/>
        <v>3158.98</v>
      </c>
      <c r="H92" s="44">
        <v>19</v>
      </c>
      <c r="I92" s="44">
        <v>2</v>
      </c>
      <c r="J92" s="44">
        <v>10</v>
      </c>
      <c r="K92" s="44">
        <v>6</v>
      </c>
      <c r="L92" s="44">
        <v>10</v>
      </c>
      <c r="M92" s="44">
        <v>0</v>
      </c>
      <c r="N92" s="16">
        <f t="shared" si="15"/>
        <v>31.578947368421051</v>
      </c>
      <c r="O92" s="5">
        <v>3158.98</v>
      </c>
      <c r="P92" s="5">
        <f t="shared" si="21"/>
        <v>3158.98</v>
      </c>
      <c r="Q92" s="16">
        <f t="shared" si="22"/>
        <v>100</v>
      </c>
      <c r="R92" s="5">
        <v>3158.98</v>
      </c>
      <c r="S92" s="16">
        <f t="shared" si="23"/>
        <v>100</v>
      </c>
      <c r="T92" s="5">
        <f t="shared" si="24"/>
        <v>0</v>
      </c>
      <c r="U92" s="16">
        <f>IF(P92=0,0,T92/P92)*100</f>
        <v>0</v>
      </c>
    </row>
    <row r="93" spans="1:21" s="169" customFormat="1" ht="27.95" customHeight="1" x14ac:dyDescent="0.25">
      <c r="A93" s="1">
        <f t="shared" si="18"/>
        <v>88</v>
      </c>
      <c r="B93" s="166" t="s">
        <v>22</v>
      </c>
      <c r="C93" s="166"/>
      <c r="D93" s="25" t="s">
        <v>401</v>
      </c>
      <c r="E93" s="86" t="s">
        <v>128</v>
      </c>
      <c r="F93" s="36"/>
      <c r="G93" s="167">
        <f t="shared" si="20"/>
        <v>0</v>
      </c>
      <c r="H93" s="168">
        <v>2</v>
      </c>
      <c r="I93" s="168">
        <v>0</v>
      </c>
      <c r="J93" s="168">
        <v>2</v>
      </c>
      <c r="K93" s="44">
        <v>0</v>
      </c>
      <c r="L93" s="44">
        <v>0</v>
      </c>
      <c r="M93" s="44">
        <v>0</v>
      </c>
      <c r="N93" s="16">
        <f t="shared" si="15"/>
        <v>0</v>
      </c>
      <c r="O93" s="5">
        <v>0</v>
      </c>
      <c r="P93" s="5">
        <f t="shared" si="21"/>
        <v>0</v>
      </c>
      <c r="Q93" s="16">
        <f t="shared" si="22"/>
        <v>0</v>
      </c>
      <c r="R93" s="5">
        <v>0</v>
      </c>
      <c r="S93" s="16">
        <f t="shared" si="23"/>
        <v>0</v>
      </c>
      <c r="T93" s="5">
        <f t="shared" si="24"/>
        <v>0</v>
      </c>
      <c r="U93" s="16">
        <f>IF(P93=0,0,T93/P93)*100</f>
        <v>0</v>
      </c>
    </row>
    <row r="94" spans="1:21" ht="27.95" customHeight="1" x14ac:dyDescent="0.25">
      <c r="A94" s="1">
        <f t="shared" si="18"/>
        <v>89</v>
      </c>
      <c r="B94" s="1" t="s">
        <v>22</v>
      </c>
      <c r="C94" s="1"/>
      <c r="D94" s="25" t="s">
        <v>272</v>
      </c>
      <c r="E94" s="86" t="s">
        <v>263</v>
      </c>
      <c r="F94" s="97" t="s">
        <v>350</v>
      </c>
      <c r="G94" s="93">
        <f t="shared" si="20"/>
        <v>3374.3</v>
      </c>
      <c r="H94" s="44">
        <v>11</v>
      </c>
      <c r="I94" s="44">
        <v>2</v>
      </c>
      <c r="J94" s="44">
        <v>6</v>
      </c>
      <c r="K94" s="44">
        <v>5</v>
      </c>
      <c r="L94" s="44">
        <v>6</v>
      </c>
      <c r="M94" s="44">
        <v>0</v>
      </c>
      <c r="N94" s="16">
        <f t="shared" si="15"/>
        <v>45.454545454545453</v>
      </c>
      <c r="O94" s="5">
        <v>3374.3</v>
      </c>
      <c r="P94" s="5">
        <f t="shared" si="21"/>
        <v>3374.3</v>
      </c>
      <c r="Q94" s="16">
        <f t="shared" si="22"/>
        <v>100</v>
      </c>
      <c r="R94" s="5">
        <v>3374.3</v>
      </c>
      <c r="S94" s="16">
        <f t="shared" si="23"/>
        <v>100</v>
      </c>
      <c r="T94" s="5">
        <f t="shared" si="24"/>
        <v>0</v>
      </c>
      <c r="U94" s="16">
        <f t="shared" ref="U94:U104" si="25">IF(P94=0,0,T94/P94)*100</f>
        <v>0</v>
      </c>
    </row>
    <row r="95" spans="1:21" ht="27.95" customHeight="1" x14ac:dyDescent="0.25">
      <c r="A95" s="1">
        <f t="shared" si="18"/>
        <v>90</v>
      </c>
      <c r="B95" s="1" t="s">
        <v>22</v>
      </c>
      <c r="C95" s="1"/>
      <c r="D95" s="25" t="s">
        <v>236</v>
      </c>
      <c r="E95" s="84" t="s">
        <v>53</v>
      </c>
      <c r="F95" s="96" t="s">
        <v>368</v>
      </c>
      <c r="G95" s="93">
        <f t="shared" si="20"/>
        <v>12647.47</v>
      </c>
      <c r="H95" s="44">
        <v>17</v>
      </c>
      <c r="I95" s="44">
        <v>6</v>
      </c>
      <c r="J95" s="44">
        <v>11</v>
      </c>
      <c r="K95" s="44">
        <v>12</v>
      </c>
      <c r="L95" s="44">
        <v>17</v>
      </c>
      <c r="M95" s="44">
        <v>0</v>
      </c>
      <c r="N95" s="16">
        <f t="shared" si="15"/>
        <v>70.588235294117652</v>
      </c>
      <c r="O95" s="5">
        <v>12647.47</v>
      </c>
      <c r="P95" s="5">
        <f t="shared" si="21"/>
        <v>12647.47</v>
      </c>
      <c r="Q95" s="16">
        <f t="shared" si="22"/>
        <v>100</v>
      </c>
      <c r="R95" s="5">
        <v>12647.47</v>
      </c>
      <c r="S95" s="16">
        <f t="shared" si="23"/>
        <v>100</v>
      </c>
      <c r="T95" s="5">
        <f t="shared" si="24"/>
        <v>0</v>
      </c>
      <c r="U95" s="16">
        <f t="shared" si="25"/>
        <v>0</v>
      </c>
    </row>
    <row r="96" spans="1:21" ht="27.95" customHeight="1" x14ac:dyDescent="0.25">
      <c r="A96" s="1">
        <f t="shared" si="18"/>
        <v>91</v>
      </c>
      <c r="B96" s="1" t="s">
        <v>22</v>
      </c>
      <c r="C96" s="1"/>
      <c r="D96" s="25" t="s">
        <v>240</v>
      </c>
      <c r="E96" s="84" t="s">
        <v>241</v>
      </c>
      <c r="F96" s="96" t="s">
        <v>351</v>
      </c>
      <c r="G96" s="93">
        <f t="shared" si="20"/>
        <v>850.33</v>
      </c>
      <c r="H96" s="44">
        <v>10</v>
      </c>
      <c r="I96" s="44">
        <v>5</v>
      </c>
      <c r="J96" s="44">
        <v>2</v>
      </c>
      <c r="K96" s="44">
        <v>7</v>
      </c>
      <c r="L96" s="44">
        <v>7</v>
      </c>
      <c r="M96" s="44">
        <v>0</v>
      </c>
      <c r="N96" s="16">
        <f t="shared" si="15"/>
        <v>70</v>
      </c>
      <c r="O96" s="5">
        <v>850.33</v>
      </c>
      <c r="P96" s="5">
        <f t="shared" si="21"/>
        <v>850.33</v>
      </c>
      <c r="Q96" s="16">
        <f t="shared" si="22"/>
        <v>100</v>
      </c>
      <c r="R96" s="5">
        <v>850.33</v>
      </c>
      <c r="S96" s="16">
        <f t="shared" si="23"/>
        <v>100</v>
      </c>
      <c r="T96" s="5">
        <f t="shared" si="24"/>
        <v>0</v>
      </c>
      <c r="U96" s="16">
        <f t="shared" si="25"/>
        <v>0</v>
      </c>
    </row>
    <row r="97" spans="1:32" ht="27.95" customHeight="1" x14ac:dyDescent="0.25">
      <c r="A97" s="1">
        <f t="shared" si="18"/>
        <v>92</v>
      </c>
      <c r="B97" s="1" t="s">
        <v>22</v>
      </c>
      <c r="C97" s="1"/>
      <c r="D97" s="25" t="s">
        <v>243</v>
      </c>
      <c r="E97" s="33" t="s">
        <v>128</v>
      </c>
      <c r="F97" s="96" t="s">
        <v>352</v>
      </c>
      <c r="G97" s="93">
        <f t="shared" si="20"/>
        <v>5294.35</v>
      </c>
      <c r="H97" s="44">
        <v>22</v>
      </c>
      <c r="I97" s="44">
        <v>6</v>
      </c>
      <c r="J97" s="44">
        <v>5</v>
      </c>
      <c r="K97" s="44">
        <v>16</v>
      </c>
      <c r="L97" s="44">
        <v>16</v>
      </c>
      <c r="M97" s="44">
        <v>0</v>
      </c>
      <c r="N97" s="16">
        <f t="shared" si="15"/>
        <v>72.727272727272734</v>
      </c>
      <c r="O97" s="5">
        <v>5294.35</v>
      </c>
      <c r="P97" s="5">
        <f t="shared" si="21"/>
        <v>5294.35</v>
      </c>
      <c r="Q97" s="16">
        <f>IF(O97=0,0,P97/O97)*100</f>
        <v>100</v>
      </c>
      <c r="R97" s="5">
        <v>5294.35</v>
      </c>
      <c r="S97" s="16">
        <f t="shared" si="23"/>
        <v>100</v>
      </c>
      <c r="T97" s="5">
        <f t="shared" si="24"/>
        <v>0</v>
      </c>
      <c r="U97" s="16">
        <f t="shared" si="25"/>
        <v>0</v>
      </c>
    </row>
    <row r="98" spans="1:32" ht="27.95" customHeight="1" x14ac:dyDescent="0.25">
      <c r="A98" s="1">
        <f t="shared" si="18"/>
        <v>93</v>
      </c>
      <c r="B98" s="1" t="s">
        <v>22</v>
      </c>
      <c r="C98" s="1"/>
      <c r="D98" s="25" t="s">
        <v>245</v>
      </c>
      <c r="E98" s="84" t="s">
        <v>53</v>
      </c>
      <c r="F98" s="98" t="s">
        <v>353</v>
      </c>
      <c r="G98" s="93">
        <f t="shared" si="20"/>
        <v>3787.16</v>
      </c>
      <c r="H98" s="44">
        <v>19</v>
      </c>
      <c r="I98" s="44">
        <v>4</v>
      </c>
      <c r="J98" s="44">
        <v>14</v>
      </c>
      <c r="K98" s="44">
        <v>11</v>
      </c>
      <c r="L98" s="44">
        <v>13</v>
      </c>
      <c r="M98" s="44">
        <v>0</v>
      </c>
      <c r="N98" s="16">
        <f t="shared" si="15"/>
        <v>57.894736842105267</v>
      </c>
      <c r="O98" s="5">
        <v>3787.16</v>
      </c>
      <c r="P98" s="5">
        <f t="shared" si="21"/>
        <v>3787.16</v>
      </c>
      <c r="Q98" s="16">
        <f t="shared" si="22"/>
        <v>100</v>
      </c>
      <c r="R98" s="5">
        <v>3787.16</v>
      </c>
      <c r="S98" s="16">
        <f t="shared" si="23"/>
        <v>100</v>
      </c>
      <c r="T98" s="5">
        <f t="shared" si="24"/>
        <v>0</v>
      </c>
      <c r="U98" s="16">
        <f t="shared" si="25"/>
        <v>0</v>
      </c>
    </row>
    <row r="99" spans="1:32" ht="27.95" customHeight="1" x14ac:dyDescent="0.25">
      <c r="A99" s="1">
        <f t="shared" si="18"/>
        <v>94</v>
      </c>
      <c r="B99" s="1" t="s">
        <v>22</v>
      </c>
      <c r="C99" s="1"/>
      <c r="D99" s="25" t="s">
        <v>247</v>
      </c>
      <c r="E99" s="84" t="s">
        <v>53</v>
      </c>
      <c r="F99" s="103" t="s">
        <v>354</v>
      </c>
      <c r="G99" s="93">
        <f t="shared" si="20"/>
        <v>0</v>
      </c>
      <c r="H99" s="44">
        <v>14</v>
      </c>
      <c r="I99" s="44">
        <v>3</v>
      </c>
      <c r="J99" s="44">
        <v>9</v>
      </c>
      <c r="K99" s="44">
        <v>0</v>
      </c>
      <c r="L99" s="44">
        <v>0</v>
      </c>
      <c r="M99" s="44">
        <v>0</v>
      </c>
      <c r="N99" s="16">
        <f t="shared" si="15"/>
        <v>0</v>
      </c>
      <c r="O99" s="5">
        <v>0</v>
      </c>
      <c r="P99" s="5">
        <f t="shared" si="21"/>
        <v>0</v>
      </c>
      <c r="Q99" s="16">
        <f t="shared" si="22"/>
        <v>0</v>
      </c>
      <c r="R99" s="5">
        <v>0</v>
      </c>
      <c r="S99" s="16">
        <f t="shared" si="23"/>
        <v>0</v>
      </c>
      <c r="T99" s="5">
        <f t="shared" si="24"/>
        <v>0</v>
      </c>
      <c r="U99" s="16">
        <f t="shared" si="25"/>
        <v>0</v>
      </c>
    </row>
    <row r="100" spans="1:32" ht="27.95" customHeight="1" x14ac:dyDescent="0.25">
      <c r="A100" s="1">
        <f t="shared" si="18"/>
        <v>95</v>
      </c>
      <c r="B100" s="1" t="s">
        <v>22</v>
      </c>
      <c r="C100" s="1"/>
      <c r="D100" s="25" t="s">
        <v>249</v>
      </c>
      <c r="E100" s="84" t="s">
        <v>250</v>
      </c>
      <c r="F100" s="96" t="s">
        <v>366</v>
      </c>
      <c r="G100" s="93">
        <f t="shared" si="20"/>
        <v>0</v>
      </c>
      <c r="H100" s="44">
        <v>27</v>
      </c>
      <c r="I100" s="44">
        <v>2</v>
      </c>
      <c r="J100" s="44">
        <v>24</v>
      </c>
      <c r="K100" s="44">
        <v>0</v>
      </c>
      <c r="L100" s="44">
        <v>0</v>
      </c>
      <c r="M100" s="44">
        <v>0</v>
      </c>
      <c r="N100" s="16">
        <f t="shared" si="15"/>
        <v>0</v>
      </c>
      <c r="O100" s="5">
        <v>0</v>
      </c>
      <c r="P100" s="5">
        <f t="shared" si="21"/>
        <v>0</v>
      </c>
      <c r="Q100" s="16">
        <f t="shared" si="22"/>
        <v>0</v>
      </c>
      <c r="R100" s="5">
        <v>0</v>
      </c>
      <c r="S100" s="16">
        <f t="shared" si="23"/>
        <v>0</v>
      </c>
      <c r="T100" s="5">
        <f t="shared" si="24"/>
        <v>0</v>
      </c>
      <c r="U100" s="16">
        <f t="shared" si="25"/>
        <v>0</v>
      </c>
    </row>
    <row r="101" spans="1:32" ht="27.95" customHeight="1" x14ac:dyDescent="0.25">
      <c r="A101" s="1">
        <f t="shared" si="18"/>
        <v>96</v>
      </c>
      <c r="B101" s="25" t="s">
        <v>23</v>
      </c>
      <c r="C101" s="170" t="s">
        <v>34</v>
      </c>
      <c r="D101" s="25" t="s">
        <v>252</v>
      </c>
      <c r="E101" s="84" t="s">
        <v>53</v>
      </c>
      <c r="F101" s="89" t="s">
        <v>367</v>
      </c>
      <c r="G101" s="93">
        <f t="shared" si="20"/>
        <v>0</v>
      </c>
      <c r="H101" s="44">
        <v>19</v>
      </c>
      <c r="I101" s="44">
        <v>2</v>
      </c>
      <c r="J101" s="44">
        <v>17</v>
      </c>
      <c r="K101" s="44">
        <v>0</v>
      </c>
      <c r="L101" s="44">
        <v>0</v>
      </c>
      <c r="M101" s="44">
        <v>0</v>
      </c>
      <c r="N101" s="16">
        <f t="shared" si="15"/>
        <v>0</v>
      </c>
      <c r="O101" s="5">
        <v>0</v>
      </c>
      <c r="P101" s="5">
        <f t="shared" si="21"/>
        <v>0</v>
      </c>
      <c r="Q101" s="16">
        <f t="shared" si="22"/>
        <v>0</v>
      </c>
      <c r="R101" s="5">
        <v>0</v>
      </c>
      <c r="S101" s="16">
        <f t="shared" si="23"/>
        <v>0</v>
      </c>
      <c r="T101" s="5">
        <f t="shared" si="24"/>
        <v>0</v>
      </c>
      <c r="U101" s="16">
        <f t="shared" si="25"/>
        <v>0</v>
      </c>
    </row>
    <row r="102" spans="1:32" ht="40.5" customHeight="1" x14ac:dyDescent="0.2">
      <c r="A102" s="1">
        <f t="shared" si="18"/>
        <v>97</v>
      </c>
      <c r="B102" s="1" t="s">
        <v>22</v>
      </c>
      <c r="C102" s="170"/>
      <c r="D102" s="25" t="s">
        <v>254</v>
      </c>
      <c r="E102" s="84" t="s">
        <v>41</v>
      </c>
      <c r="F102" s="137" t="s">
        <v>377</v>
      </c>
      <c r="G102" s="93">
        <f t="shared" si="20"/>
        <v>8468.86</v>
      </c>
      <c r="H102" s="44">
        <v>21</v>
      </c>
      <c r="I102" s="44">
        <v>5</v>
      </c>
      <c r="J102" s="44">
        <v>14</v>
      </c>
      <c r="K102" s="44">
        <v>18</v>
      </c>
      <c r="L102" s="44">
        <v>19</v>
      </c>
      <c r="M102" s="44">
        <v>0</v>
      </c>
      <c r="N102" s="16">
        <f t="shared" si="15"/>
        <v>85.714285714285708</v>
      </c>
      <c r="O102" s="5">
        <v>8468.86</v>
      </c>
      <c r="P102" s="5">
        <f t="shared" si="21"/>
        <v>8468.86</v>
      </c>
      <c r="Q102" s="16">
        <f t="shared" si="22"/>
        <v>100</v>
      </c>
      <c r="R102" s="5">
        <v>8468.86</v>
      </c>
      <c r="S102" s="16">
        <f t="shared" si="23"/>
        <v>100</v>
      </c>
      <c r="T102" s="5">
        <f t="shared" si="24"/>
        <v>0</v>
      </c>
      <c r="U102" s="16">
        <f t="shared" si="25"/>
        <v>0</v>
      </c>
    </row>
    <row r="103" spans="1:32" ht="38.25" customHeight="1" x14ac:dyDescent="0.25">
      <c r="A103" s="1">
        <f t="shared" si="18"/>
        <v>98</v>
      </c>
      <c r="B103" s="25" t="s">
        <v>23</v>
      </c>
      <c r="C103" s="170" t="s">
        <v>28</v>
      </c>
      <c r="D103" s="25" t="s">
        <v>256</v>
      </c>
      <c r="E103" s="84" t="s">
        <v>41</v>
      </c>
      <c r="F103" s="103" t="s">
        <v>355</v>
      </c>
      <c r="G103" s="93">
        <f t="shared" si="20"/>
        <v>3497.57</v>
      </c>
      <c r="H103" s="44">
        <v>15</v>
      </c>
      <c r="I103" s="44">
        <v>4</v>
      </c>
      <c r="J103" s="44">
        <v>9</v>
      </c>
      <c r="K103" s="44">
        <v>9</v>
      </c>
      <c r="L103" s="44">
        <v>11</v>
      </c>
      <c r="M103" s="44">
        <v>0</v>
      </c>
      <c r="N103" s="16">
        <f t="shared" ref="N103" si="26">IF(H103=0,0,K103/H103)*100</f>
        <v>60</v>
      </c>
      <c r="O103" s="5">
        <v>3497.57</v>
      </c>
      <c r="P103" s="5">
        <f t="shared" si="21"/>
        <v>3497.57</v>
      </c>
      <c r="Q103" s="16">
        <f t="shared" si="22"/>
        <v>100</v>
      </c>
      <c r="R103" s="5">
        <v>3497.57</v>
      </c>
      <c r="S103" s="16">
        <f t="shared" si="23"/>
        <v>100</v>
      </c>
      <c r="T103" s="5">
        <f t="shared" si="24"/>
        <v>0</v>
      </c>
      <c r="U103" s="16">
        <f t="shared" si="25"/>
        <v>0</v>
      </c>
    </row>
    <row r="104" spans="1:32" x14ac:dyDescent="0.25">
      <c r="A104" s="22" t="s">
        <v>19</v>
      </c>
      <c r="B104" s="23"/>
      <c r="C104" s="23"/>
      <c r="D104" s="23"/>
      <c r="E104" s="23"/>
      <c r="F104" s="103"/>
      <c r="G104" s="94">
        <f t="shared" ref="G104:M104" si="27">SUM(G6:G103)</f>
        <v>648920.65999999992</v>
      </c>
      <c r="H104" s="18">
        <f t="shared" si="27"/>
        <v>1997</v>
      </c>
      <c r="I104" s="18">
        <f t="shared" si="27"/>
        <v>417</v>
      </c>
      <c r="J104" s="18">
        <f t="shared" si="27"/>
        <v>1305</v>
      </c>
      <c r="K104" s="18">
        <f t="shared" si="27"/>
        <v>959</v>
      </c>
      <c r="L104" s="18">
        <f t="shared" si="27"/>
        <v>1167</v>
      </c>
      <c r="M104" s="18">
        <f t="shared" si="27"/>
        <v>0</v>
      </c>
      <c r="N104" s="16">
        <f t="shared" si="19"/>
        <v>48.022033049574361</v>
      </c>
      <c r="O104" s="19">
        <f>SUM(O6:O103)</f>
        <v>649322.59999999986</v>
      </c>
      <c r="P104" s="19">
        <f>SUM(P6:P103)</f>
        <v>649773.25999999989</v>
      </c>
      <c r="Q104" s="16">
        <f t="shared" ref="Q104" si="28">IF(O104=0,0,P104/O104)*100</f>
        <v>100.06940463800275</v>
      </c>
      <c r="R104" s="19">
        <f>SUM(R6:R103)</f>
        <v>645190.92999999993</v>
      </c>
      <c r="S104" s="16">
        <f t="shared" si="23"/>
        <v>99.294780151463925</v>
      </c>
      <c r="T104" s="19">
        <f>SUM(T6:T103)</f>
        <v>4582.33</v>
      </c>
      <c r="U104" s="16">
        <f t="shared" si="25"/>
        <v>0.70521984853608788</v>
      </c>
      <c r="V104" s="10"/>
      <c r="W104" s="10"/>
      <c r="X104" s="10"/>
      <c r="Y104" s="9"/>
      <c r="Z104" s="11"/>
      <c r="AA104" s="11"/>
      <c r="AB104" s="9"/>
      <c r="AC104" s="11"/>
      <c r="AD104" s="9"/>
      <c r="AE104" s="11"/>
      <c r="AF104" s="9"/>
    </row>
  </sheetData>
  <sheetProtection algorithmName="SHA-512" hashValue="mzQOIz0YUeMQcgXVevPvg/ZT2OIhy0PIDgMkgkm96Duf9XqK2qCYBONkt7p5X2C8SYBdG7WKAMcYX9+DQglHnw==" saltValue="uqZfa7CAZmzDR2crrpp6OQ==" spinCount="100000" sheet="1" objects="1" scenarios="1"/>
  <customSheetViews>
    <customSheetView guid="{2F2CED36-E625-4693-8C75-0460C802BA46}" topLeftCell="A93">
      <selection activeCell="N104" sqref="N104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topLeftCell="A93">
      <selection activeCell="N104" sqref="N104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topLeftCell="A93">
      <selection activeCell="N104" sqref="N104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4"/>
  <sheetViews>
    <sheetView topLeftCell="A96" zoomScaleNormal="100" zoomScaleSheetLayoutView="130" workbookViewId="0">
      <selection activeCell="K6" sqref="K6:S103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85546875" style="3" customWidth="1"/>
    <col min="16" max="16" width="9.7109375" style="3" customWidth="1"/>
    <col min="17" max="17" width="9.140625" style="2"/>
    <col min="18" max="18" width="9.710937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403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175" t="s">
        <v>6</v>
      </c>
      <c r="Q4" s="173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5" t="s">
        <v>6</v>
      </c>
      <c r="S4" s="173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5" t="s">
        <v>6</v>
      </c>
      <c r="U4" s="173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73">
        <v>1</v>
      </c>
      <c r="B5" s="173">
        <v>2</v>
      </c>
      <c r="C5" s="173">
        <v>3</v>
      </c>
      <c r="D5" s="173">
        <v>4</v>
      </c>
      <c r="E5" s="91">
        <v>5</v>
      </c>
      <c r="F5" s="95">
        <v>6</v>
      </c>
      <c r="G5" s="92">
        <v>7</v>
      </c>
      <c r="H5" s="173">
        <v>8</v>
      </c>
      <c r="I5" s="173">
        <v>9</v>
      </c>
      <c r="J5" s="173">
        <v>10</v>
      </c>
      <c r="K5" s="173">
        <v>11</v>
      </c>
      <c r="L5" s="173">
        <v>12</v>
      </c>
      <c r="M5" s="173">
        <v>13</v>
      </c>
      <c r="N5" s="173">
        <v>14</v>
      </c>
      <c r="O5" s="173">
        <v>15</v>
      </c>
      <c r="P5" s="173">
        <v>16</v>
      </c>
      <c r="Q5" s="173">
        <v>17</v>
      </c>
      <c r="R5" s="173">
        <v>18</v>
      </c>
      <c r="S5" s="173">
        <v>19</v>
      </c>
      <c r="T5" s="173">
        <v>20</v>
      </c>
      <c r="U5" s="173">
        <v>21</v>
      </c>
      <c r="V5" s="174"/>
      <c r="W5" s="174"/>
      <c r="X5" s="174"/>
      <c r="Y5" s="174"/>
      <c r="Z5" s="174"/>
      <c r="AA5" s="174"/>
      <c r="AB5" s="174"/>
      <c r="AC5" s="174"/>
      <c r="AD5" s="174"/>
      <c r="AE5" s="174"/>
      <c r="AF5" s="174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20696.57</v>
      </c>
      <c r="H6" s="44">
        <v>50</v>
      </c>
      <c r="I6" s="44">
        <v>9</v>
      </c>
      <c r="J6" s="44">
        <v>36</v>
      </c>
      <c r="K6" s="44">
        <v>40</v>
      </c>
      <c r="L6" s="44">
        <v>49</v>
      </c>
      <c r="M6" s="44">
        <v>0</v>
      </c>
      <c r="N6" s="16">
        <f t="shared" ref="N6:N69" si="1">IF(H6=0,0,K6/H6)*100</f>
        <v>80</v>
      </c>
      <c r="O6" s="5">
        <v>20696.57</v>
      </c>
      <c r="P6" s="5">
        <f t="shared" ref="P6:P69" si="2">O6</f>
        <v>20696.57</v>
      </c>
      <c r="Q6" s="16">
        <f t="shared" ref="Q6:Q41" si="3">IF(O6=0,0,P6/O6)*100</f>
        <v>100</v>
      </c>
      <c r="R6" s="5">
        <v>20696.57</v>
      </c>
      <c r="S6" s="16">
        <f t="shared" ref="S6:S39" si="4">IF(P6=0,0,R6/P6)*100</f>
        <v>100</v>
      </c>
      <c r="T6" s="5">
        <f t="shared" ref="T6:T69" si="5">SUM(P6, -R6)</f>
        <v>0</v>
      </c>
      <c r="U6" s="16">
        <f t="shared" ref="U6:U39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7015.22</v>
      </c>
      <c r="H7" s="44">
        <v>19</v>
      </c>
      <c r="I7" s="44">
        <v>6</v>
      </c>
      <c r="J7" s="44">
        <v>12</v>
      </c>
      <c r="K7" s="44">
        <v>16</v>
      </c>
      <c r="L7" s="44">
        <v>16</v>
      </c>
      <c r="M7" s="44">
        <v>0</v>
      </c>
      <c r="N7" s="16">
        <f t="shared" si="1"/>
        <v>84.210526315789465</v>
      </c>
      <c r="O7" s="5">
        <v>7015.22</v>
      </c>
      <c r="P7" s="5">
        <f t="shared" si="2"/>
        <v>7015.22</v>
      </c>
      <c r="Q7" s="16">
        <f t="shared" si="3"/>
        <v>100</v>
      </c>
      <c r="R7" s="5">
        <v>7015.22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18327.849999999999</v>
      </c>
      <c r="H8" s="44">
        <v>41</v>
      </c>
      <c r="I8" s="44">
        <v>7</v>
      </c>
      <c r="J8" s="44">
        <v>30</v>
      </c>
      <c r="K8" s="44">
        <v>21</v>
      </c>
      <c r="L8" s="44">
        <v>22</v>
      </c>
      <c r="M8" s="44">
        <v>0</v>
      </c>
      <c r="N8" s="16">
        <f t="shared" si="1"/>
        <v>51.219512195121951</v>
      </c>
      <c r="O8" s="5">
        <v>18327.849999999999</v>
      </c>
      <c r="P8" s="5">
        <f t="shared" si="2"/>
        <v>18327.849999999999</v>
      </c>
      <c r="Q8" s="16">
        <f t="shared" si="3"/>
        <v>100</v>
      </c>
      <c r="R8" s="5">
        <v>18327.849999999999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8030.75</v>
      </c>
      <c r="H9" s="44">
        <v>15</v>
      </c>
      <c r="I9" s="44">
        <v>0</v>
      </c>
      <c r="J9" s="44">
        <v>13</v>
      </c>
      <c r="K9" s="44">
        <v>9</v>
      </c>
      <c r="L9" s="44">
        <v>12</v>
      </c>
      <c r="M9" s="44">
        <v>0</v>
      </c>
      <c r="N9" s="16">
        <f t="shared" si="1"/>
        <v>60</v>
      </c>
      <c r="O9" s="5">
        <v>8030.75</v>
      </c>
      <c r="P9" s="5">
        <f t="shared" si="2"/>
        <v>8030.75</v>
      </c>
      <c r="Q9" s="16">
        <f t="shared" si="3"/>
        <v>100</v>
      </c>
      <c r="R9" s="5">
        <v>8030.75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405</v>
      </c>
      <c r="G10" s="93">
        <f t="shared" si="0"/>
        <v>1987.33</v>
      </c>
      <c r="H10" s="44">
        <v>8</v>
      </c>
      <c r="I10" s="44">
        <v>2</v>
      </c>
      <c r="J10" s="44">
        <v>6</v>
      </c>
      <c r="K10" s="44">
        <v>2</v>
      </c>
      <c r="L10" s="44">
        <v>2</v>
      </c>
      <c r="M10" s="44">
        <v>0</v>
      </c>
      <c r="N10" s="16">
        <f t="shared" si="1"/>
        <v>25</v>
      </c>
      <c r="O10" s="5">
        <v>1987.33</v>
      </c>
      <c r="P10" s="5">
        <f t="shared" si="2"/>
        <v>1987.33</v>
      </c>
      <c r="Q10" s="16">
        <f t="shared" si="3"/>
        <v>100</v>
      </c>
      <c r="R10" s="5">
        <v>1987.33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 t="s">
        <v>406</v>
      </c>
      <c r="G12" s="93">
        <f t="shared" si="0"/>
        <v>2502.3200000000002</v>
      </c>
      <c r="H12" s="44">
        <v>8</v>
      </c>
      <c r="I12" s="44">
        <v>0</v>
      </c>
      <c r="J12" s="44">
        <v>6</v>
      </c>
      <c r="K12" s="44">
        <v>5</v>
      </c>
      <c r="L12" s="44">
        <v>5</v>
      </c>
      <c r="M12" s="44">
        <v>0</v>
      </c>
      <c r="N12" s="16">
        <f t="shared" si="1"/>
        <v>62.5</v>
      </c>
      <c r="O12" s="5">
        <v>2502.3200000000002</v>
      </c>
      <c r="P12" s="5">
        <f t="shared" si="2"/>
        <v>2502.3200000000002</v>
      </c>
      <c r="Q12" s="16">
        <f t="shared" si="3"/>
        <v>100</v>
      </c>
      <c r="R12" s="5">
        <v>2502.3200000000002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5425.34</v>
      </c>
      <c r="H13" s="44">
        <v>61</v>
      </c>
      <c r="I13" s="44">
        <v>17</v>
      </c>
      <c r="J13" s="44">
        <v>42</v>
      </c>
      <c r="K13" s="44">
        <v>9</v>
      </c>
      <c r="L13" s="44">
        <v>10</v>
      </c>
      <c r="M13" s="44">
        <v>0</v>
      </c>
      <c r="N13" s="16">
        <f t="shared" si="1"/>
        <v>14.754098360655737</v>
      </c>
      <c r="O13" s="5">
        <v>5425.34</v>
      </c>
      <c r="P13" s="5">
        <f t="shared" si="2"/>
        <v>5425.34</v>
      </c>
      <c r="Q13" s="16">
        <f t="shared" si="3"/>
        <v>100</v>
      </c>
      <c r="R13" s="5">
        <v>5425.34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15955.73</v>
      </c>
      <c r="H14" s="44">
        <v>33</v>
      </c>
      <c r="I14" s="44">
        <v>8</v>
      </c>
      <c r="J14" s="44">
        <v>25</v>
      </c>
      <c r="K14" s="44">
        <v>29</v>
      </c>
      <c r="L14" s="44">
        <v>31</v>
      </c>
      <c r="M14" s="44">
        <v>0</v>
      </c>
      <c r="N14" s="16">
        <f t="shared" si="1"/>
        <v>87.878787878787875</v>
      </c>
      <c r="O14" s="5">
        <v>15955.73</v>
      </c>
      <c r="P14" s="5">
        <f t="shared" si="2"/>
        <v>15955.73</v>
      </c>
      <c r="Q14" s="16">
        <f t="shared" si="3"/>
        <v>100</v>
      </c>
      <c r="R14" s="5">
        <v>15955.73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9105.7099999999991</v>
      </c>
      <c r="H15" s="44">
        <v>16</v>
      </c>
      <c r="I15" s="44">
        <v>3</v>
      </c>
      <c r="J15" s="44">
        <v>11</v>
      </c>
      <c r="K15" s="44">
        <v>8</v>
      </c>
      <c r="L15" s="44">
        <v>9</v>
      </c>
      <c r="M15" s="44">
        <v>0</v>
      </c>
      <c r="N15" s="16">
        <f t="shared" si="1"/>
        <v>50</v>
      </c>
      <c r="O15" s="5">
        <v>9105.7099999999991</v>
      </c>
      <c r="P15" s="5">
        <f t="shared" si="2"/>
        <v>9105.7099999999991</v>
      </c>
      <c r="Q15" s="16">
        <f t="shared" si="3"/>
        <v>100</v>
      </c>
      <c r="R15" s="5">
        <v>9105.7099999999991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7507.32</v>
      </c>
      <c r="H16" s="44">
        <v>25</v>
      </c>
      <c r="I16" s="44">
        <v>3</v>
      </c>
      <c r="J16" s="44">
        <v>18</v>
      </c>
      <c r="K16" s="44">
        <v>13</v>
      </c>
      <c r="L16" s="44">
        <v>16</v>
      </c>
      <c r="M16" s="44">
        <v>0</v>
      </c>
      <c r="N16" s="16">
        <f t="shared" si="1"/>
        <v>52</v>
      </c>
      <c r="O16" s="5">
        <v>7507.32</v>
      </c>
      <c r="P16" s="5">
        <f t="shared" si="2"/>
        <v>7507.32</v>
      </c>
      <c r="Q16" s="16">
        <f t="shared" si="3"/>
        <v>100</v>
      </c>
      <c r="R16" s="5">
        <v>7507.32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3290.11</v>
      </c>
      <c r="H17" s="44">
        <v>13</v>
      </c>
      <c r="I17" s="44">
        <v>2</v>
      </c>
      <c r="J17" s="44">
        <v>11</v>
      </c>
      <c r="K17" s="44">
        <v>6</v>
      </c>
      <c r="L17" s="44">
        <v>8</v>
      </c>
      <c r="M17" s="44">
        <v>0</v>
      </c>
      <c r="N17" s="16">
        <f t="shared" si="1"/>
        <v>46.153846153846153</v>
      </c>
      <c r="O17" s="5">
        <v>3290.11</v>
      </c>
      <c r="P17" s="5">
        <f t="shared" si="2"/>
        <v>3290.11</v>
      </c>
      <c r="Q17" s="16">
        <f t="shared" si="3"/>
        <v>100</v>
      </c>
      <c r="R17" s="5">
        <v>3290.11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5188.78</v>
      </c>
      <c r="H18" s="44">
        <v>49</v>
      </c>
      <c r="I18" s="44">
        <v>9</v>
      </c>
      <c r="J18" s="44">
        <v>38</v>
      </c>
      <c r="K18" s="44">
        <v>9</v>
      </c>
      <c r="L18" s="44">
        <v>13</v>
      </c>
      <c r="M18" s="44">
        <v>0</v>
      </c>
      <c r="N18" s="16">
        <f t="shared" si="1"/>
        <v>18.367346938775512</v>
      </c>
      <c r="O18" s="5">
        <v>5188.78</v>
      </c>
      <c r="P18" s="5">
        <f t="shared" si="2"/>
        <v>5188.78</v>
      </c>
      <c r="Q18" s="16">
        <f t="shared" si="3"/>
        <v>100</v>
      </c>
      <c r="R18" s="5">
        <v>5188.78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73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1917.75</v>
      </c>
      <c r="H19" s="44">
        <v>6</v>
      </c>
      <c r="I19" s="44">
        <v>4</v>
      </c>
      <c r="J19" s="44">
        <v>2</v>
      </c>
      <c r="K19" s="44">
        <v>2</v>
      </c>
      <c r="L19" s="44">
        <v>2</v>
      </c>
      <c r="M19" s="44">
        <v>0</v>
      </c>
      <c r="N19" s="16">
        <f t="shared" si="1"/>
        <v>33.333333333333329</v>
      </c>
      <c r="O19" s="5">
        <v>1917.75</v>
      </c>
      <c r="P19" s="5">
        <f t="shared" si="2"/>
        <v>1917.75</v>
      </c>
      <c r="Q19" s="16">
        <f t="shared" si="3"/>
        <v>100</v>
      </c>
      <c r="R19" s="5">
        <v>1917.75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73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6566.71</v>
      </c>
      <c r="H20" s="44">
        <v>13</v>
      </c>
      <c r="I20" s="44">
        <v>3</v>
      </c>
      <c r="J20" s="44">
        <v>10</v>
      </c>
      <c r="K20" s="44">
        <v>9</v>
      </c>
      <c r="L20" s="44">
        <v>11</v>
      </c>
      <c r="M20" s="44">
        <v>0</v>
      </c>
      <c r="N20" s="16">
        <f t="shared" si="1"/>
        <v>69.230769230769226</v>
      </c>
      <c r="O20" s="5">
        <v>6566.71</v>
      </c>
      <c r="P20" s="5">
        <f t="shared" si="2"/>
        <v>6566.71</v>
      </c>
      <c r="Q20" s="16">
        <f t="shared" si="3"/>
        <v>100</v>
      </c>
      <c r="R20" s="5">
        <v>6566.71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24061.68</v>
      </c>
      <c r="H21" s="44">
        <v>19</v>
      </c>
      <c r="I21" s="44">
        <v>4</v>
      </c>
      <c r="J21" s="44">
        <v>14</v>
      </c>
      <c r="K21" s="44">
        <v>19</v>
      </c>
      <c r="L21" s="44">
        <v>30</v>
      </c>
      <c r="M21" s="44">
        <v>0</v>
      </c>
      <c r="N21" s="16">
        <f t="shared" si="1"/>
        <v>100</v>
      </c>
      <c r="O21" s="5">
        <v>24061.68</v>
      </c>
      <c r="P21" s="5">
        <f t="shared" si="2"/>
        <v>24061.68</v>
      </c>
      <c r="Q21" s="16">
        <f t="shared" si="3"/>
        <v>100</v>
      </c>
      <c r="R21" s="5">
        <v>24061.68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42</v>
      </c>
      <c r="I23" s="44">
        <v>8</v>
      </c>
      <c r="J23" s="44">
        <v>18</v>
      </c>
      <c r="K23" s="44">
        <v>4</v>
      </c>
      <c r="L23" s="44">
        <v>5</v>
      </c>
      <c r="M23" s="44">
        <v>0</v>
      </c>
      <c r="N23" s="16">
        <f t="shared" si="1"/>
        <v>9.5238095238095237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1737.83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10307.27</v>
      </c>
      <c r="H24" s="44">
        <v>22</v>
      </c>
      <c r="I24" s="44">
        <v>4</v>
      </c>
      <c r="J24" s="44">
        <v>18</v>
      </c>
      <c r="K24" s="44">
        <v>16</v>
      </c>
      <c r="L24" s="44">
        <v>24</v>
      </c>
      <c r="M24" s="44">
        <v>0</v>
      </c>
      <c r="N24" s="16">
        <f t="shared" si="1"/>
        <v>72.727272727272734</v>
      </c>
      <c r="O24" s="5">
        <v>10307.27</v>
      </c>
      <c r="P24" s="5">
        <f t="shared" si="2"/>
        <v>10307.27</v>
      </c>
      <c r="Q24" s="16">
        <f t="shared" si="3"/>
        <v>100</v>
      </c>
      <c r="R24" s="5">
        <v>8129.83</v>
      </c>
      <c r="S24" s="16">
        <f t="shared" si="4"/>
        <v>78.874716583537634</v>
      </c>
      <c r="T24" s="5">
        <f t="shared" si="5"/>
        <v>2177.4400000000005</v>
      </c>
      <c r="U24" s="16">
        <f t="shared" si="6"/>
        <v>21.125283416462366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4398.8100000000004</v>
      </c>
      <c r="H25" s="44">
        <v>11</v>
      </c>
      <c r="I25" s="44">
        <v>3</v>
      </c>
      <c r="J25" s="44">
        <v>7</v>
      </c>
      <c r="K25" s="44">
        <v>8</v>
      </c>
      <c r="L25" s="44">
        <v>9</v>
      </c>
      <c r="M25" s="44">
        <v>0</v>
      </c>
      <c r="N25" s="16">
        <f t="shared" si="1"/>
        <v>72.727272727272734</v>
      </c>
      <c r="O25" s="5">
        <v>4398.8100000000004</v>
      </c>
      <c r="P25" s="5">
        <f t="shared" si="2"/>
        <v>4398.8100000000004</v>
      </c>
      <c r="Q25" s="16">
        <f t="shared" si="3"/>
        <v>100</v>
      </c>
      <c r="R25" s="5">
        <v>4398.8100000000004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5088.68</v>
      </c>
      <c r="H26" s="44">
        <v>30</v>
      </c>
      <c r="I26" s="44">
        <v>10</v>
      </c>
      <c r="J26" s="44">
        <v>17</v>
      </c>
      <c r="K26" s="44">
        <v>10</v>
      </c>
      <c r="L26" s="44">
        <v>11</v>
      </c>
      <c r="M26" s="44">
        <v>0</v>
      </c>
      <c r="N26" s="16">
        <f t="shared" si="1"/>
        <v>33.333333333333329</v>
      </c>
      <c r="O26" s="5">
        <v>5088.68</v>
      </c>
      <c r="P26" s="5">
        <f t="shared" si="2"/>
        <v>5088.68</v>
      </c>
      <c r="Q26" s="16">
        <f t="shared" si="3"/>
        <v>100</v>
      </c>
      <c r="R26" s="5">
        <v>5088.68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73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17</v>
      </c>
      <c r="I27" s="44">
        <v>2</v>
      </c>
      <c r="J27" s="44">
        <v>15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3233.37</v>
      </c>
      <c r="H28" s="44">
        <v>17</v>
      </c>
      <c r="I28" s="44">
        <v>3</v>
      </c>
      <c r="J28" s="44">
        <v>10</v>
      </c>
      <c r="K28" s="44">
        <v>11</v>
      </c>
      <c r="L28" s="44">
        <v>11</v>
      </c>
      <c r="M28" s="44">
        <v>0</v>
      </c>
      <c r="N28" s="16">
        <f t="shared" si="1"/>
        <v>64.705882352941174</v>
      </c>
      <c r="O28" s="5">
        <v>3233.37</v>
      </c>
      <c r="P28" s="5">
        <f t="shared" si="2"/>
        <v>3233.37</v>
      </c>
      <c r="Q28" s="16">
        <f t="shared" si="3"/>
        <v>100</v>
      </c>
      <c r="R28" s="5">
        <v>3233.37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73" t="s">
        <v>383</v>
      </c>
      <c r="D29" s="25" t="s">
        <v>384</v>
      </c>
      <c r="E29" s="84" t="s">
        <v>41</v>
      </c>
      <c r="F29" s="96"/>
      <c r="G29" s="93">
        <v>0</v>
      </c>
      <c r="H29" s="44">
        <v>2</v>
      </c>
      <c r="I29" s="44">
        <v>0</v>
      </c>
      <c r="J29" s="44">
        <v>2</v>
      </c>
      <c r="K29" s="44">
        <v>1</v>
      </c>
      <c r="L29" s="44">
        <v>1</v>
      </c>
      <c r="M29" s="44">
        <v>0</v>
      </c>
      <c r="N29" s="16">
        <f t="shared" si="1"/>
        <v>50</v>
      </c>
      <c r="O29" s="5">
        <v>401.94</v>
      </c>
      <c r="P29" s="5">
        <f t="shared" si="2"/>
        <v>401.94</v>
      </c>
      <c r="Q29" s="16">
        <f t="shared" si="3"/>
        <v>100</v>
      </c>
      <c r="R29" s="5">
        <v>401.94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21" ht="27.95" customHeight="1" x14ac:dyDescent="0.2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138" t="s">
        <v>300</v>
      </c>
      <c r="G30" s="93">
        <f t="shared" ref="G30:G79" si="8">O30</f>
        <v>15984.98</v>
      </c>
      <c r="H30" s="44">
        <v>41</v>
      </c>
      <c r="I30" s="44">
        <v>2</v>
      </c>
      <c r="J30" s="44">
        <v>31</v>
      </c>
      <c r="K30" s="44">
        <v>23</v>
      </c>
      <c r="L30" s="44">
        <v>34</v>
      </c>
      <c r="M30" s="44">
        <v>0</v>
      </c>
      <c r="N30" s="16">
        <f t="shared" si="1"/>
        <v>56.09756097560976</v>
      </c>
      <c r="O30" s="5">
        <v>15984.98</v>
      </c>
      <c r="P30" s="5">
        <f t="shared" si="2"/>
        <v>15984.98</v>
      </c>
      <c r="Q30" s="16">
        <f t="shared" si="3"/>
        <v>100</v>
      </c>
      <c r="R30" s="5">
        <v>15984.98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12391.35</v>
      </c>
      <c r="H31" s="44">
        <v>34</v>
      </c>
      <c r="I31" s="44">
        <v>9</v>
      </c>
      <c r="J31" s="44">
        <v>22</v>
      </c>
      <c r="K31" s="44">
        <v>18</v>
      </c>
      <c r="L31" s="44">
        <v>23</v>
      </c>
      <c r="M31" s="44">
        <v>0</v>
      </c>
      <c r="N31" s="16">
        <f t="shared" si="1"/>
        <v>52.941176470588239</v>
      </c>
      <c r="O31" s="5">
        <v>12391.35</v>
      </c>
      <c r="P31" s="5">
        <f t="shared" si="2"/>
        <v>12391.35</v>
      </c>
      <c r="Q31" s="16">
        <f t="shared" si="3"/>
        <v>100</v>
      </c>
      <c r="R31" s="5">
        <v>12391.35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5790.69</v>
      </c>
      <c r="H32" s="44">
        <v>26</v>
      </c>
      <c r="I32" s="44">
        <v>7</v>
      </c>
      <c r="J32" s="44">
        <v>16</v>
      </c>
      <c r="K32" s="44">
        <v>10</v>
      </c>
      <c r="L32" s="44">
        <v>13</v>
      </c>
      <c r="M32" s="44">
        <v>0</v>
      </c>
      <c r="N32" s="16">
        <f t="shared" si="1"/>
        <v>38.461538461538467</v>
      </c>
      <c r="O32" s="5">
        <v>5790.69</v>
      </c>
      <c r="P32" s="5">
        <f t="shared" si="2"/>
        <v>5790.69</v>
      </c>
      <c r="Q32" s="16">
        <f t="shared" si="3"/>
        <v>100</v>
      </c>
      <c r="R32" s="5">
        <v>5790.69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24</v>
      </c>
      <c r="I33" s="44">
        <v>8</v>
      </c>
      <c r="J33" s="44">
        <v>13</v>
      </c>
      <c r="K33" s="44">
        <v>1</v>
      </c>
      <c r="L33" s="44">
        <v>1</v>
      </c>
      <c r="M33" s="44">
        <v>0</v>
      </c>
      <c r="N33" s="16">
        <f t="shared" si="1"/>
        <v>4.1666666666666661</v>
      </c>
      <c r="O33" s="5">
        <v>415.83</v>
      </c>
      <c r="P33" s="5">
        <f t="shared" si="2"/>
        <v>415.83</v>
      </c>
      <c r="Q33" s="16">
        <f t="shared" si="3"/>
        <v>100</v>
      </c>
      <c r="R33" s="5">
        <v>415.83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14711.27</v>
      </c>
      <c r="H34" s="44">
        <v>49</v>
      </c>
      <c r="I34" s="44">
        <v>19</v>
      </c>
      <c r="J34" s="44">
        <v>26</v>
      </c>
      <c r="K34" s="44">
        <v>23</v>
      </c>
      <c r="L34" s="44">
        <v>25</v>
      </c>
      <c r="M34" s="44">
        <v>0</v>
      </c>
      <c r="N34" s="16">
        <f t="shared" si="1"/>
        <v>46.938775510204081</v>
      </c>
      <c r="O34" s="5">
        <v>14711.27</v>
      </c>
      <c r="P34" s="5">
        <f t="shared" si="2"/>
        <v>14711.27</v>
      </c>
      <c r="Q34" s="16">
        <f t="shared" si="3"/>
        <v>100</v>
      </c>
      <c r="R34" s="5">
        <v>14711.27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73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8094.76</v>
      </c>
      <c r="H35" s="44">
        <v>29</v>
      </c>
      <c r="I35" s="44">
        <v>7</v>
      </c>
      <c r="J35" s="44">
        <v>15</v>
      </c>
      <c r="K35" s="44">
        <v>16</v>
      </c>
      <c r="L35" s="44">
        <v>18</v>
      </c>
      <c r="M35" s="44">
        <v>0</v>
      </c>
      <c r="N35" s="16">
        <f t="shared" si="1"/>
        <v>55.172413793103445</v>
      </c>
      <c r="O35" s="5">
        <v>8094.76</v>
      </c>
      <c r="P35" s="5">
        <f t="shared" si="2"/>
        <v>8094.76</v>
      </c>
      <c r="Q35" s="16">
        <f t="shared" si="3"/>
        <v>100</v>
      </c>
      <c r="R35" s="5">
        <v>8094.76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30</v>
      </c>
      <c r="I36" s="44">
        <v>6</v>
      </c>
      <c r="J36" s="44">
        <v>23</v>
      </c>
      <c r="K36" s="44">
        <v>4</v>
      </c>
      <c r="L36" s="44">
        <v>4</v>
      </c>
      <c r="M36" s="44">
        <v>0</v>
      </c>
      <c r="N36" s="16">
        <f t="shared" si="1"/>
        <v>13.333333333333334</v>
      </c>
      <c r="O36" s="5">
        <v>1600.15</v>
      </c>
      <c r="P36" s="5">
        <f t="shared" si="2"/>
        <v>1600.15</v>
      </c>
      <c r="Q36" s="16">
        <f t="shared" si="3"/>
        <v>100</v>
      </c>
      <c r="R36" s="5">
        <v>1600.15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5237.18</v>
      </c>
      <c r="H37" s="44">
        <v>13</v>
      </c>
      <c r="I37" s="44">
        <v>6</v>
      </c>
      <c r="J37" s="44">
        <v>6</v>
      </c>
      <c r="K37" s="44">
        <v>7</v>
      </c>
      <c r="L37" s="44">
        <v>7</v>
      </c>
      <c r="M37" s="44">
        <v>0</v>
      </c>
      <c r="N37" s="16">
        <f t="shared" si="1"/>
        <v>53.846153846153847</v>
      </c>
      <c r="O37" s="5">
        <v>5237.18</v>
      </c>
      <c r="P37" s="5">
        <f t="shared" si="2"/>
        <v>5237.18</v>
      </c>
      <c r="Q37" s="16">
        <f t="shared" si="3"/>
        <v>100</v>
      </c>
      <c r="R37" s="5">
        <v>5237.18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13072.01</v>
      </c>
      <c r="H38" s="44">
        <v>11</v>
      </c>
      <c r="I38" s="44">
        <v>4</v>
      </c>
      <c r="J38" s="44">
        <v>7</v>
      </c>
      <c r="K38" s="44">
        <v>9</v>
      </c>
      <c r="L38" s="44">
        <v>13</v>
      </c>
      <c r="M38" s="44">
        <v>0</v>
      </c>
      <c r="N38" s="16">
        <f t="shared" si="1"/>
        <v>81.818181818181827</v>
      </c>
      <c r="O38" s="5">
        <v>13072.01</v>
      </c>
      <c r="P38" s="5">
        <f t="shared" si="2"/>
        <v>13072.01</v>
      </c>
      <c r="Q38" s="16">
        <f t="shared" si="3"/>
        <v>100</v>
      </c>
      <c r="R38" s="5">
        <v>8489.68</v>
      </c>
      <c r="S38" s="16">
        <f t="shared" si="4"/>
        <v>64.945482752843674</v>
      </c>
      <c r="T38" s="5">
        <f t="shared" si="5"/>
        <v>4582.33</v>
      </c>
      <c r="U38" s="16">
        <f t="shared" si="6"/>
        <v>35.054517247156326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39138.589999999997</v>
      </c>
      <c r="H39" s="44">
        <v>49</v>
      </c>
      <c r="I39" s="44">
        <v>3</v>
      </c>
      <c r="J39" s="44">
        <v>46</v>
      </c>
      <c r="K39" s="44">
        <v>27</v>
      </c>
      <c r="L39" s="44">
        <v>40</v>
      </c>
      <c r="M39" s="44">
        <v>0</v>
      </c>
      <c r="N39" s="16">
        <f t="shared" si="1"/>
        <v>55.102040816326522</v>
      </c>
      <c r="O39" s="5">
        <v>39138.589999999997</v>
      </c>
      <c r="P39" s="5">
        <f t="shared" si="2"/>
        <v>39138.589999999997</v>
      </c>
      <c r="Q39" s="16">
        <f t="shared" si="3"/>
        <v>100</v>
      </c>
      <c r="R39" s="5">
        <v>39138.589999999997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9</v>
      </c>
      <c r="I40" s="44">
        <v>2</v>
      </c>
      <c r="J40" s="44">
        <v>6</v>
      </c>
      <c r="K40" s="44">
        <v>0</v>
      </c>
      <c r="L40" s="44">
        <v>0</v>
      </c>
      <c r="M40" s="44">
        <v>0</v>
      </c>
      <c r="N40" s="16">
        <f t="shared" si="1"/>
        <v>0</v>
      </c>
      <c r="O40" s="16">
        <f>IF(I40=0,0,L40/I40)*100</f>
        <v>0</v>
      </c>
      <c r="P40" s="5">
        <f t="shared" si="2"/>
        <v>0</v>
      </c>
      <c r="Q40" s="16">
        <f t="shared" si="3"/>
        <v>0</v>
      </c>
      <c r="R40" s="16">
        <f t="shared" ref="R40:S41" si="9">IF(L40=0,0,O40/L40)*100</f>
        <v>0</v>
      </c>
      <c r="S40" s="16">
        <f t="shared" si="9"/>
        <v>0</v>
      </c>
      <c r="T40" s="5">
        <f t="shared" si="5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73" t="s">
        <v>23</v>
      </c>
      <c r="C41" s="173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2454.2800000000002</v>
      </c>
      <c r="H41" s="44">
        <v>15</v>
      </c>
      <c r="I41" s="44">
        <v>2</v>
      </c>
      <c r="J41" s="44">
        <v>11</v>
      </c>
      <c r="K41" s="44">
        <v>3</v>
      </c>
      <c r="L41" s="44">
        <v>3</v>
      </c>
      <c r="M41" s="44">
        <v>0</v>
      </c>
      <c r="N41" s="16">
        <f t="shared" si="1"/>
        <v>20</v>
      </c>
      <c r="O41" s="16">
        <v>2454.2800000000002</v>
      </c>
      <c r="P41" s="5">
        <f t="shared" si="2"/>
        <v>2454.2800000000002</v>
      </c>
      <c r="Q41" s="16">
        <f t="shared" si="3"/>
        <v>100</v>
      </c>
      <c r="R41" s="16">
        <v>2454.2800000000002</v>
      </c>
      <c r="S41" s="16">
        <f t="shared" si="9"/>
        <v>0</v>
      </c>
      <c r="T41" s="5">
        <f t="shared" si="5"/>
        <v>0</v>
      </c>
      <c r="U41" s="16">
        <f>IF(O41=0,0,R41/O41)*100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11223.61</v>
      </c>
      <c r="H42" s="44">
        <v>20</v>
      </c>
      <c r="I42" s="44">
        <v>4</v>
      </c>
      <c r="J42" s="44">
        <v>14</v>
      </c>
      <c r="K42" s="44">
        <v>13</v>
      </c>
      <c r="L42" s="44">
        <v>17</v>
      </c>
      <c r="M42" s="44">
        <v>0</v>
      </c>
      <c r="N42" s="16">
        <f t="shared" si="1"/>
        <v>65</v>
      </c>
      <c r="O42" s="5">
        <v>11223.61</v>
      </c>
      <c r="P42" s="5">
        <f t="shared" si="2"/>
        <v>11223.61</v>
      </c>
      <c r="Q42" s="16">
        <f>IF(O42=0,0,P42/O42)*100</f>
        <v>100</v>
      </c>
      <c r="R42" s="5">
        <v>11223.61</v>
      </c>
      <c r="S42" s="16">
        <f>IF(P42=0,0,R42/P42)*100</f>
        <v>100</v>
      </c>
      <c r="T42" s="5">
        <f t="shared" si="5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22062.33</v>
      </c>
      <c r="H43" s="44">
        <v>43</v>
      </c>
      <c r="I43" s="44">
        <v>15</v>
      </c>
      <c r="J43" s="44">
        <v>16</v>
      </c>
      <c r="K43" s="44">
        <v>29</v>
      </c>
      <c r="L43" s="44">
        <v>36</v>
      </c>
      <c r="M43" s="44">
        <v>0</v>
      </c>
      <c r="N43" s="16">
        <f t="shared" si="1"/>
        <v>67.441860465116278</v>
      </c>
      <c r="O43" s="5">
        <v>22062.33</v>
      </c>
      <c r="P43" s="5">
        <f t="shared" si="2"/>
        <v>22062.33</v>
      </c>
      <c r="Q43" s="16">
        <f>IF(O43=0,0,P43/O43)*100</f>
        <v>100</v>
      </c>
      <c r="R43" s="5">
        <v>22062.33</v>
      </c>
      <c r="S43" s="16">
        <f>IF(P43=0,0,R43/P43)*100</f>
        <v>100</v>
      </c>
      <c r="T43" s="5">
        <f t="shared" si="5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1"/>
        <v>0</v>
      </c>
      <c r="O44" s="16">
        <f>IF(I44=0,0,L44/I44)*100</f>
        <v>0</v>
      </c>
      <c r="P44" s="5">
        <f t="shared" si="2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5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73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3195.03</v>
      </c>
      <c r="H45" s="44">
        <v>37</v>
      </c>
      <c r="I45" s="44">
        <v>7</v>
      </c>
      <c r="J45" s="44">
        <v>22</v>
      </c>
      <c r="K45" s="44">
        <v>6</v>
      </c>
      <c r="L45" s="44">
        <v>7</v>
      </c>
      <c r="M45" s="44">
        <v>0</v>
      </c>
      <c r="N45" s="16">
        <f t="shared" si="1"/>
        <v>16.216216216216218</v>
      </c>
      <c r="O45" s="5">
        <v>3195.03</v>
      </c>
      <c r="P45" s="5">
        <f t="shared" si="2"/>
        <v>3195.03</v>
      </c>
      <c r="Q45" s="16">
        <f>IF(O45=0,0,P45/O45)*100</f>
        <v>100</v>
      </c>
      <c r="R45" s="5">
        <v>3195.03</v>
      </c>
      <c r="S45" s="16">
        <f>IF(P45=0,0,R45/P45)*100</f>
        <v>100</v>
      </c>
      <c r="T45" s="5">
        <f t="shared" si="5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11541.03</v>
      </c>
      <c r="H46" s="44">
        <v>27</v>
      </c>
      <c r="I46" s="44">
        <v>6</v>
      </c>
      <c r="J46" s="44">
        <v>18</v>
      </c>
      <c r="K46" s="44">
        <v>17</v>
      </c>
      <c r="L46" s="44">
        <v>23</v>
      </c>
      <c r="M46" s="44">
        <v>0</v>
      </c>
      <c r="N46" s="16">
        <f t="shared" si="1"/>
        <v>62.962962962962962</v>
      </c>
      <c r="O46" s="5">
        <v>11541.03</v>
      </c>
      <c r="P46" s="5">
        <f t="shared" si="2"/>
        <v>11541.03</v>
      </c>
      <c r="Q46" s="16">
        <f>IF(O46=0,0,P46/O46)*100</f>
        <v>100</v>
      </c>
      <c r="R46" s="5">
        <v>11541.03</v>
      </c>
      <c r="S46" s="16">
        <f>IF(P46=0,0,R46/P46)*100</f>
        <v>100</v>
      </c>
      <c r="T46" s="5">
        <f t="shared" si="5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73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27</v>
      </c>
      <c r="I47" s="44">
        <v>4</v>
      </c>
      <c r="J47" s="44">
        <v>18</v>
      </c>
      <c r="K47" s="44">
        <v>0</v>
      </c>
      <c r="L47" s="44">
        <v>0</v>
      </c>
      <c r="M47" s="44">
        <v>0</v>
      </c>
      <c r="N47" s="16">
        <f t="shared" si="1"/>
        <v>0</v>
      </c>
      <c r="O47" s="5">
        <v>0</v>
      </c>
      <c r="P47" s="5">
        <f t="shared" si="2"/>
        <v>0</v>
      </c>
      <c r="Q47" s="5">
        <v>0</v>
      </c>
      <c r="R47" s="5">
        <v>0</v>
      </c>
      <c r="S47" s="5">
        <v>0</v>
      </c>
      <c r="T47" s="5">
        <f t="shared" si="5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1836.21</v>
      </c>
      <c r="H48" s="44">
        <v>10</v>
      </c>
      <c r="I48" s="44">
        <v>1</v>
      </c>
      <c r="J48" s="44">
        <v>7</v>
      </c>
      <c r="K48" s="44">
        <v>7</v>
      </c>
      <c r="L48" s="44">
        <v>7</v>
      </c>
      <c r="M48" s="44">
        <v>0</v>
      </c>
      <c r="N48" s="16">
        <f t="shared" si="1"/>
        <v>70</v>
      </c>
      <c r="O48" s="5">
        <v>1836.21</v>
      </c>
      <c r="P48" s="5">
        <f t="shared" si="2"/>
        <v>1836.21</v>
      </c>
      <c r="Q48" s="16">
        <f>IF(O48=0,0,P48/O48)*100</f>
        <v>100</v>
      </c>
      <c r="R48" s="5">
        <v>1836.21</v>
      </c>
      <c r="S48" s="16">
        <f>IF(P48=0,0,R48/P48)*100</f>
        <v>100</v>
      </c>
      <c r="T48" s="5">
        <f t="shared" si="5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12089.81</v>
      </c>
      <c r="H49" s="44">
        <v>32</v>
      </c>
      <c r="I49" s="44">
        <v>10</v>
      </c>
      <c r="J49" s="44">
        <v>17</v>
      </c>
      <c r="K49" s="44">
        <v>19</v>
      </c>
      <c r="L49" s="44">
        <v>21</v>
      </c>
      <c r="M49" s="44">
        <v>0</v>
      </c>
      <c r="N49" s="16">
        <f t="shared" si="1"/>
        <v>59.375</v>
      </c>
      <c r="O49" s="5">
        <v>12089.81</v>
      </c>
      <c r="P49" s="5">
        <f t="shared" si="2"/>
        <v>12089.81</v>
      </c>
      <c r="Q49" s="16">
        <f>IF(O49=0,0,P49/O49)*100</f>
        <v>100</v>
      </c>
      <c r="R49" s="5">
        <v>12089.81</v>
      </c>
      <c r="S49" s="16">
        <f>IF(P49=0,0,R49/P49)*100</f>
        <v>100</v>
      </c>
      <c r="T49" s="5">
        <f t="shared" si="5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7977.67</v>
      </c>
      <c r="H50" s="44">
        <v>23</v>
      </c>
      <c r="I50" s="44">
        <v>6</v>
      </c>
      <c r="J50" s="44">
        <v>16</v>
      </c>
      <c r="K50" s="44">
        <v>11</v>
      </c>
      <c r="L50" s="44">
        <v>12</v>
      </c>
      <c r="M50" s="44">
        <v>0</v>
      </c>
      <c r="N50" s="16">
        <f t="shared" si="1"/>
        <v>47.826086956521742</v>
      </c>
      <c r="O50" s="5">
        <v>7977.67</v>
      </c>
      <c r="P50" s="5">
        <f t="shared" si="2"/>
        <v>7977.67</v>
      </c>
      <c r="Q50" s="16">
        <f>IF(O50=0,0,P50/O50)*100</f>
        <v>100</v>
      </c>
      <c r="R50" s="5">
        <v>7977.67</v>
      </c>
      <c r="S50" s="16">
        <f>IF(P50=0,0,R50/P50)*100</f>
        <v>100</v>
      </c>
      <c r="T50" s="5">
        <f t="shared" si="5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73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1203.94</v>
      </c>
      <c r="H51" s="44">
        <v>6</v>
      </c>
      <c r="I51" s="44">
        <v>0</v>
      </c>
      <c r="J51" s="44">
        <v>5</v>
      </c>
      <c r="K51" s="44">
        <v>3</v>
      </c>
      <c r="L51" s="44">
        <v>3</v>
      </c>
      <c r="M51" s="44">
        <v>0</v>
      </c>
      <c r="N51" s="16">
        <f t="shared" si="1"/>
        <v>50</v>
      </c>
      <c r="O51" s="16">
        <v>1203.94</v>
      </c>
      <c r="P51" s="5">
        <f t="shared" si="2"/>
        <v>1203.94</v>
      </c>
      <c r="Q51" s="16">
        <f>IF(O51=0,0,P51/O51)*100</f>
        <v>100</v>
      </c>
      <c r="R51" s="16">
        <v>1203.94</v>
      </c>
      <c r="S51" s="16">
        <f>IF(P51=0,0,R51/P51)*100</f>
        <v>100</v>
      </c>
      <c r="T51" s="5">
        <f t="shared" si="5"/>
        <v>0</v>
      </c>
      <c r="U51" s="16">
        <f>IF(P51=0,0,T51/P51)*100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4261.2</v>
      </c>
      <c r="H52" s="44">
        <v>24</v>
      </c>
      <c r="I52" s="44">
        <v>0</v>
      </c>
      <c r="J52" s="44">
        <v>14</v>
      </c>
      <c r="K52" s="44">
        <v>12</v>
      </c>
      <c r="L52" s="44">
        <v>13</v>
      </c>
      <c r="M52" s="44">
        <v>0</v>
      </c>
      <c r="N52" s="16">
        <f t="shared" si="1"/>
        <v>50</v>
      </c>
      <c r="O52" s="5">
        <v>4261.2</v>
      </c>
      <c r="P52" s="5">
        <f t="shared" si="2"/>
        <v>4261.2</v>
      </c>
      <c r="Q52" s="16">
        <f t="shared" ref="Q52:Q80" si="10">IF(O52=0,0,P52/O52)*100</f>
        <v>100</v>
      </c>
      <c r="R52" s="5">
        <v>4261.2</v>
      </c>
      <c r="S52" s="16">
        <f t="shared" ref="S52:S66" si="11">IF(P52=0,0,R52/P52)*100</f>
        <v>100</v>
      </c>
      <c r="T52" s="5">
        <f t="shared" si="5"/>
        <v>0</v>
      </c>
      <c r="U52" s="16">
        <f t="shared" ref="U52:U80" si="12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13180.31</v>
      </c>
      <c r="H53" s="44">
        <v>18</v>
      </c>
      <c r="I53" s="44">
        <v>1</v>
      </c>
      <c r="J53" s="44">
        <v>12</v>
      </c>
      <c r="K53" s="44">
        <v>13</v>
      </c>
      <c r="L53" s="44">
        <v>14</v>
      </c>
      <c r="M53" s="44">
        <v>0</v>
      </c>
      <c r="N53" s="16">
        <f t="shared" si="1"/>
        <v>72.222222222222214</v>
      </c>
      <c r="O53" s="5">
        <v>13180.31</v>
      </c>
      <c r="P53" s="5">
        <f t="shared" si="2"/>
        <v>13180.31</v>
      </c>
      <c r="Q53" s="16">
        <f t="shared" si="10"/>
        <v>100</v>
      </c>
      <c r="R53" s="5">
        <v>13180.31</v>
      </c>
      <c r="S53" s="16">
        <f t="shared" si="11"/>
        <v>100</v>
      </c>
      <c r="T53" s="5">
        <f t="shared" si="5"/>
        <v>0</v>
      </c>
      <c r="U53" s="16">
        <f t="shared" si="12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8029.18</v>
      </c>
      <c r="H54" s="44">
        <v>23</v>
      </c>
      <c r="I54" s="44">
        <v>6</v>
      </c>
      <c r="J54" s="44">
        <v>13</v>
      </c>
      <c r="K54" s="44">
        <v>10</v>
      </c>
      <c r="L54" s="44">
        <v>14</v>
      </c>
      <c r="M54" s="44">
        <v>0</v>
      </c>
      <c r="N54" s="16">
        <f t="shared" si="1"/>
        <v>43.478260869565219</v>
      </c>
      <c r="O54" s="5">
        <v>8029.18</v>
      </c>
      <c r="P54" s="5">
        <f t="shared" si="2"/>
        <v>8029.18</v>
      </c>
      <c r="Q54" s="16">
        <f t="shared" si="10"/>
        <v>100</v>
      </c>
      <c r="R54" s="5">
        <v>8029.18</v>
      </c>
      <c r="S54" s="16">
        <f t="shared" si="11"/>
        <v>100</v>
      </c>
      <c r="T54" s="5">
        <f t="shared" si="5"/>
        <v>0</v>
      </c>
      <c r="U54" s="16">
        <f t="shared" si="12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33</v>
      </c>
      <c r="I55" s="44">
        <v>3</v>
      </c>
      <c r="J55" s="44">
        <v>29</v>
      </c>
      <c r="K55" s="44">
        <v>7</v>
      </c>
      <c r="L55" s="44">
        <v>9</v>
      </c>
      <c r="M55" s="44">
        <v>0</v>
      </c>
      <c r="N55" s="16">
        <f t="shared" si="1"/>
        <v>21.212121212121211</v>
      </c>
      <c r="O55" s="5">
        <v>4470.8100000000004</v>
      </c>
      <c r="P55" s="5">
        <f t="shared" si="2"/>
        <v>4470.8100000000004</v>
      </c>
      <c r="Q55" s="16">
        <f t="shared" si="10"/>
        <v>100</v>
      </c>
      <c r="R55" s="5">
        <v>4470.8100000000004</v>
      </c>
      <c r="S55" s="16">
        <f t="shared" si="11"/>
        <v>100</v>
      </c>
      <c r="T55" s="5">
        <f t="shared" si="5"/>
        <v>0</v>
      </c>
      <c r="U55" s="16">
        <f t="shared" si="12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73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29</v>
      </c>
      <c r="I56" s="44">
        <v>8</v>
      </c>
      <c r="J56" s="44">
        <v>6</v>
      </c>
      <c r="K56" s="44">
        <v>8</v>
      </c>
      <c r="L56" s="44">
        <v>9</v>
      </c>
      <c r="M56" s="44">
        <v>0</v>
      </c>
      <c r="N56" s="16">
        <f t="shared" si="1"/>
        <v>27.586206896551722</v>
      </c>
      <c r="O56" s="5">
        <v>3148.3</v>
      </c>
      <c r="P56" s="5">
        <f t="shared" si="2"/>
        <v>3148.3</v>
      </c>
      <c r="Q56" s="16">
        <f t="shared" si="10"/>
        <v>100</v>
      </c>
      <c r="R56" s="5">
        <v>3148.3</v>
      </c>
      <c r="S56" s="16">
        <f t="shared" si="11"/>
        <v>100</v>
      </c>
      <c r="T56" s="5">
        <f t="shared" si="5"/>
        <v>0</v>
      </c>
      <c r="U56" s="16">
        <f t="shared" si="12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12176.76</v>
      </c>
      <c r="H57" s="44">
        <v>33</v>
      </c>
      <c r="I57" s="44">
        <v>2</v>
      </c>
      <c r="J57" s="44">
        <v>16</v>
      </c>
      <c r="K57" s="44">
        <v>20</v>
      </c>
      <c r="L57" s="44">
        <v>26</v>
      </c>
      <c r="M57" s="44">
        <v>0</v>
      </c>
      <c r="N57" s="16">
        <f t="shared" si="1"/>
        <v>60.606060606060609</v>
      </c>
      <c r="O57" s="5">
        <v>12176.76</v>
      </c>
      <c r="P57" s="5">
        <f t="shared" si="2"/>
        <v>12176.76</v>
      </c>
      <c r="Q57" s="16">
        <f t="shared" si="10"/>
        <v>100</v>
      </c>
      <c r="R57" s="5">
        <v>12176.76</v>
      </c>
      <c r="S57" s="16">
        <f t="shared" si="11"/>
        <v>100</v>
      </c>
      <c r="T57" s="5">
        <f t="shared" si="5"/>
        <v>0</v>
      </c>
      <c r="U57" s="16">
        <f t="shared" si="12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73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8220.59</v>
      </c>
      <c r="H58" s="44">
        <v>17</v>
      </c>
      <c r="I58" s="44">
        <v>4</v>
      </c>
      <c r="J58" s="44">
        <v>8</v>
      </c>
      <c r="K58" s="44">
        <v>12</v>
      </c>
      <c r="L58" s="44">
        <v>14</v>
      </c>
      <c r="M58" s="44">
        <v>0</v>
      </c>
      <c r="N58" s="16">
        <f t="shared" si="1"/>
        <v>70.588235294117652</v>
      </c>
      <c r="O58" s="5">
        <v>8220.59</v>
      </c>
      <c r="P58" s="5">
        <f t="shared" si="2"/>
        <v>8220.59</v>
      </c>
      <c r="Q58" s="16">
        <f t="shared" si="10"/>
        <v>100</v>
      </c>
      <c r="R58" s="5">
        <v>8220.59</v>
      </c>
      <c r="S58" s="16">
        <f t="shared" si="11"/>
        <v>100</v>
      </c>
      <c r="T58" s="5">
        <f t="shared" si="5"/>
        <v>0</v>
      </c>
      <c r="U58" s="16">
        <f t="shared" si="12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4916.71</v>
      </c>
      <c r="H59" s="44">
        <v>30</v>
      </c>
      <c r="I59" s="44">
        <v>11</v>
      </c>
      <c r="J59" s="44">
        <v>12</v>
      </c>
      <c r="K59" s="44">
        <v>13</v>
      </c>
      <c r="L59" s="44">
        <v>14</v>
      </c>
      <c r="M59" s="44">
        <v>0</v>
      </c>
      <c r="N59" s="16">
        <f t="shared" si="1"/>
        <v>43.333333333333336</v>
      </c>
      <c r="O59" s="5">
        <v>4916.71</v>
      </c>
      <c r="P59" s="5">
        <f t="shared" si="2"/>
        <v>4916.71</v>
      </c>
      <c r="Q59" s="16">
        <f t="shared" si="10"/>
        <v>100</v>
      </c>
      <c r="R59" s="5">
        <v>4916.71</v>
      </c>
      <c r="S59" s="16">
        <f t="shared" si="11"/>
        <v>100</v>
      </c>
      <c r="T59" s="5">
        <f t="shared" si="5"/>
        <v>0</v>
      </c>
      <c r="U59" s="16">
        <f t="shared" si="12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3332.43</v>
      </c>
      <c r="H60" s="44">
        <v>18</v>
      </c>
      <c r="I60" s="44">
        <v>5</v>
      </c>
      <c r="J60" s="44">
        <v>11</v>
      </c>
      <c r="K60" s="44">
        <v>7</v>
      </c>
      <c r="L60" s="44">
        <v>9</v>
      </c>
      <c r="M60" s="44">
        <v>0</v>
      </c>
      <c r="N60" s="16">
        <f t="shared" si="1"/>
        <v>38.888888888888893</v>
      </c>
      <c r="O60" s="5">
        <v>3332.43</v>
      </c>
      <c r="P60" s="5">
        <f t="shared" si="2"/>
        <v>3332.43</v>
      </c>
      <c r="Q60" s="16">
        <f t="shared" si="10"/>
        <v>100</v>
      </c>
      <c r="R60" s="5">
        <v>3332.43</v>
      </c>
      <c r="S60" s="16">
        <f t="shared" si="11"/>
        <v>100</v>
      </c>
      <c r="T60" s="5">
        <f t="shared" si="5"/>
        <v>0</v>
      </c>
      <c r="U60" s="16">
        <f t="shared" si="12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26</v>
      </c>
      <c r="I61" s="44">
        <v>3</v>
      </c>
      <c r="J61" s="44">
        <v>20</v>
      </c>
      <c r="K61" s="44">
        <v>3</v>
      </c>
      <c r="L61" s="44">
        <v>4</v>
      </c>
      <c r="M61" s="44">
        <v>0</v>
      </c>
      <c r="N61" s="16">
        <f t="shared" si="1"/>
        <v>11.538461538461538</v>
      </c>
      <c r="O61" s="5">
        <v>4040.4</v>
      </c>
      <c r="P61" s="5">
        <f t="shared" si="2"/>
        <v>4040.4</v>
      </c>
      <c r="Q61" s="16">
        <f t="shared" si="10"/>
        <v>100</v>
      </c>
      <c r="R61" s="5">
        <v>4040.4</v>
      </c>
      <c r="S61" s="16">
        <f t="shared" si="11"/>
        <v>100</v>
      </c>
      <c r="T61" s="5">
        <f t="shared" si="5"/>
        <v>0</v>
      </c>
      <c r="U61" s="16">
        <f t="shared" si="12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17017.78</v>
      </c>
      <c r="H62" s="44">
        <v>18</v>
      </c>
      <c r="I62" s="44">
        <v>1</v>
      </c>
      <c r="J62" s="44">
        <v>14</v>
      </c>
      <c r="K62" s="44">
        <v>15</v>
      </c>
      <c r="L62" s="44">
        <v>17</v>
      </c>
      <c r="M62" s="44">
        <v>0</v>
      </c>
      <c r="N62" s="16">
        <f t="shared" si="1"/>
        <v>83.333333333333343</v>
      </c>
      <c r="O62" s="5">
        <v>17017.78</v>
      </c>
      <c r="P62" s="5">
        <f t="shared" si="2"/>
        <v>17017.78</v>
      </c>
      <c r="Q62" s="16">
        <f t="shared" si="10"/>
        <v>100</v>
      </c>
      <c r="R62" s="5">
        <v>17017.78</v>
      </c>
      <c r="S62" s="16">
        <f t="shared" si="11"/>
        <v>100</v>
      </c>
      <c r="T62" s="5">
        <f t="shared" si="5"/>
        <v>0</v>
      </c>
      <c r="U62" s="16">
        <f t="shared" si="12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11852.78</v>
      </c>
      <c r="H63" s="44">
        <v>25</v>
      </c>
      <c r="I63" s="44">
        <v>8</v>
      </c>
      <c r="J63" s="44">
        <v>10</v>
      </c>
      <c r="K63" s="44">
        <v>14</v>
      </c>
      <c r="L63" s="44">
        <v>17</v>
      </c>
      <c r="M63" s="44">
        <v>0</v>
      </c>
      <c r="N63" s="16">
        <f t="shared" si="1"/>
        <v>56.000000000000007</v>
      </c>
      <c r="O63" s="5">
        <v>11852.78</v>
      </c>
      <c r="P63" s="5">
        <f t="shared" si="2"/>
        <v>11852.78</v>
      </c>
      <c r="Q63" s="16">
        <f t="shared" si="10"/>
        <v>100</v>
      </c>
      <c r="R63" s="5">
        <v>11852.78</v>
      </c>
      <c r="S63" s="16">
        <f t="shared" si="11"/>
        <v>100</v>
      </c>
      <c r="T63" s="5">
        <f t="shared" si="5"/>
        <v>0</v>
      </c>
      <c r="U63" s="16">
        <f t="shared" si="12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103.49</v>
      </c>
      <c r="H64" s="44">
        <v>1</v>
      </c>
      <c r="I64" s="44">
        <v>0</v>
      </c>
      <c r="J64" s="44">
        <v>1</v>
      </c>
      <c r="K64" s="44">
        <v>1</v>
      </c>
      <c r="L64" s="44">
        <v>1</v>
      </c>
      <c r="M64" s="44">
        <v>0</v>
      </c>
      <c r="N64" s="16">
        <f t="shared" si="1"/>
        <v>100</v>
      </c>
      <c r="O64" s="5">
        <v>103.49</v>
      </c>
      <c r="P64" s="5">
        <f t="shared" si="2"/>
        <v>103.49</v>
      </c>
      <c r="Q64" s="16">
        <f t="shared" si="10"/>
        <v>100</v>
      </c>
      <c r="R64" s="5">
        <v>103.49</v>
      </c>
      <c r="S64" s="16">
        <f t="shared" si="11"/>
        <v>100</v>
      </c>
      <c r="T64" s="5">
        <f t="shared" si="5"/>
        <v>0</v>
      </c>
      <c r="U64" s="16">
        <f t="shared" si="12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6</v>
      </c>
      <c r="I65" s="44">
        <v>2</v>
      </c>
      <c r="J65" s="44">
        <v>4</v>
      </c>
      <c r="K65" s="44">
        <v>0</v>
      </c>
      <c r="L65" s="44">
        <v>0</v>
      </c>
      <c r="M65" s="44">
        <v>0</v>
      </c>
      <c r="N65" s="16">
        <f t="shared" si="1"/>
        <v>0</v>
      </c>
      <c r="O65" s="5">
        <v>0</v>
      </c>
      <c r="P65" s="5">
        <f t="shared" si="2"/>
        <v>0</v>
      </c>
      <c r="Q65" s="16">
        <f t="shared" si="10"/>
        <v>0</v>
      </c>
      <c r="R65" s="5">
        <v>0</v>
      </c>
      <c r="S65" s="16">
        <f t="shared" si="11"/>
        <v>0</v>
      </c>
      <c r="T65" s="5">
        <f t="shared" si="5"/>
        <v>0</v>
      </c>
      <c r="U65" s="16">
        <f t="shared" si="12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73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5696.37</v>
      </c>
      <c r="H66" s="44">
        <v>32</v>
      </c>
      <c r="I66" s="44">
        <v>12</v>
      </c>
      <c r="J66" s="44">
        <v>16</v>
      </c>
      <c r="K66" s="44">
        <v>14</v>
      </c>
      <c r="L66" s="44">
        <v>15</v>
      </c>
      <c r="M66" s="44">
        <v>0</v>
      </c>
      <c r="N66" s="16">
        <f t="shared" si="1"/>
        <v>43.75</v>
      </c>
      <c r="O66" s="5">
        <v>5696.37</v>
      </c>
      <c r="P66" s="5">
        <f t="shared" si="2"/>
        <v>5696.37</v>
      </c>
      <c r="Q66" s="16">
        <f t="shared" si="10"/>
        <v>100</v>
      </c>
      <c r="R66" s="5">
        <v>5696.37</v>
      </c>
      <c r="S66" s="16">
        <f t="shared" si="11"/>
        <v>100</v>
      </c>
      <c r="T66" s="5">
        <f t="shared" si="5"/>
        <v>0</v>
      </c>
      <c r="U66" s="16">
        <f t="shared" si="12"/>
        <v>0</v>
      </c>
    </row>
    <row r="67" spans="1:21" ht="27.95" customHeight="1" x14ac:dyDescent="0.25">
      <c r="A67" s="1">
        <f t="shared" si="7"/>
        <v>62</v>
      </c>
      <c r="B67" s="173" t="s">
        <v>24</v>
      </c>
      <c r="C67" s="173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1958.18</v>
      </c>
      <c r="H67" s="44">
        <v>7</v>
      </c>
      <c r="I67" s="44">
        <v>2</v>
      </c>
      <c r="J67" s="44">
        <v>4</v>
      </c>
      <c r="K67" s="44">
        <v>4</v>
      </c>
      <c r="L67" s="44">
        <v>5</v>
      </c>
      <c r="M67" s="44">
        <v>0</v>
      </c>
      <c r="N67" s="16">
        <f t="shared" si="1"/>
        <v>57.142857142857139</v>
      </c>
      <c r="O67" s="16">
        <v>1958.18</v>
      </c>
      <c r="P67" s="5">
        <f t="shared" si="2"/>
        <v>1958.18</v>
      </c>
      <c r="Q67" s="16">
        <f t="shared" si="10"/>
        <v>100</v>
      </c>
      <c r="R67" s="16">
        <v>1958.18</v>
      </c>
      <c r="S67" s="16">
        <f>IF(M67=0,0,P67/M67)*100</f>
        <v>0</v>
      </c>
      <c r="T67" s="5">
        <f t="shared" si="5"/>
        <v>0</v>
      </c>
      <c r="U67" s="16">
        <f t="shared" si="12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6</v>
      </c>
      <c r="I68" s="44">
        <v>1</v>
      </c>
      <c r="J68" s="44">
        <v>3</v>
      </c>
      <c r="K68" s="44">
        <v>1</v>
      </c>
      <c r="L68" s="44">
        <v>1</v>
      </c>
      <c r="M68" s="44">
        <v>0</v>
      </c>
      <c r="N68" s="16">
        <f t="shared" si="1"/>
        <v>16.666666666666664</v>
      </c>
      <c r="O68" s="5">
        <v>91.35</v>
      </c>
      <c r="P68" s="5">
        <f t="shared" si="2"/>
        <v>91.35</v>
      </c>
      <c r="Q68" s="16">
        <f t="shared" si="10"/>
        <v>100</v>
      </c>
      <c r="R68" s="5">
        <v>91.35</v>
      </c>
      <c r="S68" s="16">
        <f t="shared" ref="S68:S80" si="13">IF(P68=0,0,R68/P68)*100</f>
        <v>100</v>
      </c>
      <c r="T68" s="5">
        <f t="shared" si="5"/>
        <v>0</v>
      </c>
      <c r="U68" s="16">
        <f t="shared" si="12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9525.2000000000007</v>
      </c>
      <c r="H69" s="44">
        <v>29</v>
      </c>
      <c r="I69" s="44">
        <v>5</v>
      </c>
      <c r="J69" s="44">
        <v>19</v>
      </c>
      <c r="K69" s="44">
        <v>20</v>
      </c>
      <c r="L69" s="44">
        <v>21</v>
      </c>
      <c r="M69" s="44">
        <v>0</v>
      </c>
      <c r="N69" s="16">
        <f t="shared" si="1"/>
        <v>68.965517241379317</v>
      </c>
      <c r="O69" s="5">
        <v>9525.2000000000007</v>
      </c>
      <c r="P69" s="5">
        <f t="shared" si="2"/>
        <v>9525.2000000000007</v>
      </c>
      <c r="Q69" s="16">
        <f t="shared" si="10"/>
        <v>100</v>
      </c>
      <c r="R69" s="5">
        <v>9525.2000000000007</v>
      </c>
      <c r="S69" s="16">
        <f t="shared" si="13"/>
        <v>100</v>
      </c>
      <c r="T69" s="5">
        <f t="shared" si="5"/>
        <v>0</v>
      </c>
      <c r="U69" s="16">
        <f t="shared" si="12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14087.52</v>
      </c>
      <c r="H70" s="44">
        <v>41</v>
      </c>
      <c r="I70" s="44">
        <v>8</v>
      </c>
      <c r="J70" s="44">
        <v>25</v>
      </c>
      <c r="K70" s="44">
        <v>14</v>
      </c>
      <c r="L70" s="44">
        <v>16</v>
      </c>
      <c r="M70" s="44">
        <v>0</v>
      </c>
      <c r="N70" s="16">
        <f t="shared" ref="N70:S102" si="14">IF(H70=0,0,K70/H70)*100</f>
        <v>34.146341463414636</v>
      </c>
      <c r="O70" s="5">
        <v>14087.52</v>
      </c>
      <c r="P70" s="5">
        <f t="shared" ref="P70:P79" si="15">O70</f>
        <v>14087.52</v>
      </c>
      <c r="Q70" s="16">
        <f t="shared" si="10"/>
        <v>100</v>
      </c>
      <c r="R70" s="5">
        <v>14087.52</v>
      </c>
      <c r="S70" s="16">
        <f t="shared" si="13"/>
        <v>100</v>
      </c>
      <c r="T70" s="5">
        <f t="shared" ref="T70:T80" si="16">SUM(P70, -R70)</f>
        <v>0</v>
      </c>
      <c r="U70" s="16">
        <f t="shared" si="12"/>
        <v>0</v>
      </c>
    </row>
    <row r="71" spans="1:21" ht="27.95" customHeight="1" x14ac:dyDescent="0.25">
      <c r="A71" s="1">
        <f t="shared" ref="A71:A103" si="17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14"/>
        <v>100</v>
      </c>
      <c r="O71" s="5">
        <v>643.1</v>
      </c>
      <c r="P71" s="5">
        <f t="shared" si="15"/>
        <v>643.1</v>
      </c>
      <c r="Q71" s="16">
        <f t="shared" si="10"/>
        <v>100</v>
      </c>
      <c r="R71" s="5">
        <v>643.1</v>
      </c>
      <c r="S71" s="16">
        <f t="shared" si="13"/>
        <v>100</v>
      </c>
      <c r="T71" s="5">
        <f t="shared" si="16"/>
        <v>0</v>
      </c>
      <c r="U71" s="16">
        <f t="shared" si="12"/>
        <v>0</v>
      </c>
    </row>
    <row r="72" spans="1:21" ht="27.95" customHeight="1" x14ac:dyDescent="0.25">
      <c r="A72" s="1">
        <f t="shared" si="17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20</v>
      </c>
      <c r="I72" s="44">
        <v>2</v>
      </c>
      <c r="J72" s="44">
        <v>18</v>
      </c>
      <c r="K72" s="44">
        <v>0</v>
      </c>
      <c r="L72" s="44">
        <v>0</v>
      </c>
      <c r="M72" s="44">
        <v>0</v>
      </c>
      <c r="N72" s="16">
        <f t="shared" si="14"/>
        <v>0</v>
      </c>
      <c r="O72" s="5">
        <v>0</v>
      </c>
      <c r="P72" s="5">
        <f t="shared" si="15"/>
        <v>0</v>
      </c>
      <c r="Q72" s="16">
        <f t="shared" si="10"/>
        <v>0</v>
      </c>
      <c r="R72" s="5">
        <v>0</v>
      </c>
      <c r="S72" s="16">
        <f t="shared" si="13"/>
        <v>0</v>
      </c>
      <c r="T72" s="5">
        <f t="shared" si="16"/>
        <v>0</v>
      </c>
      <c r="U72" s="16">
        <f t="shared" si="12"/>
        <v>0</v>
      </c>
    </row>
    <row r="73" spans="1:21" ht="27.95" customHeight="1" x14ac:dyDescent="0.25">
      <c r="A73" s="1">
        <f t="shared" si="17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3445.66</v>
      </c>
      <c r="H73" s="44">
        <v>19</v>
      </c>
      <c r="I73" s="44">
        <v>2</v>
      </c>
      <c r="J73" s="44">
        <v>16</v>
      </c>
      <c r="K73" s="44">
        <v>7</v>
      </c>
      <c r="L73" s="44">
        <v>8</v>
      </c>
      <c r="M73" s="44">
        <v>0</v>
      </c>
      <c r="N73" s="16">
        <f t="shared" si="14"/>
        <v>36.84210526315789</v>
      </c>
      <c r="O73" s="5">
        <v>3445.66</v>
      </c>
      <c r="P73" s="5">
        <f t="shared" si="15"/>
        <v>3445.66</v>
      </c>
      <c r="Q73" s="16">
        <f t="shared" si="10"/>
        <v>100</v>
      </c>
      <c r="R73" s="5">
        <v>3445.66</v>
      </c>
      <c r="S73" s="16">
        <f t="shared" si="13"/>
        <v>100</v>
      </c>
      <c r="T73" s="5">
        <f t="shared" si="16"/>
        <v>0</v>
      </c>
      <c r="U73" s="16">
        <f t="shared" si="12"/>
        <v>0</v>
      </c>
    </row>
    <row r="74" spans="1:21" ht="27.95" customHeight="1" x14ac:dyDescent="0.25">
      <c r="A74" s="1">
        <f t="shared" si="17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1870.24</v>
      </c>
      <c r="H74" s="44">
        <v>5</v>
      </c>
      <c r="I74" s="44">
        <v>0</v>
      </c>
      <c r="J74" s="44">
        <v>5</v>
      </c>
      <c r="K74" s="44">
        <v>5</v>
      </c>
      <c r="L74" s="44">
        <v>6</v>
      </c>
      <c r="M74" s="44">
        <v>0</v>
      </c>
      <c r="N74" s="16">
        <f t="shared" si="14"/>
        <v>100</v>
      </c>
      <c r="O74" s="5">
        <v>1870.24</v>
      </c>
      <c r="P74" s="5">
        <f t="shared" si="15"/>
        <v>1870.24</v>
      </c>
      <c r="Q74" s="16">
        <f t="shared" si="10"/>
        <v>100</v>
      </c>
      <c r="R74" s="5">
        <v>1870.24</v>
      </c>
      <c r="S74" s="16">
        <f t="shared" si="13"/>
        <v>100</v>
      </c>
      <c r="T74" s="5">
        <f t="shared" si="16"/>
        <v>0</v>
      </c>
      <c r="U74" s="16">
        <f t="shared" si="12"/>
        <v>0</v>
      </c>
    </row>
    <row r="75" spans="1:21" ht="27.95" customHeight="1" x14ac:dyDescent="0.25">
      <c r="A75" s="1">
        <f t="shared" si="17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6749.95</v>
      </c>
      <c r="H75" s="44">
        <v>22</v>
      </c>
      <c r="I75" s="44">
        <v>7</v>
      </c>
      <c r="J75" s="44">
        <v>14</v>
      </c>
      <c r="K75" s="44">
        <v>10</v>
      </c>
      <c r="L75" s="44">
        <v>13</v>
      </c>
      <c r="M75" s="44">
        <v>0</v>
      </c>
      <c r="N75" s="16">
        <f t="shared" si="14"/>
        <v>45.454545454545453</v>
      </c>
      <c r="O75" s="5">
        <v>6749.95</v>
      </c>
      <c r="P75" s="5">
        <f t="shared" si="15"/>
        <v>6749.95</v>
      </c>
      <c r="Q75" s="16">
        <f t="shared" si="10"/>
        <v>100</v>
      </c>
      <c r="R75" s="5">
        <v>6749.95</v>
      </c>
      <c r="S75" s="16">
        <f t="shared" si="13"/>
        <v>100</v>
      </c>
      <c r="T75" s="5">
        <f t="shared" si="16"/>
        <v>0</v>
      </c>
      <c r="U75" s="16">
        <f t="shared" si="12"/>
        <v>0</v>
      </c>
    </row>
    <row r="76" spans="1:21" ht="27.95" customHeight="1" x14ac:dyDescent="0.25">
      <c r="A76" s="1">
        <f t="shared" si="17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15245.67</v>
      </c>
      <c r="H76" s="44">
        <v>27</v>
      </c>
      <c r="I76" s="44">
        <v>2</v>
      </c>
      <c r="J76" s="44">
        <v>21</v>
      </c>
      <c r="K76" s="44">
        <v>24</v>
      </c>
      <c r="L76" s="44">
        <v>30</v>
      </c>
      <c r="M76" s="44">
        <v>0</v>
      </c>
      <c r="N76" s="16">
        <f t="shared" si="14"/>
        <v>88.888888888888886</v>
      </c>
      <c r="O76" s="5">
        <v>15245.67</v>
      </c>
      <c r="P76" s="5">
        <f t="shared" si="15"/>
        <v>15245.67</v>
      </c>
      <c r="Q76" s="16">
        <f t="shared" si="10"/>
        <v>100</v>
      </c>
      <c r="R76" s="5">
        <v>15245.67</v>
      </c>
      <c r="S76" s="16">
        <f t="shared" si="13"/>
        <v>100</v>
      </c>
      <c r="T76" s="5">
        <f t="shared" si="16"/>
        <v>0</v>
      </c>
      <c r="U76" s="16">
        <f t="shared" si="12"/>
        <v>0</v>
      </c>
    </row>
    <row r="77" spans="1:21" ht="27.95" customHeight="1" x14ac:dyDescent="0.25">
      <c r="A77" s="1">
        <f t="shared" si="17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18902.77</v>
      </c>
      <c r="H77" s="44">
        <v>45</v>
      </c>
      <c r="I77" s="44">
        <v>11</v>
      </c>
      <c r="J77" s="44">
        <v>30</v>
      </c>
      <c r="K77" s="44">
        <v>27</v>
      </c>
      <c r="L77" s="44">
        <v>30</v>
      </c>
      <c r="M77" s="44">
        <v>0</v>
      </c>
      <c r="N77" s="16">
        <f t="shared" si="14"/>
        <v>60</v>
      </c>
      <c r="O77" s="5">
        <v>18902.77</v>
      </c>
      <c r="P77" s="5">
        <f t="shared" si="15"/>
        <v>18902.77</v>
      </c>
      <c r="Q77" s="16">
        <f t="shared" si="10"/>
        <v>100</v>
      </c>
      <c r="R77" s="5">
        <v>18902.77</v>
      </c>
      <c r="S77" s="16">
        <f t="shared" si="13"/>
        <v>100</v>
      </c>
      <c r="T77" s="5">
        <f t="shared" si="16"/>
        <v>0</v>
      </c>
      <c r="U77" s="16">
        <f t="shared" si="12"/>
        <v>0</v>
      </c>
    </row>
    <row r="78" spans="1:21" ht="27.95" customHeight="1" x14ac:dyDescent="0.25">
      <c r="A78" s="1">
        <f t="shared" si="17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6636.99</v>
      </c>
      <c r="H78" s="44">
        <v>5</v>
      </c>
      <c r="I78" s="44">
        <v>1</v>
      </c>
      <c r="J78" s="44">
        <v>2</v>
      </c>
      <c r="K78" s="44">
        <v>5</v>
      </c>
      <c r="L78" s="44">
        <v>9</v>
      </c>
      <c r="M78" s="44">
        <v>0</v>
      </c>
      <c r="N78" s="16">
        <f t="shared" si="14"/>
        <v>100</v>
      </c>
      <c r="O78" s="5">
        <v>6636.99</v>
      </c>
      <c r="P78" s="5">
        <f t="shared" si="15"/>
        <v>6636.99</v>
      </c>
      <c r="Q78" s="16">
        <f t="shared" si="10"/>
        <v>100</v>
      </c>
      <c r="R78" s="5">
        <v>6636.99</v>
      </c>
      <c r="S78" s="16">
        <f t="shared" si="13"/>
        <v>100</v>
      </c>
      <c r="T78" s="5">
        <f t="shared" si="16"/>
        <v>0</v>
      </c>
      <c r="U78" s="16">
        <f t="shared" si="12"/>
        <v>0</v>
      </c>
    </row>
    <row r="79" spans="1:21" ht="27.95" customHeight="1" x14ac:dyDescent="0.25">
      <c r="A79" s="1">
        <f t="shared" si="17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8230.5499999999993</v>
      </c>
      <c r="H79" s="44">
        <v>7</v>
      </c>
      <c r="I79" s="44">
        <v>1</v>
      </c>
      <c r="J79" s="44">
        <v>6</v>
      </c>
      <c r="K79" s="44">
        <v>6</v>
      </c>
      <c r="L79" s="44">
        <v>9</v>
      </c>
      <c r="M79" s="44">
        <v>0</v>
      </c>
      <c r="N79" s="16">
        <f t="shared" si="14"/>
        <v>85.714285714285708</v>
      </c>
      <c r="O79" s="5">
        <v>8230.5499999999993</v>
      </c>
      <c r="P79" s="5">
        <f t="shared" si="15"/>
        <v>8230.5499999999993</v>
      </c>
      <c r="Q79" s="16">
        <f t="shared" si="10"/>
        <v>100</v>
      </c>
      <c r="R79" s="5">
        <v>8230.5499999999993</v>
      </c>
      <c r="S79" s="16">
        <f t="shared" si="13"/>
        <v>100</v>
      </c>
      <c r="T79" s="5">
        <f t="shared" si="16"/>
        <v>0</v>
      </c>
      <c r="U79" s="16">
        <f t="shared" si="12"/>
        <v>0</v>
      </c>
    </row>
    <row r="80" spans="1:21" ht="30" x14ac:dyDescent="0.25">
      <c r="A80" s="1">
        <f t="shared" si="17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9</v>
      </c>
      <c r="I80" s="44">
        <v>5</v>
      </c>
      <c r="J80" s="44">
        <v>2</v>
      </c>
      <c r="K80" s="44">
        <v>2</v>
      </c>
      <c r="L80" s="44">
        <v>2</v>
      </c>
      <c r="M80" s="44">
        <v>0</v>
      </c>
      <c r="N80" s="16">
        <f t="shared" si="14"/>
        <v>22.222222222222221</v>
      </c>
      <c r="O80" s="16">
        <v>0</v>
      </c>
      <c r="P80" s="5">
        <v>450.66</v>
      </c>
      <c r="Q80" s="16">
        <f t="shared" si="10"/>
        <v>0</v>
      </c>
      <c r="R80" s="5">
        <v>450.66</v>
      </c>
      <c r="S80" s="16">
        <f t="shared" si="13"/>
        <v>100</v>
      </c>
      <c r="T80" s="5">
        <f t="shared" si="16"/>
        <v>0</v>
      </c>
      <c r="U80" s="16">
        <f t="shared" si="12"/>
        <v>0</v>
      </c>
    </row>
    <row r="81" spans="1:21" ht="27.95" customHeight="1" x14ac:dyDescent="0.25">
      <c r="A81" s="1">
        <f t="shared" si="17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7123.51</v>
      </c>
      <c r="H81" s="44">
        <v>25</v>
      </c>
      <c r="I81" s="44">
        <v>7</v>
      </c>
      <c r="J81" s="44">
        <v>15</v>
      </c>
      <c r="K81" s="44">
        <v>18</v>
      </c>
      <c r="L81" s="44">
        <v>22</v>
      </c>
      <c r="M81" s="44">
        <v>0</v>
      </c>
      <c r="N81" s="16">
        <f t="shared" si="14"/>
        <v>72</v>
      </c>
      <c r="O81" s="5">
        <v>7123.51</v>
      </c>
      <c r="P81" s="5">
        <f>O81</f>
        <v>7123.51</v>
      </c>
      <c r="Q81" s="16">
        <f>IF(O81=0,0,P81/O81)*100</f>
        <v>100</v>
      </c>
      <c r="R81" s="5">
        <v>7123.51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17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20460.830000000002</v>
      </c>
      <c r="H82" s="44">
        <v>20</v>
      </c>
      <c r="I82" s="44">
        <v>4</v>
      </c>
      <c r="J82" s="44">
        <v>13</v>
      </c>
      <c r="K82" s="44">
        <v>15</v>
      </c>
      <c r="L82" s="44">
        <v>22</v>
      </c>
      <c r="M82" s="44">
        <v>0</v>
      </c>
      <c r="N82" s="16">
        <f t="shared" si="14"/>
        <v>75</v>
      </c>
      <c r="O82" s="5">
        <v>20460.830000000002</v>
      </c>
      <c r="P82" s="5">
        <f>O82</f>
        <v>20460.830000000002</v>
      </c>
      <c r="Q82" s="16">
        <f>IF(O82=0,0,P82/O82)*100</f>
        <v>100</v>
      </c>
      <c r="R82" s="5">
        <v>20460.830000000002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17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23855.87</v>
      </c>
      <c r="H83" s="44">
        <v>38</v>
      </c>
      <c r="I83" s="44">
        <v>4</v>
      </c>
      <c r="J83" s="44">
        <v>33</v>
      </c>
      <c r="K83" s="44">
        <v>22</v>
      </c>
      <c r="L83" s="44">
        <v>36</v>
      </c>
      <c r="M83" s="44">
        <v>0</v>
      </c>
      <c r="N83" s="16">
        <f t="shared" si="14"/>
        <v>57.894736842105267</v>
      </c>
      <c r="O83" s="5">
        <v>23855.87</v>
      </c>
      <c r="P83" s="5">
        <f>O83</f>
        <v>23855.87</v>
      </c>
      <c r="Q83" s="16">
        <f>IF(O83=0,0,P83/O83)*100</f>
        <v>100</v>
      </c>
      <c r="R83" s="5">
        <v>23855.87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17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20</v>
      </c>
      <c r="I84" s="44">
        <v>7</v>
      </c>
      <c r="J84" s="44">
        <v>12</v>
      </c>
      <c r="K84" s="44">
        <v>0</v>
      </c>
      <c r="L84" s="44">
        <v>0</v>
      </c>
      <c r="M84" s="44">
        <v>0</v>
      </c>
      <c r="N84" s="16">
        <f t="shared" si="14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17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9794.4599999999991</v>
      </c>
      <c r="H85" s="44">
        <v>36</v>
      </c>
      <c r="I85" s="44">
        <v>5</v>
      </c>
      <c r="J85" s="44">
        <v>27</v>
      </c>
      <c r="K85" s="44">
        <v>15</v>
      </c>
      <c r="L85" s="44">
        <v>15</v>
      </c>
      <c r="M85" s="44">
        <v>0</v>
      </c>
      <c r="N85" s="16">
        <f t="shared" si="14"/>
        <v>41.666666666666671</v>
      </c>
      <c r="O85" s="5">
        <v>9794.4599999999991</v>
      </c>
      <c r="P85" s="5">
        <f>O85</f>
        <v>9794.4599999999991</v>
      </c>
      <c r="Q85" s="16">
        <f>IF(O85=0,0,P85/O85)*100</f>
        <v>100</v>
      </c>
      <c r="R85" s="5">
        <v>9794.4599999999991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17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7</v>
      </c>
      <c r="I86" s="44">
        <v>5</v>
      </c>
      <c r="J86" s="44">
        <v>2</v>
      </c>
      <c r="K86" s="44">
        <v>0</v>
      </c>
      <c r="L86" s="44">
        <v>0</v>
      </c>
      <c r="M86" s="44">
        <v>0</v>
      </c>
      <c r="N86" s="16">
        <f t="shared" si="14"/>
        <v>0</v>
      </c>
      <c r="O86" s="16">
        <f t="shared" si="14"/>
        <v>0</v>
      </c>
      <c r="P86" s="16">
        <f t="shared" si="14"/>
        <v>0</v>
      </c>
      <c r="Q86" s="16">
        <f t="shared" si="14"/>
        <v>0</v>
      </c>
      <c r="R86" s="16">
        <f t="shared" si="14"/>
        <v>0</v>
      </c>
      <c r="S86" s="16">
        <f t="shared" si="14"/>
        <v>0</v>
      </c>
      <c r="T86" s="16">
        <f t="shared" ref="N86:U104" si="18">IF(N86=0,0,Q86/N86)*100</f>
        <v>0</v>
      </c>
      <c r="U86" s="16">
        <f t="shared" si="18"/>
        <v>0</v>
      </c>
    </row>
    <row r="87" spans="1:21" ht="27.95" customHeight="1" x14ac:dyDescent="0.25">
      <c r="A87" s="1">
        <f t="shared" si="17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3" si="19">O87</f>
        <v>10324.64</v>
      </c>
      <c r="H87" s="44">
        <v>24</v>
      </c>
      <c r="I87" s="44">
        <v>6</v>
      </c>
      <c r="J87" s="44">
        <v>14</v>
      </c>
      <c r="K87" s="44">
        <v>12</v>
      </c>
      <c r="L87" s="44">
        <v>18</v>
      </c>
      <c r="M87" s="44">
        <v>0</v>
      </c>
      <c r="N87" s="16">
        <f t="shared" si="14"/>
        <v>50</v>
      </c>
      <c r="O87" s="5">
        <v>10324.64</v>
      </c>
      <c r="P87" s="5">
        <f t="shared" ref="P87:P103" si="20">O87</f>
        <v>10324.64</v>
      </c>
      <c r="Q87" s="16">
        <f t="shared" ref="Q87:Q103" si="21">IF(O87=0,0,P87/O87)*100</f>
        <v>100</v>
      </c>
      <c r="R87" s="5">
        <v>10324.64</v>
      </c>
      <c r="S87" s="16">
        <f t="shared" ref="S87:S103" si="22">IF(P87=0,0,R87/P87)*100</f>
        <v>100</v>
      </c>
      <c r="T87" s="5">
        <f t="shared" ref="T87:T103" si="23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17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19"/>
        <v>4178.84</v>
      </c>
      <c r="H88" s="44">
        <v>14</v>
      </c>
      <c r="I88" s="44">
        <v>1</v>
      </c>
      <c r="J88" s="44">
        <v>11</v>
      </c>
      <c r="K88" s="44">
        <v>10</v>
      </c>
      <c r="L88" s="44">
        <v>12</v>
      </c>
      <c r="M88" s="44">
        <v>0</v>
      </c>
      <c r="N88" s="16">
        <f t="shared" si="14"/>
        <v>71.428571428571431</v>
      </c>
      <c r="O88" s="5">
        <v>4178.84</v>
      </c>
      <c r="P88" s="5">
        <f t="shared" si="20"/>
        <v>4178.84</v>
      </c>
      <c r="Q88" s="16">
        <f t="shared" si="21"/>
        <v>100</v>
      </c>
      <c r="R88" s="5">
        <v>4178.84</v>
      </c>
      <c r="S88" s="16">
        <f t="shared" si="22"/>
        <v>100</v>
      </c>
      <c r="T88" s="5">
        <f t="shared" si="23"/>
        <v>0</v>
      </c>
      <c r="U88" s="16">
        <f>IF(P88=0,0,T88/P88)*100</f>
        <v>0</v>
      </c>
    </row>
    <row r="89" spans="1:21" ht="27.95" customHeight="1" x14ac:dyDescent="0.25">
      <c r="A89" s="1">
        <f t="shared" si="17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19"/>
        <v>1252.0999999999999</v>
      </c>
      <c r="H89" s="44">
        <v>17</v>
      </c>
      <c r="I89" s="44">
        <v>4</v>
      </c>
      <c r="J89" s="44">
        <v>9</v>
      </c>
      <c r="K89" s="44">
        <v>5</v>
      </c>
      <c r="L89" s="44">
        <v>6</v>
      </c>
      <c r="M89" s="44">
        <v>0</v>
      </c>
      <c r="N89" s="16">
        <f t="shared" si="14"/>
        <v>29.411764705882355</v>
      </c>
      <c r="O89" s="5">
        <v>1252.0999999999999</v>
      </c>
      <c r="P89" s="5">
        <f t="shared" si="20"/>
        <v>1252.0999999999999</v>
      </c>
      <c r="Q89" s="16">
        <f t="shared" si="21"/>
        <v>100</v>
      </c>
      <c r="R89" s="5">
        <v>1252.0999999999999</v>
      </c>
      <c r="S89" s="16">
        <f t="shared" si="22"/>
        <v>100</v>
      </c>
      <c r="T89" s="5">
        <f t="shared" si="23"/>
        <v>0</v>
      </c>
      <c r="U89" s="16">
        <f>IF(P89=0,0,T89/P89)*100</f>
        <v>0</v>
      </c>
    </row>
    <row r="90" spans="1:21" ht="27.95" customHeight="1" x14ac:dyDescent="0.25">
      <c r="A90" s="1">
        <f t="shared" si="17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19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14"/>
        <v>0</v>
      </c>
      <c r="O90" s="5">
        <v>0</v>
      </c>
      <c r="P90" s="5">
        <f t="shared" si="20"/>
        <v>0</v>
      </c>
      <c r="Q90" s="16">
        <f t="shared" si="21"/>
        <v>0</v>
      </c>
      <c r="R90" s="5">
        <v>0</v>
      </c>
      <c r="S90" s="16">
        <f t="shared" si="22"/>
        <v>0</v>
      </c>
      <c r="T90" s="5">
        <f t="shared" si="23"/>
        <v>0</v>
      </c>
      <c r="U90" s="16">
        <f>IF(P90=0,0,T90/P90)*100</f>
        <v>0</v>
      </c>
    </row>
    <row r="91" spans="1:21" ht="49.5" customHeight="1" x14ac:dyDescent="0.25">
      <c r="A91" s="1">
        <f t="shared" si="17"/>
        <v>86</v>
      </c>
      <c r="B91" s="25" t="s">
        <v>23</v>
      </c>
      <c r="C91" s="173" t="s">
        <v>271</v>
      </c>
      <c r="D91" s="25" t="s">
        <v>270</v>
      </c>
      <c r="E91" s="84" t="s">
        <v>41</v>
      </c>
      <c r="F91" s="97" t="s">
        <v>369</v>
      </c>
      <c r="G91" s="93">
        <f t="shared" si="19"/>
        <v>301.45999999999998</v>
      </c>
      <c r="H91" s="44">
        <v>10</v>
      </c>
      <c r="I91" s="44">
        <v>1</v>
      </c>
      <c r="J91" s="44">
        <v>8</v>
      </c>
      <c r="K91" s="44">
        <v>1</v>
      </c>
      <c r="L91" s="44">
        <v>1</v>
      </c>
      <c r="M91" s="44">
        <v>0</v>
      </c>
      <c r="N91" s="16">
        <f t="shared" si="14"/>
        <v>10</v>
      </c>
      <c r="O91" s="5">
        <v>301.45999999999998</v>
      </c>
      <c r="P91" s="5">
        <f t="shared" si="20"/>
        <v>301.45999999999998</v>
      </c>
      <c r="Q91" s="16">
        <f t="shared" si="21"/>
        <v>100</v>
      </c>
      <c r="R91" s="5">
        <v>301.45999999999998</v>
      </c>
      <c r="S91" s="16">
        <f t="shared" si="22"/>
        <v>100</v>
      </c>
      <c r="T91" s="5">
        <f t="shared" si="23"/>
        <v>0</v>
      </c>
      <c r="U91" s="5">
        <v>0</v>
      </c>
    </row>
    <row r="92" spans="1:21" ht="27.95" customHeight="1" x14ac:dyDescent="0.25">
      <c r="A92" s="1">
        <f t="shared" si="17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19"/>
        <v>3158.98</v>
      </c>
      <c r="H92" s="44">
        <v>23</v>
      </c>
      <c r="I92" s="44">
        <v>2</v>
      </c>
      <c r="J92" s="44">
        <v>12</v>
      </c>
      <c r="K92" s="44">
        <v>6</v>
      </c>
      <c r="L92" s="44">
        <v>10</v>
      </c>
      <c r="M92" s="44">
        <v>0</v>
      </c>
      <c r="N92" s="16">
        <f t="shared" si="14"/>
        <v>26.086956521739129</v>
      </c>
      <c r="O92" s="5">
        <v>3158.98</v>
      </c>
      <c r="P92" s="5">
        <f t="shared" si="20"/>
        <v>3158.98</v>
      </c>
      <c r="Q92" s="16">
        <f t="shared" si="21"/>
        <v>100</v>
      </c>
      <c r="R92" s="5">
        <v>3158.98</v>
      </c>
      <c r="S92" s="16">
        <f t="shared" si="22"/>
        <v>100</v>
      </c>
      <c r="T92" s="5">
        <f t="shared" si="23"/>
        <v>0</v>
      </c>
      <c r="U92" s="16">
        <f>IF(P92=0,0,T92/P92)*100</f>
        <v>0</v>
      </c>
    </row>
    <row r="93" spans="1:21" s="169" customFormat="1" ht="27.95" customHeight="1" x14ac:dyDescent="0.25">
      <c r="A93" s="1">
        <f t="shared" si="17"/>
        <v>88</v>
      </c>
      <c r="B93" s="166" t="s">
        <v>22</v>
      </c>
      <c r="C93" s="166"/>
      <c r="D93" s="25" t="s">
        <v>401</v>
      </c>
      <c r="E93" s="86" t="s">
        <v>128</v>
      </c>
      <c r="F93" s="36"/>
      <c r="G93" s="167">
        <f t="shared" si="19"/>
        <v>0</v>
      </c>
      <c r="H93" s="168">
        <v>4</v>
      </c>
      <c r="I93" s="168">
        <v>0</v>
      </c>
      <c r="J93" s="168">
        <v>4</v>
      </c>
      <c r="K93" s="44">
        <v>0</v>
      </c>
      <c r="L93" s="44">
        <v>0</v>
      </c>
      <c r="M93" s="44">
        <v>0</v>
      </c>
      <c r="N93" s="16">
        <f t="shared" si="14"/>
        <v>0</v>
      </c>
      <c r="O93" s="5">
        <v>0</v>
      </c>
      <c r="P93" s="5">
        <f t="shared" si="20"/>
        <v>0</v>
      </c>
      <c r="Q93" s="16">
        <f t="shared" si="21"/>
        <v>0</v>
      </c>
      <c r="R93" s="5">
        <v>0</v>
      </c>
      <c r="S93" s="16">
        <f t="shared" si="22"/>
        <v>0</v>
      </c>
      <c r="T93" s="5">
        <f t="shared" si="23"/>
        <v>0</v>
      </c>
      <c r="U93" s="16">
        <f>IF(P93=0,0,T93/P93)*100</f>
        <v>0</v>
      </c>
    </row>
    <row r="94" spans="1:21" ht="27.95" customHeight="1" x14ac:dyDescent="0.25">
      <c r="A94" s="1">
        <f t="shared" si="17"/>
        <v>89</v>
      </c>
      <c r="B94" s="1" t="s">
        <v>22</v>
      </c>
      <c r="C94" s="1"/>
      <c r="D94" s="25" t="s">
        <v>272</v>
      </c>
      <c r="E94" s="86" t="s">
        <v>263</v>
      </c>
      <c r="F94" s="97" t="s">
        <v>350</v>
      </c>
      <c r="G94" s="93">
        <f t="shared" si="19"/>
        <v>3374.3</v>
      </c>
      <c r="H94" s="44">
        <v>11</v>
      </c>
      <c r="I94" s="44">
        <v>2</v>
      </c>
      <c r="J94" s="44">
        <v>6</v>
      </c>
      <c r="K94" s="44">
        <v>5</v>
      </c>
      <c r="L94" s="44">
        <v>6</v>
      </c>
      <c r="M94" s="44">
        <v>0</v>
      </c>
      <c r="N94" s="16">
        <f t="shared" si="14"/>
        <v>45.454545454545453</v>
      </c>
      <c r="O94" s="5">
        <v>3374.3</v>
      </c>
      <c r="P94" s="5">
        <f t="shared" si="20"/>
        <v>3374.3</v>
      </c>
      <c r="Q94" s="16">
        <f t="shared" si="21"/>
        <v>100</v>
      </c>
      <c r="R94" s="5">
        <v>3374.3</v>
      </c>
      <c r="S94" s="16">
        <f t="shared" si="22"/>
        <v>100</v>
      </c>
      <c r="T94" s="5">
        <f t="shared" si="23"/>
        <v>0</v>
      </c>
      <c r="U94" s="16">
        <f t="shared" ref="U94:U104" si="24">IF(P94=0,0,T94/P94)*100</f>
        <v>0</v>
      </c>
    </row>
    <row r="95" spans="1:21" ht="27.95" customHeight="1" x14ac:dyDescent="0.25">
      <c r="A95" s="1">
        <f t="shared" si="17"/>
        <v>90</v>
      </c>
      <c r="B95" s="1" t="s">
        <v>22</v>
      </c>
      <c r="C95" s="1"/>
      <c r="D95" s="25" t="s">
        <v>236</v>
      </c>
      <c r="E95" s="84" t="s">
        <v>53</v>
      </c>
      <c r="F95" s="96" t="s">
        <v>368</v>
      </c>
      <c r="G95" s="93">
        <f t="shared" si="19"/>
        <v>12647.47</v>
      </c>
      <c r="H95" s="44">
        <v>17</v>
      </c>
      <c r="I95" s="44">
        <v>6</v>
      </c>
      <c r="J95" s="44">
        <v>11</v>
      </c>
      <c r="K95" s="44">
        <v>12</v>
      </c>
      <c r="L95" s="44">
        <v>17</v>
      </c>
      <c r="M95" s="44">
        <v>0</v>
      </c>
      <c r="N95" s="16">
        <f t="shared" si="14"/>
        <v>70.588235294117652</v>
      </c>
      <c r="O95" s="5">
        <v>12647.47</v>
      </c>
      <c r="P95" s="5">
        <f t="shared" si="20"/>
        <v>12647.47</v>
      </c>
      <c r="Q95" s="16">
        <f t="shared" si="21"/>
        <v>100</v>
      </c>
      <c r="R95" s="5">
        <v>12647.47</v>
      </c>
      <c r="S95" s="16">
        <f t="shared" si="22"/>
        <v>100</v>
      </c>
      <c r="T95" s="5">
        <f t="shared" si="23"/>
        <v>0</v>
      </c>
      <c r="U95" s="16">
        <f t="shared" si="24"/>
        <v>0</v>
      </c>
    </row>
    <row r="96" spans="1:21" ht="27.95" customHeight="1" x14ac:dyDescent="0.25">
      <c r="A96" s="1">
        <f t="shared" si="17"/>
        <v>91</v>
      </c>
      <c r="B96" s="1" t="s">
        <v>22</v>
      </c>
      <c r="C96" s="1"/>
      <c r="D96" s="25" t="s">
        <v>240</v>
      </c>
      <c r="E96" s="84" t="s">
        <v>241</v>
      </c>
      <c r="F96" s="96" t="s">
        <v>351</v>
      </c>
      <c r="G96" s="93">
        <f t="shared" si="19"/>
        <v>850.33</v>
      </c>
      <c r="H96" s="44">
        <v>10</v>
      </c>
      <c r="I96" s="44">
        <v>5</v>
      </c>
      <c r="J96" s="44">
        <v>2</v>
      </c>
      <c r="K96" s="44">
        <v>7</v>
      </c>
      <c r="L96" s="44">
        <v>7</v>
      </c>
      <c r="M96" s="44">
        <v>0</v>
      </c>
      <c r="N96" s="16">
        <f t="shared" si="14"/>
        <v>70</v>
      </c>
      <c r="O96" s="5">
        <v>850.33</v>
      </c>
      <c r="P96" s="5">
        <f t="shared" si="20"/>
        <v>850.33</v>
      </c>
      <c r="Q96" s="16">
        <f t="shared" si="21"/>
        <v>100</v>
      </c>
      <c r="R96" s="5">
        <v>850.33</v>
      </c>
      <c r="S96" s="16">
        <f t="shared" si="22"/>
        <v>100</v>
      </c>
      <c r="T96" s="5">
        <f t="shared" si="23"/>
        <v>0</v>
      </c>
      <c r="U96" s="16">
        <f t="shared" si="24"/>
        <v>0</v>
      </c>
    </row>
    <row r="97" spans="1:32" ht="27.95" customHeight="1" x14ac:dyDescent="0.25">
      <c r="A97" s="1">
        <f t="shared" si="17"/>
        <v>92</v>
      </c>
      <c r="B97" s="1" t="s">
        <v>22</v>
      </c>
      <c r="C97" s="1"/>
      <c r="D97" s="25" t="s">
        <v>243</v>
      </c>
      <c r="E97" s="33" t="s">
        <v>128</v>
      </c>
      <c r="F97" s="96" t="s">
        <v>352</v>
      </c>
      <c r="G97" s="93">
        <f t="shared" si="19"/>
        <v>5294.35</v>
      </c>
      <c r="H97" s="44">
        <v>22</v>
      </c>
      <c r="I97" s="44">
        <v>6</v>
      </c>
      <c r="J97" s="44">
        <v>5</v>
      </c>
      <c r="K97" s="44">
        <v>16</v>
      </c>
      <c r="L97" s="44">
        <v>16</v>
      </c>
      <c r="M97" s="44">
        <v>0</v>
      </c>
      <c r="N97" s="16">
        <f t="shared" si="14"/>
        <v>72.727272727272734</v>
      </c>
      <c r="O97" s="5">
        <v>5294.35</v>
      </c>
      <c r="P97" s="5">
        <f t="shared" si="20"/>
        <v>5294.35</v>
      </c>
      <c r="Q97" s="16">
        <f>IF(O97=0,0,P97/O97)*100</f>
        <v>100</v>
      </c>
      <c r="R97" s="5">
        <v>5294.35</v>
      </c>
      <c r="S97" s="16">
        <f t="shared" si="22"/>
        <v>100</v>
      </c>
      <c r="T97" s="5">
        <f t="shared" si="23"/>
        <v>0</v>
      </c>
      <c r="U97" s="16">
        <f t="shared" si="24"/>
        <v>0</v>
      </c>
    </row>
    <row r="98" spans="1:32" ht="27.95" customHeight="1" x14ac:dyDescent="0.25">
      <c r="A98" s="1">
        <f t="shared" si="17"/>
        <v>93</v>
      </c>
      <c r="B98" s="1" t="s">
        <v>22</v>
      </c>
      <c r="C98" s="1"/>
      <c r="D98" s="25" t="s">
        <v>245</v>
      </c>
      <c r="E98" s="84" t="s">
        <v>53</v>
      </c>
      <c r="F98" s="98" t="s">
        <v>353</v>
      </c>
      <c r="G98" s="93">
        <f t="shared" si="19"/>
        <v>3787.16</v>
      </c>
      <c r="H98" s="44">
        <v>19</v>
      </c>
      <c r="I98" s="44">
        <v>4</v>
      </c>
      <c r="J98" s="44">
        <v>14</v>
      </c>
      <c r="K98" s="44">
        <v>11</v>
      </c>
      <c r="L98" s="44">
        <v>13</v>
      </c>
      <c r="M98" s="44">
        <v>0</v>
      </c>
      <c r="N98" s="16">
        <f t="shared" si="14"/>
        <v>57.894736842105267</v>
      </c>
      <c r="O98" s="5">
        <v>3787.16</v>
      </c>
      <c r="P98" s="5">
        <f t="shared" si="20"/>
        <v>3787.16</v>
      </c>
      <c r="Q98" s="16">
        <f t="shared" si="21"/>
        <v>100</v>
      </c>
      <c r="R98" s="5">
        <v>3787.16</v>
      </c>
      <c r="S98" s="16">
        <f t="shared" si="22"/>
        <v>100</v>
      </c>
      <c r="T98" s="5">
        <f t="shared" si="23"/>
        <v>0</v>
      </c>
      <c r="U98" s="16">
        <f t="shared" si="24"/>
        <v>0</v>
      </c>
    </row>
    <row r="99" spans="1:32" ht="27.95" customHeight="1" x14ac:dyDescent="0.25">
      <c r="A99" s="1">
        <f t="shared" si="17"/>
        <v>94</v>
      </c>
      <c r="B99" s="1" t="s">
        <v>22</v>
      </c>
      <c r="C99" s="1"/>
      <c r="D99" s="25" t="s">
        <v>247</v>
      </c>
      <c r="E99" s="84" t="s">
        <v>53</v>
      </c>
      <c r="F99" s="103" t="s">
        <v>354</v>
      </c>
      <c r="G99" s="93">
        <f t="shared" si="19"/>
        <v>0</v>
      </c>
      <c r="H99" s="44">
        <v>14</v>
      </c>
      <c r="I99" s="44">
        <v>3</v>
      </c>
      <c r="J99" s="44">
        <v>9</v>
      </c>
      <c r="K99" s="44">
        <v>0</v>
      </c>
      <c r="L99" s="44">
        <v>0</v>
      </c>
      <c r="M99" s="44">
        <v>0</v>
      </c>
      <c r="N99" s="16">
        <f t="shared" si="14"/>
        <v>0</v>
      </c>
      <c r="O99" s="5">
        <v>0</v>
      </c>
      <c r="P99" s="5">
        <f t="shared" si="20"/>
        <v>0</v>
      </c>
      <c r="Q99" s="16">
        <f t="shared" si="21"/>
        <v>0</v>
      </c>
      <c r="R99" s="5">
        <v>0</v>
      </c>
      <c r="S99" s="16">
        <f t="shared" si="22"/>
        <v>0</v>
      </c>
      <c r="T99" s="5">
        <f t="shared" si="23"/>
        <v>0</v>
      </c>
      <c r="U99" s="16">
        <f t="shared" si="24"/>
        <v>0</v>
      </c>
    </row>
    <row r="100" spans="1:32" ht="27.95" customHeight="1" x14ac:dyDescent="0.25">
      <c r="A100" s="1">
        <f t="shared" si="17"/>
        <v>95</v>
      </c>
      <c r="B100" s="1" t="s">
        <v>22</v>
      </c>
      <c r="C100" s="1"/>
      <c r="D100" s="25" t="s">
        <v>249</v>
      </c>
      <c r="E100" s="84" t="s">
        <v>250</v>
      </c>
      <c r="F100" s="96" t="s">
        <v>366</v>
      </c>
      <c r="G100" s="93">
        <f t="shared" si="19"/>
        <v>0</v>
      </c>
      <c r="H100" s="44">
        <v>27</v>
      </c>
      <c r="I100" s="44">
        <v>2</v>
      </c>
      <c r="J100" s="44">
        <v>24</v>
      </c>
      <c r="K100" s="44">
        <v>0</v>
      </c>
      <c r="L100" s="44">
        <v>0</v>
      </c>
      <c r="M100" s="44">
        <v>0</v>
      </c>
      <c r="N100" s="16">
        <f t="shared" si="14"/>
        <v>0</v>
      </c>
      <c r="O100" s="5">
        <v>0</v>
      </c>
      <c r="P100" s="5">
        <f t="shared" si="20"/>
        <v>0</v>
      </c>
      <c r="Q100" s="16">
        <f t="shared" si="21"/>
        <v>0</v>
      </c>
      <c r="R100" s="5">
        <v>0</v>
      </c>
      <c r="S100" s="16">
        <f t="shared" si="22"/>
        <v>0</v>
      </c>
      <c r="T100" s="5">
        <f t="shared" si="23"/>
        <v>0</v>
      </c>
      <c r="U100" s="16">
        <f t="shared" si="24"/>
        <v>0</v>
      </c>
    </row>
    <row r="101" spans="1:32" ht="27.95" customHeight="1" x14ac:dyDescent="0.25">
      <c r="A101" s="1">
        <f t="shared" si="17"/>
        <v>96</v>
      </c>
      <c r="B101" s="25" t="s">
        <v>23</v>
      </c>
      <c r="C101" s="173" t="s">
        <v>34</v>
      </c>
      <c r="D101" s="25" t="s">
        <v>252</v>
      </c>
      <c r="E101" s="84" t="s">
        <v>53</v>
      </c>
      <c r="F101" s="89" t="s">
        <v>367</v>
      </c>
      <c r="G101" s="93">
        <f t="shared" si="19"/>
        <v>0</v>
      </c>
      <c r="H101" s="44">
        <v>19</v>
      </c>
      <c r="I101" s="44">
        <v>2</v>
      </c>
      <c r="J101" s="44">
        <v>17</v>
      </c>
      <c r="K101" s="44">
        <v>0</v>
      </c>
      <c r="L101" s="44">
        <v>0</v>
      </c>
      <c r="M101" s="44">
        <v>0</v>
      </c>
      <c r="N101" s="16">
        <f t="shared" si="14"/>
        <v>0</v>
      </c>
      <c r="O101" s="5">
        <v>0</v>
      </c>
      <c r="P101" s="5">
        <f t="shared" si="20"/>
        <v>0</v>
      </c>
      <c r="Q101" s="16">
        <f t="shared" si="21"/>
        <v>0</v>
      </c>
      <c r="R101" s="5">
        <v>0</v>
      </c>
      <c r="S101" s="16">
        <f t="shared" si="22"/>
        <v>0</v>
      </c>
      <c r="T101" s="5">
        <f t="shared" si="23"/>
        <v>0</v>
      </c>
      <c r="U101" s="16">
        <f t="shared" si="24"/>
        <v>0</v>
      </c>
    </row>
    <row r="102" spans="1:32" ht="40.5" customHeight="1" x14ac:dyDescent="0.2">
      <c r="A102" s="1">
        <f t="shared" si="17"/>
        <v>97</v>
      </c>
      <c r="B102" s="1" t="s">
        <v>22</v>
      </c>
      <c r="C102" s="173"/>
      <c r="D102" s="25" t="s">
        <v>254</v>
      </c>
      <c r="E102" s="84" t="s">
        <v>41</v>
      </c>
      <c r="F102" s="137" t="s">
        <v>377</v>
      </c>
      <c r="G102" s="93">
        <f t="shared" si="19"/>
        <v>8468.86</v>
      </c>
      <c r="H102" s="44">
        <v>21</v>
      </c>
      <c r="I102" s="44">
        <v>5</v>
      </c>
      <c r="J102" s="44">
        <v>14</v>
      </c>
      <c r="K102" s="44">
        <v>18</v>
      </c>
      <c r="L102" s="44">
        <v>19</v>
      </c>
      <c r="M102" s="44">
        <v>0</v>
      </c>
      <c r="N102" s="16">
        <f t="shared" si="14"/>
        <v>85.714285714285708</v>
      </c>
      <c r="O102" s="5">
        <v>8468.86</v>
      </c>
      <c r="P102" s="5">
        <f t="shared" si="20"/>
        <v>8468.86</v>
      </c>
      <c r="Q102" s="16">
        <f t="shared" si="21"/>
        <v>100</v>
      </c>
      <c r="R102" s="5">
        <v>8468.86</v>
      </c>
      <c r="S102" s="16">
        <f t="shared" si="22"/>
        <v>100</v>
      </c>
      <c r="T102" s="5">
        <f t="shared" si="23"/>
        <v>0</v>
      </c>
      <c r="U102" s="16">
        <f t="shared" si="24"/>
        <v>0</v>
      </c>
    </row>
    <row r="103" spans="1:32" ht="38.25" customHeight="1" x14ac:dyDescent="0.25">
      <c r="A103" s="1">
        <f t="shared" si="17"/>
        <v>98</v>
      </c>
      <c r="B103" s="25" t="s">
        <v>23</v>
      </c>
      <c r="C103" s="173" t="s">
        <v>28</v>
      </c>
      <c r="D103" s="25" t="s">
        <v>256</v>
      </c>
      <c r="E103" s="84" t="s">
        <v>41</v>
      </c>
      <c r="F103" s="103" t="s">
        <v>355</v>
      </c>
      <c r="G103" s="93">
        <f t="shared" si="19"/>
        <v>3497.57</v>
      </c>
      <c r="H103" s="44">
        <v>15</v>
      </c>
      <c r="I103" s="44">
        <v>4</v>
      </c>
      <c r="J103" s="44">
        <v>9</v>
      </c>
      <c r="K103" s="44">
        <v>9</v>
      </c>
      <c r="L103" s="44">
        <v>11</v>
      </c>
      <c r="M103" s="44">
        <v>0</v>
      </c>
      <c r="N103" s="16">
        <f t="shared" ref="N103" si="25">IF(H103=0,0,K103/H103)*100</f>
        <v>60</v>
      </c>
      <c r="O103" s="5">
        <v>3497.57</v>
      </c>
      <c r="P103" s="5">
        <f t="shared" si="20"/>
        <v>3497.57</v>
      </c>
      <c r="Q103" s="16">
        <f t="shared" si="21"/>
        <v>100</v>
      </c>
      <c r="R103" s="5">
        <v>3497.57</v>
      </c>
      <c r="S103" s="16">
        <f t="shared" si="22"/>
        <v>100</v>
      </c>
      <c r="T103" s="5">
        <f t="shared" si="23"/>
        <v>0</v>
      </c>
      <c r="U103" s="16">
        <f t="shared" si="24"/>
        <v>0</v>
      </c>
    </row>
    <row r="104" spans="1:32" x14ac:dyDescent="0.25">
      <c r="A104" s="22" t="s">
        <v>19</v>
      </c>
      <c r="B104" s="23"/>
      <c r="C104" s="23"/>
      <c r="D104" s="23"/>
      <c r="E104" s="23"/>
      <c r="F104" s="103"/>
      <c r="G104" s="94">
        <f t="shared" ref="G104:M104" si="26">SUM(G6:G103)</f>
        <v>664430.14999999979</v>
      </c>
      <c r="H104" s="18">
        <f t="shared" si="26"/>
        <v>2084</v>
      </c>
      <c r="I104" s="18">
        <f t="shared" si="26"/>
        <v>438</v>
      </c>
      <c r="J104" s="18">
        <f t="shared" si="26"/>
        <v>1354</v>
      </c>
      <c r="K104" s="18">
        <f t="shared" si="26"/>
        <v>962</v>
      </c>
      <c r="L104" s="18">
        <f t="shared" si="26"/>
        <v>1178</v>
      </c>
      <c r="M104" s="18">
        <f t="shared" si="26"/>
        <v>0</v>
      </c>
      <c r="N104" s="16">
        <f t="shared" si="18"/>
        <v>46.161228406909785</v>
      </c>
      <c r="O104" s="19">
        <f>SUM(O6:O103)</f>
        <v>664832.08999999973</v>
      </c>
      <c r="P104" s="19">
        <f>SUM(P6:P103)</f>
        <v>665282.74999999977</v>
      </c>
      <c r="Q104" s="16">
        <f t="shared" ref="Q104" si="27">IF(O104=0,0,P104/O104)*100</f>
        <v>100.06778553664581</v>
      </c>
      <c r="R104" s="19">
        <f>SUM(R6:R103)</f>
        <v>658522.97999999975</v>
      </c>
      <c r="S104" s="16">
        <f t="shared" ref="S104" si="28">IF(P104=0,0,R104/P104)*100</f>
        <v>98.983925255840461</v>
      </c>
      <c r="T104" s="19">
        <f>SUM(T6:T103)</f>
        <v>6759.77</v>
      </c>
      <c r="U104" s="16">
        <f t="shared" si="24"/>
        <v>1.0160747441595326</v>
      </c>
      <c r="V104" s="10"/>
      <c r="W104" s="10"/>
      <c r="X104" s="10"/>
      <c r="Y104" s="9"/>
      <c r="Z104" s="11"/>
      <c r="AA104" s="11"/>
      <c r="AB104" s="9"/>
      <c r="AC104" s="11"/>
      <c r="AD104" s="9"/>
      <c r="AE104" s="11"/>
      <c r="AF104" s="9"/>
    </row>
  </sheetData>
  <sheetProtection algorithmName="SHA-512" hashValue="3e0Dct4wm3DH2Cxl1820mXbzxuA2UT+x4TcqBT6GC58dS5B2oqPiWc2fKCG4PEEyrKYTgMn2UKUvgsnxSB/RaA==" saltValue="Ma866XQEu9J8PwXggMBUmg==" spinCount="100000" sheet="1" objects="1" scenarios="1"/>
  <customSheetViews>
    <customSheetView guid="{2F2CED36-E625-4693-8C75-0460C802BA46}" topLeftCell="A96">
      <selection activeCell="K6" sqref="K6:S103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topLeftCell="A96">
      <selection activeCell="K6" sqref="K6:S103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topLeftCell="A96">
      <selection activeCell="K6" sqref="K6:S103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4"/>
  <sheetViews>
    <sheetView topLeftCell="A91" zoomScaleNormal="100" zoomScaleSheetLayoutView="130" workbookViewId="0">
      <selection activeCell="P19" sqref="P19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85546875" style="3" customWidth="1"/>
    <col min="16" max="16" width="9.7109375" style="3" customWidth="1"/>
    <col min="17" max="17" width="9.140625" style="2"/>
    <col min="18" max="18" width="9.710937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407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178" t="s">
        <v>6</v>
      </c>
      <c r="Q4" s="177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78" t="s">
        <v>6</v>
      </c>
      <c r="S4" s="177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78" t="s">
        <v>6</v>
      </c>
      <c r="U4" s="177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77">
        <v>1</v>
      </c>
      <c r="B5" s="177">
        <v>2</v>
      </c>
      <c r="C5" s="177">
        <v>3</v>
      </c>
      <c r="D5" s="177">
        <v>4</v>
      </c>
      <c r="E5" s="91">
        <v>5</v>
      </c>
      <c r="F5" s="95">
        <v>6</v>
      </c>
      <c r="G5" s="92">
        <v>7</v>
      </c>
      <c r="H5" s="177">
        <v>8</v>
      </c>
      <c r="I5" s="177">
        <v>9</v>
      </c>
      <c r="J5" s="177">
        <v>10</v>
      </c>
      <c r="K5" s="177">
        <v>11</v>
      </c>
      <c r="L5" s="177">
        <v>12</v>
      </c>
      <c r="M5" s="177">
        <v>13</v>
      </c>
      <c r="N5" s="177">
        <v>14</v>
      </c>
      <c r="O5" s="177">
        <v>15</v>
      </c>
      <c r="P5" s="177">
        <v>16</v>
      </c>
      <c r="Q5" s="177">
        <v>17</v>
      </c>
      <c r="R5" s="177">
        <v>18</v>
      </c>
      <c r="S5" s="177">
        <v>19</v>
      </c>
      <c r="T5" s="177">
        <v>20</v>
      </c>
      <c r="U5" s="177">
        <v>21</v>
      </c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20696.57</v>
      </c>
      <c r="H6" s="44">
        <v>51</v>
      </c>
      <c r="I6" s="44">
        <v>9</v>
      </c>
      <c r="J6" s="44">
        <v>37</v>
      </c>
      <c r="K6" s="44">
        <v>40</v>
      </c>
      <c r="L6" s="44">
        <v>49</v>
      </c>
      <c r="M6" s="44">
        <v>0</v>
      </c>
      <c r="N6" s="16">
        <f t="shared" ref="N6:N69" si="1">IF(H6=0,0,K6/H6)*100</f>
        <v>78.431372549019613</v>
      </c>
      <c r="O6" s="5">
        <v>20696.57</v>
      </c>
      <c r="P6" s="5">
        <f t="shared" ref="P6:P69" si="2">O6</f>
        <v>20696.57</v>
      </c>
      <c r="Q6" s="16">
        <f t="shared" ref="Q6:Q41" si="3">IF(O6=0,0,P6/O6)*100</f>
        <v>100</v>
      </c>
      <c r="R6" s="5">
        <v>20696.57</v>
      </c>
      <c r="S6" s="16">
        <f t="shared" ref="S6:S39" si="4">IF(P6=0,0,R6/P6)*100</f>
        <v>100</v>
      </c>
      <c r="T6" s="5">
        <f t="shared" ref="T6:T69" si="5">SUM(P6, -R6)</f>
        <v>0</v>
      </c>
      <c r="U6" s="16">
        <f t="shared" ref="U6:U39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9685.7099999999991</v>
      </c>
      <c r="H7" s="44">
        <v>19</v>
      </c>
      <c r="I7" s="44">
        <v>6</v>
      </c>
      <c r="J7" s="44">
        <v>12</v>
      </c>
      <c r="K7" s="44">
        <v>19</v>
      </c>
      <c r="L7" s="44">
        <v>23</v>
      </c>
      <c r="M7" s="44">
        <v>0</v>
      </c>
      <c r="N7" s="16">
        <f t="shared" si="1"/>
        <v>100</v>
      </c>
      <c r="O7" s="5">
        <v>9685.7099999999991</v>
      </c>
      <c r="P7" s="5">
        <f t="shared" si="2"/>
        <v>9685.7099999999991</v>
      </c>
      <c r="Q7" s="16">
        <f t="shared" si="3"/>
        <v>100</v>
      </c>
      <c r="R7" s="5">
        <v>9685.7099999999991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18327.849999999999</v>
      </c>
      <c r="H8" s="44">
        <v>43</v>
      </c>
      <c r="I8" s="44">
        <v>8</v>
      </c>
      <c r="J8" s="44">
        <v>31</v>
      </c>
      <c r="K8" s="44">
        <v>21</v>
      </c>
      <c r="L8" s="44">
        <v>22</v>
      </c>
      <c r="M8" s="44">
        <v>0</v>
      </c>
      <c r="N8" s="16">
        <f t="shared" si="1"/>
        <v>48.837209302325576</v>
      </c>
      <c r="O8" s="5">
        <v>18327.849999999999</v>
      </c>
      <c r="P8" s="5">
        <f t="shared" si="2"/>
        <v>18327.849999999999</v>
      </c>
      <c r="Q8" s="16">
        <f t="shared" si="3"/>
        <v>100</v>
      </c>
      <c r="R8" s="5">
        <v>18327.849999999999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8030.75</v>
      </c>
      <c r="H9" s="44">
        <v>15</v>
      </c>
      <c r="I9" s="44">
        <v>0</v>
      </c>
      <c r="J9" s="44">
        <v>13</v>
      </c>
      <c r="K9" s="44">
        <v>9</v>
      </c>
      <c r="L9" s="44">
        <v>12</v>
      </c>
      <c r="M9" s="44">
        <v>0</v>
      </c>
      <c r="N9" s="16">
        <f t="shared" si="1"/>
        <v>60</v>
      </c>
      <c r="O9" s="5">
        <v>8030.75</v>
      </c>
      <c r="P9" s="5">
        <f t="shared" si="2"/>
        <v>8030.75</v>
      </c>
      <c r="Q9" s="16">
        <f t="shared" si="3"/>
        <v>100</v>
      </c>
      <c r="R9" s="5">
        <v>8030.75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410</v>
      </c>
      <c r="G10" s="93">
        <f t="shared" si="0"/>
        <v>1987.33</v>
      </c>
      <c r="H10" s="44">
        <v>8</v>
      </c>
      <c r="I10" s="44">
        <v>2</v>
      </c>
      <c r="J10" s="44">
        <v>6</v>
      </c>
      <c r="K10" s="44">
        <v>2</v>
      </c>
      <c r="L10" s="44">
        <v>2</v>
      </c>
      <c r="M10" s="44">
        <v>0</v>
      </c>
      <c r="N10" s="16">
        <f t="shared" si="1"/>
        <v>25</v>
      </c>
      <c r="O10" s="5">
        <v>1987.33</v>
      </c>
      <c r="P10" s="5">
        <f t="shared" si="2"/>
        <v>1987.33</v>
      </c>
      <c r="Q10" s="16">
        <f t="shared" si="3"/>
        <v>100</v>
      </c>
      <c r="R10" s="5">
        <v>1987.33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 t="s">
        <v>406</v>
      </c>
      <c r="G12" s="93">
        <f t="shared" si="0"/>
        <v>2502.3200000000002</v>
      </c>
      <c r="H12" s="44">
        <v>8</v>
      </c>
      <c r="I12" s="44">
        <v>0</v>
      </c>
      <c r="J12" s="44">
        <v>6</v>
      </c>
      <c r="K12" s="44">
        <v>5</v>
      </c>
      <c r="L12" s="44">
        <v>5</v>
      </c>
      <c r="M12" s="44">
        <v>0</v>
      </c>
      <c r="N12" s="16">
        <f t="shared" si="1"/>
        <v>62.5</v>
      </c>
      <c r="O12" s="5">
        <v>2502.3200000000002</v>
      </c>
      <c r="P12" s="5">
        <f t="shared" si="2"/>
        <v>2502.3200000000002</v>
      </c>
      <c r="Q12" s="16">
        <f t="shared" si="3"/>
        <v>100</v>
      </c>
      <c r="R12" s="5">
        <v>2502.3200000000002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5425.34</v>
      </c>
      <c r="H13" s="44">
        <v>62</v>
      </c>
      <c r="I13" s="44">
        <v>17</v>
      </c>
      <c r="J13" s="44">
        <v>43</v>
      </c>
      <c r="K13" s="44">
        <v>9</v>
      </c>
      <c r="L13" s="44">
        <v>10</v>
      </c>
      <c r="M13" s="44">
        <v>0</v>
      </c>
      <c r="N13" s="16">
        <f t="shared" si="1"/>
        <v>14.516129032258066</v>
      </c>
      <c r="O13" s="5">
        <v>5425.34</v>
      </c>
      <c r="P13" s="5">
        <f t="shared" si="2"/>
        <v>5425.34</v>
      </c>
      <c r="Q13" s="16">
        <f t="shared" si="3"/>
        <v>100</v>
      </c>
      <c r="R13" s="5">
        <v>5425.34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23395.85</v>
      </c>
      <c r="H14" s="44">
        <v>35</v>
      </c>
      <c r="I14" s="44">
        <v>8</v>
      </c>
      <c r="J14" s="44">
        <v>27</v>
      </c>
      <c r="K14" s="44">
        <v>32</v>
      </c>
      <c r="L14" s="44">
        <v>36</v>
      </c>
      <c r="M14" s="44">
        <v>0</v>
      </c>
      <c r="N14" s="16">
        <f t="shared" si="1"/>
        <v>91.428571428571431</v>
      </c>
      <c r="O14" s="5">
        <v>23395.85</v>
      </c>
      <c r="P14" s="5">
        <f t="shared" si="2"/>
        <v>23395.85</v>
      </c>
      <c r="Q14" s="16">
        <f t="shared" si="3"/>
        <v>100</v>
      </c>
      <c r="R14" s="5">
        <v>23395.85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9105.7099999999991</v>
      </c>
      <c r="H15" s="44">
        <v>17</v>
      </c>
      <c r="I15" s="44">
        <v>4</v>
      </c>
      <c r="J15" s="44">
        <v>11</v>
      </c>
      <c r="K15" s="44">
        <v>8</v>
      </c>
      <c r="L15" s="44">
        <v>9</v>
      </c>
      <c r="M15" s="44">
        <v>0</v>
      </c>
      <c r="N15" s="16">
        <f t="shared" si="1"/>
        <v>47.058823529411761</v>
      </c>
      <c r="O15" s="5">
        <v>9105.7099999999991</v>
      </c>
      <c r="P15" s="5">
        <f t="shared" si="2"/>
        <v>9105.7099999999991</v>
      </c>
      <c r="Q15" s="16">
        <f t="shared" si="3"/>
        <v>100</v>
      </c>
      <c r="R15" s="5">
        <v>9105.7099999999991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9353.32</v>
      </c>
      <c r="H16" s="44">
        <v>26</v>
      </c>
      <c r="I16" s="44">
        <v>3</v>
      </c>
      <c r="J16" s="44">
        <v>19</v>
      </c>
      <c r="K16" s="44">
        <v>16</v>
      </c>
      <c r="L16" s="44">
        <v>20</v>
      </c>
      <c r="M16" s="44">
        <v>0</v>
      </c>
      <c r="N16" s="16">
        <f t="shared" si="1"/>
        <v>61.53846153846154</v>
      </c>
      <c r="O16" s="5">
        <v>9353.32</v>
      </c>
      <c r="P16" s="5">
        <f t="shared" si="2"/>
        <v>9353.32</v>
      </c>
      <c r="Q16" s="16">
        <f t="shared" si="3"/>
        <v>100</v>
      </c>
      <c r="R16" s="5">
        <v>9353.32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3290.11</v>
      </c>
      <c r="H17" s="44">
        <v>13</v>
      </c>
      <c r="I17" s="44">
        <v>2</v>
      </c>
      <c r="J17" s="44">
        <v>11</v>
      </c>
      <c r="K17" s="44">
        <v>6</v>
      </c>
      <c r="L17" s="44">
        <v>8</v>
      </c>
      <c r="M17" s="44">
        <v>0</v>
      </c>
      <c r="N17" s="16">
        <f t="shared" si="1"/>
        <v>46.153846153846153</v>
      </c>
      <c r="O17" s="5">
        <v>3290.11</v>
      </c>
      <c r="P17" s="5">
        <f t="shared" si="2"/>
        <v>3290.11</v>
      </c>
      <c r="Q17" s="16">
        <f t="shared" si="3"/>
        <v>100</v>
      </c>
      <c r="R17" s="5">
        <v>3290.11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21153.63</v>
      </c>
      <c r="H18" s="44">
        <v>50</v>
      </c>
      <c r="I18" s="44">
        <v>9</v>
      </c>
      <c r="J18" s="44">
        <v>39</v>
      </c>
      <c r="K18" s="44">
        <v>29</v>
      </c>
      <c r="L18" s="44">
        <v>43</v>
      </c>
      <c r="M18" s="44">
        <v>0</v>
      </c>
      <c r="N18" s="16">
        <f t="shared" si="1"/>
        <v>57.999999999999993</v>
      </c>
      <c r="O18" s="5">
        <v>21153.63</v>
      </c>
      <c r="P18" s="5">
        <f t="shared" si="2"/>
        <v>21153.63</v>
      </c>
      <c r="Q18" s="16">
        <f t="shared" si="3"/>
        <v>100</v>
      </c>
      <c r="R18" s="5">
        <v>21153.63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77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1917.75</v>
      </c>
      <c r="H19" s="44">
        <v>6</v>
      </c>
      <c r="I19" s="44">
        <v>4</v>
      </c>
      <c r="J19" s="44">
        <v>2</v>
      </c>
      <c r="K19" s="44">
        <v>2</v>
      </c>
      <c r="L19" s="44">
        <v>2</v>
      </c>
      <c r="M19" s="44">
        <v>0</v>
      </c>
      <c r="N19" s="16">
        <f t="shared" si="1"/>
        <v>33.333333333333329</v>
      </c>
      <c r="O19" s="5">
        <v>1917.75</v>
      </c>
      <c r="P19" s="5">
        <f t="shared" si="2"/>
        <v>1917.75</v>
      </c>
      <c r="Q19" s="16">
        <f t="shared" si="3"/>
        <v>100</v>
      </c>
      <c r="R19" s="5">
        <v>1917.75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77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6566.71</v>
      </c>
      <c r="H20" s="44">
        <v>13</v>
      </c>
      <c r="I20" s="44">
        <v>3</v>
      </c>
      <c r="J20" s="44">
        <v>10</v>
      </c>
      <c r="K20" s="44">
        <v>9</v>
      </c>
      <c r="L20" s="44">
        <v>11</v>
      </c>
      <c r="M20" s="44">
        <v>0</v>
      </c>
      <c r="N20" s="16">
        <f t="shared" si="1"/>
        <v>69.230769230769226</v>
      </c>
      <c r="O20" s="5">
        <v>6566.71</v>
      </c>
      <c r="P20" s="5">
        <f t="shared" si="2"/>
        <v>6566.71</v>
      </c>
      <c r="Q20" s="16">
        <f t="shared" si="3"/>
        <v>100</v>
      </c>
      <c r="R20" s="5">
        <v>6566.71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24061.68</v>
      </c>
      <c r="H21" s="44">
        <v>21</v>
      </c>
      <c r="I21" s="44">
        <v>4</v>
      </c>
      <c r="J21" s="44">
        <v>16</v>
      </c>
      <c r="K21" s="44">
        <v>19</v>
      </c>
      <c r="L21" s="44">
        <v>30</v>
      </c>
      <c r="M21" s="44">
        <v>0</v>
      </c>
      <c r="N21" s="16">
        <f t="shared" si="1"/>
        <v>90.476190476190482</v>
      </c>
      <c r="O21" s="5">
        <v>24061.68</v>
      </c>
      <c r="P21" s="5">
        <f t="shared" si="2"/>
        <v>24061.68</v>
      </c>
      <c r="Q21" s="16">
        <f t="shared" si="3"/>
        <v>100</v>
      </c>
      <c r="R21" s="5">
        <v>24061.68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43</v>
      </c>
      <c r="I23" s="44">
        <v>8</v>
      </c>
      <c r="J23" s="44">
        <v>19</v>
      </c>
      <c r="K23" s="44">
        <v>4</v>
      </c>
      <c r="L23" s="44">
        <v>5</v>
      </c>
      <c r="M23" s="44">
        <v>0</v>
      </c>
      <c r="N23" s="16">
        <f t="shared" si="1"/>
        <v>9.3023255813953494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1737.83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10307.27</v>
      </c>
      <c r="H24" s="44">
        <v>23</v>
      </c>
      <c r="I24" s="44">
        <v>4</v>
      </c>
      <c r="J24" s="44">
        <v>19</v>
      </c>
      <c r="K24" s="44">
        <v>16</v>
      </c>
      <c r="L24" s="44">
        <v>24</v>
      </c>
      <c r="M24" s="44">
        <v>0</v>
      </c>
      <c r="N24" s="16">
        <f t="shared" si="1"/>
        <v>69.565217391304344</v>
      </c>
      <c r="O24" s="5">
        <v>10307.27</v>
      </c>
      <c r="P24" s="5">
        <f t="shared" si="2"/>
        <v>10307.27</v>
      </c>
      <c r="Q24" s="16">
        <f t="shared" si="3"/>
        <v>100</v>
      </c>
      <c r="R24" s="5">
        <v>10307.27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4398.8100000000004</v>
      </c>
      <c r="H25" s="44">
        <v>11</v>
      </c>
      <c r="I25" s="44">
        <v>3</v>
      </c>
      <c r="J25" s="44">
        <v>7</v>
      </c>
      <c r="K25" s="44">
        <v>8</v>
      </c>
      <c r="L25" s="44">
        <v>9</v>
      </c>
      <c r="M25" s="44">
        <v>0</v>
      </c>
      <c r="N25" s="16">
        <f t="shared" si="1"/>
        <v>72.727272727272734</v>
      </c>
      <c r="O25" s="5">
        <v>4398.8100000000004</v>
      </c>
      <c r="P25" s="5">
        <f t="shared" si="2"/>
        <v>4398.8100000000004</v>
      </c>
      <c r="Q25" s="16">
        <f t="shared" si="3"/>
        <v>100</v>
      </c>
      <c r="R25" s="5">
        <v>4398.8100000000004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5088.68</v>
      </c>
      <c r="H26" s="44">
        <v>30</v>
      </c>
      <c r="I26" s="44">
        <v>10</v>
      </c>
      <c r="J26" s="44">
        <v>17</v>
      </c>
      <c r="K26" s="44">
        <v>10</v>
      </c>
      <c r="L26" s="44">
        <v>11</v>
      </c>
      <c r="M26" s="44">
        <v>0</v>
      </c>
      <c r="N26" s="16">
        <f t="shared" si="1"/>
        <v>33.333333333333329</v>
      </c>
      <c r="O26" s="5">
        <v>5088.68</v>
      </c>
      <c r="P26" s="5">
        <f t="shared" si="2"/>
        <v>5088.68</v>
      </c>
      <c r="Q26" s="16">
        <f t="shared" si="3"/>
        <v>100</v>
      </c>
      <c r="R26" s="5">
        <v>5088.68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77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17</v>
      </c>
      <c r="I27" s="44">
        <v>2</v>
      </c>
      <c r="J27" s="44">
        <v>15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3233.37</v>
      </c>
      <c r="H28" s="44">
        <v>17</v>
      </c>
      <c r="I28" s="44">
        <v>3</v>
      </c>
      <c r="J28" s="44">
        <v>10</v>
      </c>
      <c r="K28" s="44">
        <v>11</v>
      </c>
      <c r="L28" s="44">
        <v>11</v>
      </c>
      <c r="M28" s="44">
        <v>0</v>
      </c>
      <c r="N28" s="16">
        <f t="shared" si="1"/>
        <v>64.705882352941174</v>
      </c>
      <c r="O28" s="5">
        <v>3233.37</v>
      </c>
      <c r="P28" s="5">
        <f t="shared" si="2"/>
        <v>3233.37</v>
      </c>
      <c r="Q28" s="16">
        <f t="shared" si="3"/>
        <v>100</v>
      </c>
      <c r="R28" s="5">
        <v>3233.37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77" t="s">
        <v>383</v>
      </c>
      <c r="D29" s="25" t="s">
        <v>384</v>
      </c>
      <c r="E29" s="84" t="s">
        <v>41</v>
      </c>
      <c r="F29" s="96"/>
      <c r="G29" s="93">
        <v>0</v>
      </c>
      <c r="H29" s="44">
        <v>2</v>
      </c>
      <c r="I29" s="44">
        <v>0</v>
      </c>
      <c r="J29" s="44">
        <v>2</v>
      </c>
      <c r="K29" s="44">
        <v>1</v>
      </c>
      <c r="L29" s="44">
        <v>1</v>
      </c>
      <c r="M29" s="44">
        <v>0</v>
      </c>
      <c r="N29" s="16">
        <f t="shared" si="1"/>
        <v>50</v>
      </c>
      <c r="O29" s="5">
        <v>401.94</v>
      </c>
      <c r="P29" s="5">
        <f t="shared" si="2"/>
        <v>401.94</v>
      </c>
      <c r="Q29" s="16">
        <f t="shared" si="3"/>
        <v>100</v>
      </c>
      <c r="R29" s="5">
        <v>401.94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21" ht="27.95" customHeight="1" x14ac:dyDescent="0.2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138" t="s">
        <v>300</v>
      </c>
      <c r="G30" s="93">
        <f t="shared" ref="G30:G79" si="8">O30</f>
        <v>15984.98</v>
      </c>
      <c r="H30" s="44">
        <v>42</v>
      </c>
      <c r="I30" s="44">
        <v>2</v>
      </c>
      <c r="J30" s="44">
        <v>32</v>
      </c>
      <c r="K30" s="44">
        <v>23</v>
      </c>
      <c r="L30" s="44">
        <v>34</v>
      </c>
      <c r="M30" s="44">
        <v>0</v>
      </c>
      <c r="N30" s="16">
        <f t="shared" si="1"/>
        <v>54.761904761904766</v>
      </c>
      <c r="O30" s="5">
        <v>15984.98</v>
      </c>
      <c r="P30" s="5">
        <f t="shared" si="2"/>
        <v>15984.98</v>
      </c>
      <c r="Q30" s="16">
        <f t="shared" si="3"/>
        <v>100</v>
      </c>
      <c r="R30" s="5">
        <v>15984.98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12391.35</v>
      </c>
      <c r="H31" s="44">
        <v>34</v>
      </c>
      <c r="I31" s="44">
        <v>9</v>
      </c>
      <c r="J31" s="44">
        <v>22</v>
      </c>
      <c r="K31" s="44">
        <v>18</v>
      </c>
      <c r="L31" s="44">
        <v>23</v>
      </c>
      <c r="M31" s="44">
        <v>0</v>
      </c>
      <c r="N31" s="16">
        <f t="shared" si="1"/>
        <v>52.941176470588239</v>
      </c>
      <c r="O31" s="5">
        <v>12391.35</v>
      </c>
      <c r="P31" s="5">
        <f t="shared" si="2"/>
        <v>12391.35</v>
      </c>
      <c r="Q31" s="16">
        <f t="shared" si="3"/>
        <v>100</v>
      </c>
      <c r="R31" s="5">
        <v>12391.35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13160.44</v>
      </c>
      <c r="H32" s="44">
        <v>27</v>
      </c>
      <c r="I32" s="44">
        <v>7</v>
      </c>
      <c r="J32" s="44">
        <v>17</v>
      </c>
      <c r="K32" s="44">
        <v>17</v>
      </c>
      <c r="L32" s="44">
        <v>23</v>
      </c>
      <c r="M32" s="44">
        <v>0</v>
      </c>
      <c r="N32" s="16">
        <f t="shared" si="1"/>
        <v>62.962962962962962</v>
      </c>
      <c r="O32" s="5">
        <v>13160.44</v>
      </c>
      <c r="P32" s="5">
        <f t="shared" si="2"/>
        <v>13160.44</v>
      </c>
      <c r="Q32" s="16">
        <f t="shared" si="3"/>
        <v>100</v>
      </c>
      <c r="R32" s="5">
        <v>13160.44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25</v>
      </c>
      <c r="I33" s="44">
        <v>8</v>
      </c>
      <c r="J33" s="44">
        <v>14</v>
      </c>
      <c r="K33" s="44">
        <v>1</v>
      </c>
      <c r="L33" s="44">
        <v>1</v>
      </c>
      <c r="M33" s="44">
        <v>0</v>
      </c>
      <c r="N33" s="16">
        <f t="shared" si="1"/>
        <v>4</v>
      </c>
      <c r="O33" s="5">
        <v>415.83</v>
      </c>
      <c r="P33" s="5">
        <f t="shared" si="2"/>
        <v>415.83</v>
      </c>
      <c r="Q33" s="16">
        <f t="shared" si="3"/>
        <v>100</v>
      </c>
      <c r="R33" s="5">
        <v>415.83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14711.27</v>
      </c>
      <c r="H34" s="44">
        <v>50</v>
      </c>
      <c r="I34" s="44">
        <v>19</v>
      </c>
      <c r="J34" s="44">
        <v>26</v>
      </c>
      <c r="K34" s="44">
        <v>23</v>
      </c>
      <c r="L34" s="44">
        <v>25</v>
      </c>
      <c r="M34" s="44">
        <v>0</v>
      </c>
      <c r="N34" s="16">
        <f t="shared" si="1"/>
        <v>46</v>
      </c>
      <c r="O34" s="5">
        <v>14711.27</v>
      </c>
      <c r="P34" s="5">
        <f t="shared" si="2"/>
        <v>14711.27</v>
      </c>
      <c r="Q34" s="16">
        <f t="shared" si="3"/>
        <v>100</v>
      </c>
      <c r="R34" s="5">
        <v>14711.27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77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8094.76</v>
      </c>
      <c r="H35" s="44">
        <v>29</v>
      </c>
      <c r="I35" s="44">
        <v>7</v>
      </c>
      <c r="J35" s="44">
        <v>15</v>
      </c>
      <c r="K35" s="44">
        <v>16</v>
      </c>
      <c r="L35" s="44">
        <v>18</v>
      </c>
      <c r="M35" s="44">
        <v>0</v>
      </c>
      <c r="N35" s="16">
        <f t="shared" si="1"/>
        <v>55.172413793103445</v>
      </c>
      <c r="O35" s="5">
        <v>8094.76</v>
      </c>
      <c r="P35" s="5">
        <f t="shared" si="2"/>
        <v>8094.76</v>
      </c>
      <c r="Q35" s="16">
        <f t="shared" si="3"/>
        <v>100</v>
      </c>
      <c r="R35" s="5">
        <v>8094.76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33</v>
      </c>
      <c r="I36" s="44">
        <v>8</v>
      </c>
      <c r="J36" s="44">
        <v>23</v>
      </c>
      <c r="K36" s="44">
        <v>4</v>
      </c>
      <c r="L36" s="44">
        <v>4</v>
      </c>
      <c r="M36" s="44">
        <v>0</v>
      </c>
      <c r="N36" s="16">
        <f t="shared" si="1"/>
        <v>12.121212121212121</v>
      </c>
      <c r="O36" s="5">
        <v>1600.15</v>
      </c>
      <c r="P36" s="5">
        <f t="shared" si="2"/>
        <v>1600.15</v>
      </c>
      <c r="Q36" s="16">
        <f t="shared" si="3"/>
        <v>100</v>
      </c>
      <c r="R36" s="5">
        <v>1600.15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7280.8</v>
      </c>
      <c r="H37" s="44">
        <v>15</v>
      </c>
      <c r="I37" s="44">
        <v>6</v>
      </c>
      <c r="J37" s="44">
        <v>8</v>
      </c>
      <c r="K37" s="44">
        <v>10</v>
      </c>
      <c r="L37" s="44">
        <v>11</v>
      </c>
      <c r="M37" s="44">
        <v>0</v>
      </c>
      <c r="N37" s="16">
        <f t="shared" si="1"/>
        <v>66.666666666666657</v>
      </c>
      <c r="O37" s="5">
        <v>7280.8</v>
      </c>
      <c r="P37" s="5">
        <f t="shared" si="2"/>
        <v>7280.8</v>
      </c>
      <c r="Q37" s="16">
        <f t="shared" si="3"/>
        <v>100</v>
      </c>
      <c r="R37" s="5">
        <v>7280.8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13072.01</v>
      </c>
      <c r="H38" s="44">
        <v>12</v>
      </c>
      <c r="I38" s="44">
        <v>4</v>
      </c>
      <c r="J38" s="44">
        <v>8</v>
      </c>
      <c r="K38" s="44">
        <v>9</v>
      </c>
      <c r="L38" s="44">
        <v>13</v>
      </c>
      <c r="M38" s="44">
        <v>0</v>
      </c>
      <c r="N38" s="16">
        <f t="shared" si="1"/>
        <v>75</v>
      </c>
      <c r="O38" s="5">
        <v>13072.01</v>
      </c>
      <c r="P38" s="5">
        <f t="shared" si="2"/>
        <v>13072.01</v>
      </c>
      <c r="Q38" s="16">
        <f t="shared" si="3"/>
        <v>100</v>
      </c>
      <c r="R38" s="5">
        <v>13072.01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47564.52</v>
      </c>
      <c r="H39" s="44">
        <v>55</v>
      </c>
      <c r="I39" s="44">
        <v>5</v>
      </c>
      <c r="J39" s="44">
        <v>50</v>
      </c>
      <c r="K39" s="44">
        <v>33</v>
      </c>
      <c r="L39" s="44">
        <v>53</v>
      </c>
      <c r="M39" s="44">
        <v>0</v>
      </c>
      <c r="N39" s="16">
        <f t="shared" si="1"/>
        <v>60</v>
      </c>
      <c r="O39" s="5">
        <v>47564.52</v>
      </c>
      <c r="P39" s="5">
        <f t="shared" si="2"/>
        <v>47564.52</v>
      </c>
      <c r="Q39" s="16">
        <f t="shared" si="3"/>
        <v>100</v>
      </c>
      <c r="R39" s="5">
        <v>47564.52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9</v>
      </c>
      <c r="I40" s="44">
        <v>2</v>
      </c>
      <c r="J40" s="44">
        <v>6</v>
      </c>
      <c r="K40" s="44">
        <v>0</v>
      </c>
      <c r="L40" s="44">
        <v>0</v>
      </c>
      <c r="M40" s="44">
        <v>0</v>
      </c>
      <c r="N40" s="16">
        <f t="shared" si="1"/>
        <v>0</v>
      </c>
      <c r="O40" s="16">
        <f>IF(I40=0,0,L40/I40)*100</f>
        <v>0</v>
      </c>
      <c r="P40" s="5">
        <f t="shared" si="2"/>
        <v>0</v>
      </c>
      <c r="Q40" s="16">
        <f t="shared" si="3"/>
        <v>0</v>
      </c>
      <c r="R40" s="16">
        <f t="shared" ref="R40:S41" si="9">IF(L40=0,0,O40/L40)*100</f>
        <v>0</v>
      </c>
      <c r="S40" s="16">
        <f t="shared" si="9"/>
        <v>0</v>
      </c>
      <c r="T40" s="5">
        <f t="shared" si="5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77" t="s">
        <v>23</v>
      </c>
      <c r="C41" s="177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2454.2800000000002</v>
      </c>
      <c r="H41" s="44">
        <v>15</v>
      </c>
      <c r="I41" s="44">
        <v>2</v>
      </c>
      <c r="J41" s="44">
        <v>11</v>
      </c>
      <c r="K41" s="44">
        <v>3</v>
      </c>
      <c r="L41" s="44">
        <v>3</v>
      </c>
      <c r="M41" s="44">
        <v>0</v>
      </c>
      <c r="N41" s="16">
        <f t="shared" si="1"/>
        <v>20</v>
      </c>
      <c r="O41" s="16">
        <v>2454.2800000000002</v>
      </c>
      <c r="P41" s="5">
        <f t="shared" si="2"/>
        <v>2454.2800000000002</v>
      </c>
      <c r="Q41" s="16">
        <f t="shared" si="3"/>
        <v>100</v>
      </c>
      <c r="R41" s="16">
        <v>2454.2800000000002</v>
      </c>
      <c r="S41" s="16">
        <f t="shared" si="9"/>
        <v>0</v>
      </c>
      <c r="T41" s="5">
        <f t="shared" si="5"/>
        <v>0</v>
      </c>
      <c r="U41" s="16">
        <f>IF(O41=0,0,R41/O41)*100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18004.22</v>
      </c>
      <c r="H42" s="44">
        <v>22</v>
      </c>
      <c r="I42" s="44">
        <v>4</v>
      </c>
      <c r="J42" s="44">
        <v>16</v>
      </c>
      <c r="K42" s="44">
        <v>17</v>
      </c>
      <c r="L42" s="44">
        <v>23</v>
      </c>
      <c r="M42" s="44">
        <v>0</v>
      </c>
      <c r="N42" s="16">
        <f t="shared" si="1"/>
        <v>77.272727272727266</v>
      </c>
      <c r="O42" s="5">
        <v>18004.22</v>
      </c>
      <c r="P42" s="5">
        <f t="shared" si="2"/>
        <v>18004.22</v>
      </c>
      <c r="Q42" s="16">
        <f>IF(O42=0,0,P42/O42)*100</f>
        <v>100</v>
      </c>
      <c r="R42" s="5">
        <v>18004.22</v>
      </c>
      <c r="S42" s="16">
        <f>IF(P42=0,0,R42/P42)*100</f>
        <v>100</v>
      </c>
      <c r="T42" s="5">
        <f t="shared" si="5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22062.33</v>
      </c>
      <c r="H43" s="44">
        <v>45</v>
      </c>
      <c r="I43" s="44">
        <v>16</v>
      </c>
      <c r="J43" s="44">
        <v>17</v>
      </c>
      <c r="K43" s="44">
        <v>29</v>
      </c>
      <c r="L43" s="44">
        <v>36</v>
      </c>
      <c r="M43" s="44">
        <v>0</v>
      </c>
      <c r="N43" s="16">
        <f t="shared" si="1"/>
        <v>64.444444444444443</v>
      </c>
      <c r="O43" s="5">
        <v>22062.33</v>
      </c>
      <c r="P43" s="5">
        <f t="shared" si="2"/>
        <v>22062.33</v>
      </c>
      <c r="Q43" s="16">
        <f>IF(O43=0,0,P43/O43)*100</f>
        <v>100</v>
      </c>
      <c r="R43" s="5">
        <v>22062.33</v>
      </c>
      <c r="S43" s="16">
        <f>IF(P43=0,0,R43/P43)*100</f>
        <v>100</v>
      </c>
      <c r="T43" s="5">
        <f t="shared" si="5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1"/>
        <v>0</v>
      </c>
      <c r="O44" s="16">
        <f>IF(I44=0,0,L44/I44)*100</f>
        <v>0</v>
      </c>
      <c r="P44" s="5">
        <f t="shared" si="2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5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77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3195.03</v>
      </c>
      <c r="H45" s="44">
        <v>39</v>
      </c>
      <c r="I45" s="44">
        <v>8</v>
      </c>
      <c r="J45" s="44">
        <v>23</v>
      </c>
      <c r="K45" s="44">
        <v>6</v>
      </c>
      <c r="L45" s="44">
        <v>7</v>
      </c>
      <c r="M45" s="44">
        <v>0</v>
      </c>
      <c r="N45" s="16">
        <f t="shared" si="1"/>
        <v>15.384615384615385</v>
      </c>
      <c r="O45" s="5">
        <v>3195.03</v>
      </c>
      <c r="P45" s="5">
        <f t="shared" si="2"/>
        <v>3195.03</v>
      </c>
      <c r="Q45" s="16">
        <f>IF(O45=0,0,P45/O45)*100</f>
        <v>100</v>
      </c>
      <c r="R45" s="5">
        <v>3195.03</v>
      </c>
      <c r="S45" s="16">
        <f>IF(P45=0,0,R45/P45)*100</f>
        <v>100</v>
      </c>
      <c r="T45" s="5">
        <f t="shared" si="5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11541.03</v>
      </c>
      <c r="H46" s="44">
        <v>27</v>
      </c>
      <c r="I46" s="44">
        <v>6</v>
      </c>
      <c r="J46" s="44">
        <v>18</v>
      </c>
      <c r="K46" s="44">
        <v>17</v>
      </c>
      <c r="L46" s="44">
        <v>23</v>
      </c>
      <c r="M46" s="44">
        <v>0</v>
      </c>
      <c r="N46" s="16">
        <f t="shared" si="1"/>
        <v>62.962962962962962</v>
      </c>
      <c r="O46" s="5">
        <v>11541.03</v>
      </c>
      <c r="P46" s="5">
        <f t="shared" si="2"/>
        <v>11541.03</v>
      </c>
      <c r="Q46" s="16">
        <f>IF(O46=0,0,P46/O46)*100</f>
        <v>100</v>
      </c>
      <c r="R46" s="5">
        <v>11541.03</v>
      </c>
      <c r="S46" s="16">
        <f>IF(P46=0,0,R46/P46)*100</f>
        <v>100</v>
      </c>
      <c r="T46" s="5">
        <f t="shared" si="5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77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28</v>
      </c>
      <c r="I47" s="44">
        <v>5</v>
      </c>
      <c r="J47" s="44">
        <v>18</v>
      </c>
      <c r="K47" s="44">
        <v>0</v>
      </c>
      <c r="L47" s="44">
        <v>0</v>
      </c>
      <c r="M47" s="44">
        <v>0</v>
      </c>
      <c r="N47" s="16">
        <f t="shared" si="1"/>
        <v>0</v>
      </c>
      <c r="O47" s="5">
        <v>0</v>
      </c>
      <c r="P47" s="5">
        <f t="shared" si="2"/>
        <v>0</v>
      </c>
      <c r="Q47" s="5">
        <v>0</v>
      </c>
      <c r="R47" s="5">
        <v>0</v>
      </c>
      <c r="S47" s="5">
        <v>0</v>
      </c>
      <c r="T47" s="5">
        <f t="shared" si="5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3927.26</v>
      </c>
      <c r="H48" s="44">
        <v>10</v>
      </c>
      <c r="I48" s="44">
        <v>1</v>
      </c>
      <c r="J48" s="44">
        <v>7</v>
      </c>
      <c r="K48" s="44">
        <v>9</v>
      </c>
      <c r="L48" s="44">
        <v>10</v>
      </c>
      <c r="M48" s="44">
        <v>0</v>
      </c>
      <c r="N48" s="16">
        <f t="shared" si="1"/>
        <v>90</v>
      </c>
      <c r="O48" s="5">
        <v>3927.26</v>
      </c>
      <c r="P48" s="5">
        <f t="shared" si="2"/>
        <v>3927.26</v>
      </c>
      <c r="Q48" s="16">
        <f>IF(O48=0,0,P48/O48)*100</f>
        <v>100</v>
      </c>
      <c r="R48" s="5">
        <v>3927.26</v>
      </c>
      <c r="S48" s="16">
        <f>IF(P48=0,0,R48/P48)*100</f>
        <v>100</v>
      </c>
      <c r="T48" s="5">
        <f t="shared" si="5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16383.9</v>
      </c>
      <c r="H49" s="44">
        <v>32</v>
      </c>
      <c r="I49" s="44">
        <v>10</v>
      </c>
      <c r="J49" s="44">
        <v>17</v>
      </c>
      <c r="K49" s="44">
        <v>28</v>
      </c>
      <c r="L49" s="44">
        <v>31</v>
      </c>
      <c r="M49" s="44">
        <v>0</v>
      </c>
      <c r="N49" s="16">
        <f t="shared" si="1"/>
        <v>87.5</v>
      </c>
      <c r="O49" s="5">
        <v>16383.9</v>
      </c>
      <c r="P49" s="5">
        <f t="shared" si="2"/>
        <v>16383.9</v>
      </c>
      <c r="Q49" s="16">
        <f>IF(O49=0,0,P49/O49)*100</f>
        <v>100</v>
      </c>
      <c r="R49" s="5">
        <v>16383.9</v>
      </c>
      <c r="S49" s="16">
        <f>IF(P49=0,0,R49/P49)*100</f>
        <v>100</v>
      </c>
      <c r="T49" s="5">
        <f t="shared" si="5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7977.67</v>
      </c>
      <c r="H50" s="44">
        <v>23</v>
      </c>
      <c r="I50" s="44">
        <v>6</v>
      </c>
      <c r="J50" s="44">
        <v>16</v>
      </c>
      <c r="K50" s="44">
        <v>11</v>
      </c>
      <c r="L50" s="44">
        <v>12</v>
      </c>
      <c r="M50" s="44">
        <v>0</v>
      </c>
      <c r="N50" s="16">
        <f t="shared" si="1"/>
        <v>47.826086956521742</v>
      </c>
      <c r="O50" s="5">
        <v>7977.67</v>
      </c>
      <c r="P50" s="5">
        <f t="shared" si="2"/>
        <v>7977.67</v>
      </c>
      <c r="Q50" s="16">
        <f>IF(O50=0,0,P50/O50)*100</f>
        <v>100</v>
      </c>
      <c r="R50" s="5">
        <v>7977.67</v>
      </c>
      <c r="S50" s="16">
        <f>IF(P50=0,0,R50/P50)*100</f>
        <v>100</v>
      </c>
      <c r="T50" s="5">
        <f t="shared" si="5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77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1203.94</v>
      </c>
      <c r="H51" s="44">
        <v>6</v>
      </c>
      <c r="I51" s="44">
        <v>0</v>
      </c>
      <c r="J51" s="44">
        <v>5</v>
      </c>
      <c r="K51" s="44">
        <v>3</v>
      </c>
      <c r="L51" s="44">
        <v>3</v>
      </c>
      <c r="M51" s="44">
        <v>0</v>
      </c>
      <c r="N51" s="16">
        <f t="shared" si="1"/>
        <v>50</v>
      </c>
      <c r="O51" s="16">
        <v>1203.94</v>
      </c>
      <c r="P51" s="5">
        <f t="shared" si="2"/>
        <v>1203.94</v>
      </c>
      <c r="Q51" s="16">
        <f>IF(O51=0,0,P51/O51)*100</f>
        <v>100</v>
      </c>
      <c r="R51" s="16">
        <v>1203.94</v>
      </c>
      <c r="S51" s="16">
        <f>IF(P51=0,0,R51/P51)*100</f>
        <v>100</v>
      </c>
      <c r="T51" s="5">
        <f t="shared" si="5"/>
        <v>0</v>
      </c>
      <c r="U51" s="16">
        <f>IF(P51=0,0,T51/P51)*100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15113.89</v>
      </c>
      <c r="H52" s="44">
        <v>24</v>
      </c>
      <c r="I52" s="44">
        <v>0</v>
      </c>
      <c r="J52" s="44">
        <v>14</v>
      </c>
      <c r="K52" s="44">
        <v>17</v>
      </c>
      <c r="L52" s="44">
        <v>23</v>
      </c>
      <c r="M52" s="44">
        <v>0</v>
      </c>
      <c r="N52" s="16">
        <f t="shared" si="1"/>
        <v>70.833333333333343</v>
      </c>
      <c r="O52" s="5">
        <v>15113.89</v>
      </c>
      <c r="P52" s="5">
        <f t="shared" si="2"/>
        <v>15113.89</v>
      </c>
      <c r="Q52" s="16">
        <f t="shared" ref="Q52:Q80" si="10">IF(O52=0,0,P52/O52)*100</f>
        <v>100</v>
      </c>
      <c r="R52" s="5">
        <v>15113.89</v>
      </c>
      <c r="S52" s="16">
        <f t="shared" ref="S52:S66" si="11">IF(P52=0,0,R52/P52)*100</f>
        <v>100</v>
      </c>
      <c r="T52" s="5">
        <f t="shared" si="5"/>
        <v>0</v>
      </c>
      <c r="U52" s="16">
        <f t="shared" ref="U52:U80" si="12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13180.31</v>
      </c>
      <c r="H53" s="44">
        <v>19</v>
      </c>
      <c r="I53" s="44">
        <v>1</v>
      </c>
      <c r="J53" s="44">
        <v>13</v>
      </c>
      <c r="K53" s="44">
        <v>13</v>
      </c>
      <c r="L53" s="44">
        <v>14</v>
      </c>
      <c r="M53" s="44">
        <v>0</v>
      </c>
      <c r="N53" s="16">
        <f t="shared" si="1"/>
        <v>68.421052631578945</v>
      </c>
      <c r="O53" s="5">
        <v>13180.31</v>
      </c>
      <c r="P53" s="5">
        <f t="shared" si="2"/>
        <v>13180.31</v>
      </c>
      <c r="Q53" s="16">
        <f t="shared" si="10"/>
        <v>100</v>
      </c>
      <c r="R53" s="5">
        <v>13180.31</v>
      </c>
      <c r="S53" s="16">
        <f t="shared" si="11"/>
        <v>100</v>
      </c>
      <c r="T53" s="5">
        <f t="shared" si="5"/>
        <v>0</v>
      </c>
      <c r="U53" s="16">
        <f t="shared" si="12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8029.18</v>
      </c>
      <c r="H54" s="44">
        <v>23</v>
      </c>
      <c r="I54" s="44">
        <v>6</v>
      </c>
      <c r="J54" s="44">
        <v>13</v>
      </c>
      <c r="K54" s="44">
        <v>10</v>
      </c>
      <c r="L54" s="44">
        <v>14</v>
      </c>
      <c r="M54" s="44">
        <v>0</v>
      </c>
      <c r="N54" s="16">
        <f t="shared" si="1"/>
        <v>43.478260869565219</v>
      </c>
      <c r="O54" s="5">
        <v>8029.18</v>
      </c>
      <c r="P54" s="5">
        <f t="shared" si="2"/>
        <v>8029.18</v>
      </c>
      <c r="Q54" s="16">
        <f t="shared" si="10"/>
        <v>100</v>
      </c>
      <c r="R54" s="5">
        <v>8029.18</v>
      </c>
      <c r="S54" s="16">
        <f t="shared" si="11"/>
        <v>100</v>
      </c>
      <c r="T54" s="5">
        <f t="shared" si="5"/>
        <v>0</v>
      </c>
      <c r="U54" s="16">
        <f t="shared" si="12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35</v>
      </c>
      <c r="I55" s="44">
        <v>3</v>
      </c>
      <c r="J55" s="44">
        <v>31</v>
      </c>
      <c r="K55" s="44">
        <v>7</v>
      </c>
      <c r="L55" s="44">
        <v>9</v>
      </c>
      <c r="M55" s="44">
        <v>0</v>
      </c>
      <c r="N55" s="16">
        <f t="shared" si="1"/>
        <v>20</v>
      </c>
      <c r="O55" s="5">
        <v>4470.8100000000004</v>
      </c>
      <c r="P55" s="5">
        <f t="shared" si="2"/>
        <v>4470.8100000000004</v>
      </c>
      <c r="Q55" s="16">
        <f t="shared" si="10"/>
        <v>100</v>
      </c>
      <c r="R55" s="5">
        <v>4470.8100000000004</v>
      </c>
      <c r="S55" s="16">
        <f t="shared" si="11"/>
        <v>100</v>
      </c>
      <c r="T55" s="5">
        <f t="shared" si="5"/>
        <v>0</v>
      </c>
      <c r="U55" s="16">
        <f t="shared" si="12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77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30</v>
      </c>
      <c r="I56" s="44">
        <v>8</v>
      </c>
      <c r="J56" s="44">
        <v>6</v>
      </c>
      <c r="K56" s="44">
        <v>8</v>
      </c>
      <c r="L56" s="44">
        <v>9</v>
      </c>
      <c r="M56" s="44">
        <v>0</v>
      </c>
      <c r="N56" s="16">
        <f t="shared" si="1"/>
        <v>26.666666666666668</v>
      </c>
      <c r="O56" s="5">
        <v>3148.3</v>
      </c>
      <c r="P56" s="5">
        <f t="shared" si="2"/>
        <v>3148.3</v>
      </c>
      <c r="Q56" s="16">
        <f t="shared" si="10"/>
        <v>100</v>
      </c>
      <c r="R56" s="5">
        <v>3148.3</v>
      </c>
      <c r="S56" s="16">
        <f t="shared" si="11"/>
        <v>100</v>
      </c>
      <c r="T56" s="5">
        <f t="shared" si="5"/>
        <v>0</v>
      </c>
      <c r="U56" s="16">
        <f t="shared" si="12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18773.419999999998</v>
      </c>
      <c r="H57" s="44">
        <v>33</v>
      </c>
      <c r="I57" s="44">
        <v>2</v>
      </c>
      <c r="J57" s="44">
        <v>16</v>
      </c>
      <c r="K57" s="44">
        <v>29</v>
      </c>
      <c r="L57" s="44">
        <v>36</v>
      </c>
      <c r="M57" s="44">
        <v>0</v>
      </c>
      <c r="N57" s="16">
        <f t="shared" si="1"/>
        <v>87.878787878787875</v>
      </c>
      <c r="O57" s="5">
        <v>18773.419999999998</v>
      </c>
      <c r="P57" s="5">
        <f t="shared" si="2"/>
        <v>18773.419999999998</v>
      </c>
      <c r="Q57" s="16">
        <f t="shared" si="10"/>
        <v>100</v>
      </c>
      <c r="R57" s="5">
        <v>18773.419999999998</v>
      </c>
      <c r="S57" s="16">
        <f t="shared" si="11"/>
        <v>100</v>
      </c>
      <c r="T57" s="5">
        <f t="shared" si="5"/>
        <v>0</v>
      </c>
      <c r="U57" s="16">
        <f t="shared" si="12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77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8220.59</v>
      </c>
      <c r="H58" s="44">
        <v>17</v>
      </c>
      <c r="I58" s="44">
        <v>4</v>
      </c>
      <c r="J58" s="44">
        <v>8</v>
      </c>
      <c r="K58" s="44">
        <v>12</v>
      </c>
      <c r="L58" s="44">
        <v>14</v>
      </c>
      <c r="M58" s="44">
        <v>0</v>
      </c>
      <c r="N58" s="16">
        <f t="shared" si="1"/>
        <v>70.588235294117652</v>
      </c>
      <c r="O58" s="5">
        <v>8220.59</v>
      </c>
      <c r="P58" s="5">
        <f t="shared" si="2"/>
        <v>8220.59</v>
      </c>
      <c r="Q58" s="16">
        <f t="shared" si="10"/>
        <v>100</v>
      </c>
      <c r="R58" s="5">
        <v>8220.59</v>
      </c>
      <c r="S58" s="16">
        <f t="shared" si="11"/>
        <v>100</v>
      </c>
      <c r="T58" s="5">
        <f t="shared" si="5"/>
        <v>0</v>
      </c>
      <c r="U58" s="16">
        <f t="shared" si="12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10372.75</v>
      </c>
      <c r="H59" s="44">
        <v>31</v>
      </c>
      <c r="I59" s="44">
        <v>11</v>
      </c>
      <c r="J59" s="44">
        <v>13</v>
      </c>
      <c r="K59" s="44">
        <v>20</v>
      </c>
      <c r="L59" s="44">
        <v>22</v>
      </c>
      <c r="M59" s="44">
        <v>0</v>
      </c>
      <c r="N59" s="16">
        <f t="shared" si="1"/>
        <v>64.516129032258064</v>
      </c>
      <c r="O59" s="5">
        <v>10372.75</v>
      </c>
      <c r="P59" s="5">
        <f t="shared" si="2"/>
        <v>10372.75</v>
      </c>
      <c r="Q59" s="16">
        <f t="shared" si="10"/>
        <v>100</v>
      </c>
      <c r="R59" s="5">
        <v>10372.75</v>
      </c>
      <c r="S59" s="16">
        <f t="shared" si="11"/>
        <v>100</v>
      </c>
      <c r="T59" s="5">
        <f t="shared" si="5"/>
        <v>0</v>
      </c>
      <c r="U59" s="16">
        <f t="shared" si="12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3770.92</v>
      </c>
      <c r="H60" s="44">
        <v>18</v>
      </c>
      <c r="I60" s="44">
        <v>5</v>
      </c>
      <c r="J60" s="44">
        <v>11</v>
      </c>
      <c r="K60" s="44">
        <v>9</v>
      </c>
      <c r="L60" s="44">
        <v>11</v>
      </c>
      <c r="M60" s="44">
        <v>0</v>
      </c>
      <c r="N60" s="16">
        <f t="shared" si="1"/>
        <v>50</v>
      </c>
      <c r="O60" s="5">
        <v>3770.92</v>
      </c>
      <c r="P60" s="5">
        <f t="shared" si="2"/>
        <v>3770.92</v>
      </c>
      <c r="Q60" s="16">
        <f t="shared" si="10"/>
        <v>100</v>
      </c>
      <c r="R60" s="5">
        <v>3770.92</v>
      </c>
      <c r="S60" s="16">
        <f t="shared" si="11"/>
        <v>100</v>
      </c>
      <c r="T60" s="5">
        <f t="shared" si="5"/>
        <v>0</v>
      </c>
      <c r="U60" s="16">
        <f t="shared" si="12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27</v>
      </c>
      <c r="I61" s="44">
        <v>4</v>
      </c>
      <c r="J61" s="44">
        <v>20</v>
      </c>
      <c r="K61" s="44">
        <v>3</v>
      </c>
      <c r="L61" s="44">
        <v>4</v>
      </c>
      <c r="M61" s="44">
        <v>0</v>
      </c>
      <c r="N61" s="16">
        <f t="shared" si="1"/>
        <v>11.111111111111111</v>
      </c>
      <c r="O61" s="5">
        <v>4040.4</v>
      </c>
      <c r="P61" s="5">
        <f t="shared" si="2"/>
        <v>4040.4</v>
      </c>
      <c r="Q61" s="16">
        <f t="shared" si="10"/>
        <v>100</v>
      </c>
      <c r="R61" s="5">
        <v>4040.4</v>
      </c>
      <c r="S61" s="16">
        <f t="shared" si="11"/>
        <v>100</v>
      </c>
      <c r="T61" s="5">
        <f t="shared" si="5"/>
        <v>0</v>
      </c>
      <c r="U61" s="16">
        <f t="shared" si="12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17017.78</v>
      </c>
      <c r="H62" s="44">
        <v>18</v>
      </c>
      <c r="I62" s="44">
        <v>1</v>
      </c>
      <c r="J62" s="44">
        <v>14</v>
      </c>
      <c r="K62" s="44">
        <v>15</v>
      </c>
      <c r="L62" s="44">
        <v>17</v>
      </c>
      <c r="M62" s="44">
        <v>0</v>
      </c>
      <c r="N62" s="16">
        <f t="shared" si="1"/>
        <v>83.333333333333343</v>
      </c>
      <c r="O62" s="5">
        <v>17017.78</v>
      </c>
      <c r="P62" s="5">
        <f t="shared" si="2"/>
        <v>17017.78</v>
      </c>
      <c r="Q62" s="16">
        <f t="shared" si="10"/>
        <v>100</v>
      </c>
      <c r="R62" s="5">
        <v>17017.78</v>
      </c>
      <c r="S62" s="16">
        <f t="shared" si="11"/>
        <v>100</v>
      </c>
      <c r="T62" s="5">
        <f t="shared" si="5"/>
        <v>0</v>
      </c>
      <c r="U62" s="16">
        <f t="shared" si="12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11852.78</v>
      </c>
      <c r="H63" s="44">
        <v>25</v>
      </c>
      <c r="I63" s="44">
        <v>8</v>
      </c>
      <c r="J63" s="44">
        <v>10</v>
      </c>
      <c r="K63" s="44">
        <v>14</v>
      </c>
      <c r="L63" s="44">
        <v>17</v>
      </c>
      <c r="M63" s="44">
        <v>0</v>
      </c>
      <c r="N63" s="16">
        <f t="shared" si="1"/>
        <v>56.000000000000007</v>
      </c>
      <c r="O63" s="5">
        <v>11852.78</v>
      </c>
      <c r="P63" s="5">
        <f t="shared" si="2"/>
        <v>11852.78</v>
      </c>
      <c r="Q63" s="16">
        <f t="shared" si="10"/>
        <v>100</v>
      </c>
      <c r="R63" s="5">
        <v>11852.78</v>
      </c>
      <c r="S63" s="16">
        <f t="shared" si="11"/>
        <v>100</v>
      </c>
      <c r="T63" s="5">
        <f t="shared" si="5"/>
        <v>0</v>
      </c>
      <c r="U63" s="16">
        <f t="shared" si="12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103.49</v>
      </c>
      <c r="H64" s="44">
        <v>1</v>
      </c>
      <c r="I64" s="44">
        <v>0</v>
      </c>
      <c r="J64" s="44">
        <v>1</v>
      </c>
      <c r="K64" s="44">
        <v>1</v>
      </c>
      <c r="L64" s="44">
        <v>1</v>
      </c>
      <c r="M64" s="44">
        <v>0</v>
      </c>
      <c r="N64" s="16">
        <f t="shared" si="1"/>
        <v>100</v>
      </c>
      <c r="O64" s="5">
        <v>103.49</v>
      </c>
      <c r="P64" s="5">
        <f t="shared" si="2"/>
        <v>103.49</v>
      </c>
      <c r="Q64" s="16">
        <f t="shared" si="10"/>
        <v>100</v>
      </c>
      <c r="R64" s="5">
        <v>103.49</v>
      </c>
      <c r="S64" s="16">
        <f t="shared" si="11"/>
        <v>100</v>
      </c>
      <c r="T64" s="5">
        <f t="shared" si="5"/>
        <v>0</v>
      </c>
      <c r="U64" s="16">
        <f t="shared" si="12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6</v>
      </c>
      <c r="I65" s="44">
        <v>2</v>
      </c>
      <c r="J65" s="44">
        <v>4</v>
      </c>
      <c r="K65" s="44">
        <v>0</v>
      </c>
      <c r="L65" s="44">
        <v>0</v>
      </c>
      <c r="M65" s="44">
        <v>0</v>
      </c>
      <c r="N65" s="16">
        <f t="shared" si="1"/>
        <v>0</v>
      </c>
      <c r="O65" s="5">
        <v>0</v>
      </c>
      <c r="P65" s="5">
        <f t="shared" si="2"/>
        <v>0</v>
      </c>
      <c r="Q65" s="16">
        <f t="shared" si="10"/>
        <v>0</v>
      </c>
      <c r="R65" s="5">
        <v>0</v>
      </c>
      <c r="S65" s="16">
        <f t="shared" si="11"/>
        <v>0</v>
      </c>
      <c r="T65" s="5">
        <f t="shared" si="5"/>
        <v>0</v>
      </c>
      <c r="U65" s="16">
        <f t="shared" si="12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77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5696.37</v>
      </c>
      <c r="H66" s="44">
        <v>33</v>
      </c>
      <c r="I66" s="44">
        <v>13</v>
      </c>
      <c r="J66" s="44">
        <v>16</v>
      </c>
      <c r="K66" s="44">
        <v>14</v>
      </c>
      <c r="L66" s="44">
        <v>15</v>
      </c>
      <c r="M66" s="44">
        <v>0</v>
      </c>
      <c r="N66" s="16">
        <f t="shared" si="1"/>
        <v>42.424242424242422</v>
      </c>
      <c r="O66" s="5">
        <v>5696.37</v>
      </c>
      <c r="P66" s="5">
        <f t="shared" si="2"/>
        <v>5696.37</v>
      </c>
      <c r="Q66" s="16">
        <f t="shared" si="10"/>
        <v>100</v>
      </c>
      <c r="R66" s="5">
        <v>5696.37</v>
      </c>
      <c r="S66" s="16">
        <f t="shared" si="11"/>
        <v>100</v>
      </c>
      <c r="T66" s="5">
        <f t="shared" si="5"/>
        <v>0</v>
      </c>
      <c r="U66" s="16">
        <f t="shared" si="12"/>
        <v>0</v>
      </c>
    </row>
    <row r="67" spans="1:21" ht="27.95" customHeight="1" x14ac:dyDescent="0.25">
      <c r="A67" s="1">
        <f t="shared" si="7"/>
        <v>62</v>
      </c>
      <c r="B67" s="177" t="s">
        <v>24</v>
      </c>
      <c r="C67" s="177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1958.18</v>
      </c>
      <c r="H67" s="44">
        <v>7</v>
      </c>
      <c r="I67" s="44">
        <v>2</v>
      </c>
      <c r="J67" s="44">
        <v>4</v>
      </c>
      <c r="K67" s="44">
        <v>4</v>
      </c>
      <c r="L67" s="44">
        <v>5</v>
      </c>
      <c r="M67" s="44">
        <v>0</v>
      </c>
      <c r="N67" s="16">
        <f t="shared" si="1"/>
        <v>57.142857142857139</v>
      </c>
      <c r="O67" s="16">
        <v>1958.18</v>
      </c>
      <c r="P67" s="5">
        <f t="shared" si="2"/>
        <v>1958.18</v>
      </c>
      <c r="Q67" s="16">
        <f t="shared" si="10"/>
        <v>100</v>
      </c>
      <c r="R67" s="16">
        <v>1958.18</v>
      </c>
      <c r="S67" s="16">
        <f>IF(M67=0,0,P67/M67)*100</f>
        <v>0</v>
      </c>
      <c r="T67" s="5">
        <f t="shared" si="5"/>
        <v>0</v>
      </c>
      <c r="U67" s="16">
        <f t="shared" si="12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6</v>
      </c>
      <c r="I68" s="44">
        <v>1</v>
      </c>
      <c r="J68" s="44">
        <v>3</v>
      </c>
      <c r="K68" s="44">
        <v>1</v>
      </c>
      <c r="L68" s="44">
        <v>1</v>
      </c>
      <c r="M68" s="44">
        <v>0</v>
      </c>
      <c r="N68" s="16">
        <f t="shared" si="1"/>
        <v>16.666666666666664</v>
      </c>
      <c r="O68" s="5">
        <v>91.35</v>
      </c>
      <c r="P68" s="5">
        <f t="shared" si="2"/>
        <v>91.35</v>
      </c>
      <c r="Q68" s="16">
        <f t="shared" si="10"/>
        <v>100</v>
      </c>
      <c r="R68" s="5">
        <v>91.35</v>
      </c>
      <c r="S68" s="16">
        <f t="shared" ref="S68:S80" si="13">IF(P68=0,0,R68/P68)*100</f>
        <v>100</v>
      </c>
      <c r="T68" s="5">
        <f t="shared" si="5"/>
        <v>0</v>
      </c>
      <c r="U68" s="16">
        <f t="shared" si="12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10863.49</v>
      </c>
      <c r="H69" s="44">
        <v>29</v>
      </c>
      <c r="I69" s="44">
        <v>5</v>
      </c>
      <c r="J69" s="44">
        <v>19</v>
      </c>
      <c r="K69" s="44">
        <v>25</v>
      </c>
      <c r="L69" s="44">
        <v>26</v>
      </c>
      <c r="M69" s="44">
        <v>0</v>
      </c>
      <c r="N69" s="16">
        <f t="shared" si="1"/>
        <v>86.206896551724128</v>
      </c>
      <c r="O69" s="5">
        <v>10863.49</v>
      </c>
      <c r="P69" s="5">
        <f t="shared" si="2"/>
        <v>10863.49</v>
      </c>
      <c r="Q69" s="16">
        <f t="shared" si="10"/>
        <v>100</v>
      </c>
      <c r="R69" s="5">
        <v>10863.49</v>
      </c>
      <c r="S69" s="16">
        <f t="shared" si="13"/>
        <v>100</v>
      </c>
      <c r="T69" s="5">
        <f t="shared" si="5"/>
        <v>0</v>
      </c>
      <c r="U69" s="16">
        <f t="shared" si="12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14087.52</v>
      </c>
      <c r="H70" s="44">
        <v>43</v>
      </c>
      <c r="I70" s="44">
        <v>8</v>
      </c>
      <c r="J70" s="44">
        <v>27</v>
      </c>
      <c r="K70" s="44">
        <v>14</v>
      </c>
      <c r="L70" s="44">
        <v>16</v>
      </c>
      <c r="M70" s="44">
        <v>0</v>
      </c>
      <c r="N70" s="16">
        <f t="shared" ref="N70:S102" si="14">IF(H70=0,0,K70/H70)*100</f>
        <v>32.558139534883722</v>
      </c>
      <c r="O70" s="5">
        <v>14087.52</v>
      </c>
      <c r="P70" s="5">
        <f t="shared" ref="P70:P79" si="15">O70</f>
        <v>14087.52</v>
      </c>
      <c r="Q70" s="16">
        <f t="shared" si="10"/>
        <v>100</v>
      </c>
      <c r="R70" s="5">
        <v>14087.52</v>
      </c>
      <c r="S70" s="16">
        <f t="shared" si="13"/>
        <v>100</v>
      </c>
      <c r="T70" s="5">
        <f t="shared" ref="T70:T80" si="16">SUM(P70, -R70)</f>
        <v>0</v>
      </c>
      <c r="U70" s="16">
        <f t="shared" si="12"/>
        <v>0</v>
      </c>
    </row>
    <row r="71" spans="1:21" ht="27.95" customHeight="1" x14ac:dyDescent="0.25">
      <c r="A71" s="1">
        <f t="shared" ref="A71:A103" si="17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14"/>
        <v>100</v>
      </c>
      <c r="O71" s="5">
        <v>643.1</v>
      </c>
      <c r="P71" s="5">
        <f t="shared" si="15"/>
        <v>643.1</v>
      </c>
      <c r="Q71" s="16">
        <f t="shared" si="10"/>
        <v>100</v>
      </c>
      <c r="R71" s="5">
        <v>643.1</v>
      </c>
      <c r="S71" s="16">
        <f t="shared" si="13"/>
        <v>100</v>
      </c>
      <c r="T71" s="5">
        <f t="shared" si="16"/>
        <v>0</v>
      </c>
      <c r="U71" s="16">
        <f t="shared" si="12"/>
        <v>0</v>
      </c>
    </row>
    <row r="72" spans="1:21" ht="27.95" customHeight="1" x14ac:dyDescent="0.25">
      <c r="A72" s="1">
        <f t="shared" si="17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20</v>
      </c>
      <c r="I72" s="44">
        <v>2</v>
      </c>
      <c r="J72" s="44">
        <v>18</v>
      </c>
      <c r="K72" s="44">
        <v>0</v>
      </c>
      <c r="L72" s="44">
        <v>0</v>
      </c>
      <c r="M72" s="44">
        <v>0</v>
      </c>
      <c r="N72" s="16">
        <f t="shared" si="14"/>
        <v>0</v>
      </c>
      <c r="O72" s="5">
        <v>0</v>
      </c>
      <c r="P72" s="5">
        <f t="shared" si="15"/>
        <v>0</v>
      </c>
      <c r="Q72" s="16">
        <f t="shared" si="10"/>
        <v>0</v>
      </c>
      <c r="R72" s="5">
        <v>0</v>
      </c>
      <c r="S72" s="16">
        <f t="shared" si="13"/>
        <v>0</v>
      </c>
      <c r="T72" s="5">
        <f t="shared" si="16"/>
        <v>0</v>
      </c>
      <c r="U72" s="16">
        <f t="shared" si="12"/>
        <v>0</v>
      </c>
    </row>
    <row r="73" spans="1:21" ht="27.95" customHeight="1" x14ac:dyDescent="0.25">
      <c r="A73" s="1">
        <f t="shared" si="17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6807.55</v>
      </c>
      <c r="H73" s="44">
        <v>19</v>
      </c>
      <c r="I73" s="44">
        <v>2</v>
      </c>
      <c r="J73" s="44">
        <v>16</v>
      </c>
      <c r="K73" s="44">
        <v>11</v>
      </c>
      <c r="L73" s="44">
        <v>13</v>
      </c>
      <c r="M73" s="44">
        <v>0</v>
      </c>
      <c r="N73" s="16">
        <f t="shared" si="14"/>
        <v>57.894736842105267</v>
      </c>
      <c r="O73" s="5">
        <v>6807.55</v>
      </c>
      <c r="P73" s="5">
        <f t="shared" si="15"/>
        <v>6807.55</v>
      </c>
      <c r="Q73" s="16">
        <f t="shared" si="10"/>
        <v>100</v>
      </c>
      <c r="R73" s="5">
        <v>6807.55</v>
      </c>
      <c r="S73" s="16">
        <f t="shared" si="13"/>
        <v>100</v>
      </c>
      <c r="T73" s="5">
        <f t="shared" si="16"/>
        <v>0</v>
      </c>
      <c r="U73" s="16">
        <f t="shared" si="12"/>
        <v>0</v>
      </c>
    </row>
    <row r="74" spans="1:21" ht="27.95" customHeight="1" x14ac:dyDescent="0.25">
      <c r="A74" s="1">
        <f t="shared" si="17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1870.24</v>
      </c>
      <c r="H74" s="44">
        <v>5</v>
      </c>
      <c r="I74" s="44">
        <v>0</v>
      </c>
      <c r="J74" s="44">
        <v>5</v>
      </c>
      <c r="K74" s="44">
        <v>5</v>
      </c>
      <c r="L74" s="44">
        <v>6</v>
      </c>
      <c r="M74" s="44">
        <v>0</v>
      </c>
      <c r="N74" s="16">
        <f t="shared" si="14"/>
        <v>100</v>
      </c>
      <c r="O74" s="5">
        <v>1870.24</v>
      </c>
      <c r="P74" s="5">
        <f t="shared" si="15"/>
        <v>1870.24</v>
      </c>
      <c r="Q74" s="16">
        <f t="shared" si="10"/>
        <v>100</v>
      </c>
      <c r="R74" s="5">
        <v>1870.24</v>
      </c>
      <c r="S74" s="16">
        <f t="shared" si="13"/>
        <v>100</v>
      </c>
      <c r="T74" s="5">
        <f t="shared" si="16"/>
        <v>0</v>
      </c>
      <c r="U74" s="16">
        <f t="shared" si="12"/>
        <v>0</v>
      </c>
    </row>
    <row r="75" spans="1:21" ht="27.95" customHeight="1" x14ac:dyDescent="0.25">
      <c r="A75" s="1">
        <f t="shared" si="17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9785.7800000000007</v>
      </c>
      <c r="H75" s="44">
        <v>22</v>
      </c>
      <c r="I75" s="44">
        <v>7</v>
      </c>
      <c r="J75" s="44">
        <v>14</v>
      </c>
      <c r="K75" s="44">
        <v>13</v>
      </c>
      <c r="L75" s="44">
        <v>20</v>
      </c>
      <c r="M75" s="44">
        <v>0</v>
      </c>
      <c r="N75" s="16">
        <f t="shared" si="14"/>
        <v>59.090909090909093</v>
      </c>
      <c r="O75" s="5">
        <v>9785.7800000000007</v>
      </c>
      <c r="P75" s="5">
        <f t="shared" si="15"/>
        <v>9785.7800000000007</v>
      </c>
      <c r="Q75" s="16">
        <f t="shared" si="10"/>
        <v>100</v>
      </c>
      <c r="R75" s="5">
        <v>9785.7800000000007</v>
      </c>
      <c r="S75" s="16">
        <f t="shared" si="13"/>
        <v>100</v>
      </c>
      <c r="T75" s="5">
        <f t="shared" si="16"/>
        <v>0</v>
      </c>
      <c r="U75" s="16">
        <f t="shared" si="12"/>
        <v>0</v>
      </c>
    </row>
    <row r="76" spans="1:21" ht="27.95" customHeight="1" x14ac:dyDescent="0.25">
      <c r="A76" s="1">
        <f t="shared" si="17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15245.67</v>
      </c>
      <c r="H76" s="44">
        <v>28</v>
      </c>
      <c r="I76" s="44">
        <v>2</v>
      </c>
      <c r="J76" s="44">
        <v>22</v>
      </c>
      <c r="K76" s="44">
        <v>24</v>
      </c>
      <c r="L76" s="44">
        <v>30</v>
      </c>
      <c r="M76" s="44">
        <v>0</v>
      </c>
      <c r="N76" s="16">
        <f t="shared" si="14"/>
        <v>85.714285714285708</v>
      </c>
      <c r="O76" s="5">
        <v>15245.67</v>
      </c>
      <c r="P76" s="5">
        <f t="shared" si="15"/>
        <v>15245.67</v>
      </c>
      <c r="Q76" s="16">
        <f t="shared" si="10"/>
        <v>100</v>
      </c>
      <c r="R76" s="5">
        <v>15245.67</v>
      </c>
      <c r="S76" s="16">
        <f t="shared" si="13"/>
        <v>100</v>
      </c>
      <c r="T76" s="5">
        <f t="shared" si="16"/>
        <v>0</v>
      </c>
      <c r="U76" s="16">
        <f t="shared" si="12"/>
        <v>0</v>
      </c>
    </row>
    <row r="77" spans="1:21" ht="27.95" customHeight="1" x14ac:dyDescent="0.25">
      <c r="A77" s="1">
        <f t="shared" si="17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18902.77</v>
      </c>
      <c r="H77" s="44">
        <v>45</v>
      </c>
      <c r="I77" s="44">
        <v>11</v>
      </c>
      <c r="J77" s="44">
        <v>30</v>
      </c>
      <c r="K77" s="44">
        <v>27</v>
      </c>
      <c r="L77" s="44">
        <v>30</v>
      </c>
      <c r="M77" s="44">
        <v>0</v>
      </c>
      <c r="N77" s="16">
        <f t="shared" si="14"/>
        <v>60</v>
      </c>
      <c r="O77" s="5">
        <v>18902.77</v>
      </c>
      <c r="P77" s="5">
        <f t="shared" si="15"/>
        <v>18902.77</v>
      </c>
      <c r="Q77" s="16">
        <f t="shared" si="10"/>
        <v>100</v>
      </c>
      <c r="R77" s="5">
        <v>18902.77</v>
      </c>
      <c r="S77" s="16">
        <f t="shared" si="13"/>
        <v>100</v>
      </c>
      <c r="T77" s="5">
        <f t="shared" si="16"/>
        <v>0</v>
      </c>
      <c r="U77" s="16">
        <f t="shared" si="12"/>
        <v>0</v>
      </c>
    </row>
    <row r="78" spans="1:21" ht="27.95" customHeight="1" x14ac:dyDescent="0.25">
      <c r="A78" s="1">
        <f t="shared" si="17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6636.99</v>
      </c>
      <c r="H78" s="44">
        <v>5</v>
      </c>
      <c r="I78" s="44">
        <v>1</v>
      </c>
      <c r="J78" s="44">
        <v>2</v>
      </c>
      <c r="K78" s="44">
        <v>5</v>
      </c>
      <c r="L78" s="44">
        <v>9</v>
      </c>
      <c r="M78" s="44">
        <v>0</v>
      </c>
      <c r="N78" s="16">
        <f t="shared" si="14"/>
        <v>100</v>
      </c>
      <c r="O78" s="5">
        <v>6636.99</v>
      </c>
      <c r="P78" s="5">
        <f t="shared" si="15"/>
        <v>6636.99</v>
      </c>
      <c r="Q78" s="16">
        <f t="shared" si="10"/>
        <v>100</v>
      </c>
      <c r="R78" s="5">
        <v>6636.99</v>
      </c>
      <c r="S78" s="16">
        <f t="shared" si="13"/>
        <v>100</v>
      </c>
      <c r="T78" s="5">
        <f t="shared" si="16"/>
        <v>0</v>
      </c>
      <c r="U78" s="16">
        <f t="shared" si="12"/>
        <v>0</v>
      </c>
    </row>
    <row r="79" spans="1:21" ht="27.95" customHeight="1" x14ac:dyDescent="0.25">
      <c r="A79" s="1">
        <f t="shared" si="17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8230.5499999999993</v>
      </c>
      <c r="H79" s="44">
        <v>7</v>
      </c>
      <c r="I79" s="44">
        <v>1</v>
      </c>
      <c r="J79" s="44">
        <v>6</v>
      </c>
      <c r="K79" s="44">
        <v>6</v>
      </c>
      <c r="L79" s="44">
        <v>9</v>
      </c>
      <c r="M79" s="44">
        <v>0</v>
      </c>
      <c r="N79" s="16">
        <f t="shared" si="14"/>
        <v>85.714285714285708</v>
      </c>
      <c r="O79" s="5">
        <v>8230.5499999999993</v>
      </c>
      <c r="P79" s="5">
        <f t="shared" si="15"/>
        <v>8230.5499999999993</v>
      </c>
      <c r="Q79" s="16">
        <f t="shared" si="10"/>
        <v>100</v>
      </c>
      <c r="R79" s="5">
        <v>8230.5499999999993</v>
      </c>
      <c r="S79" s="16">
        <f t="shared" si="13"/>
        <v>100</v>
      </c>
      <c r="T79" s="5">
        <f t="shared" si="16"/>
        <v>0</v>
      </c>
      <c r="U79" s="16">
        <f t="shared" si="12"/>
        <v>0</v>
      </c>
    </row>
    <row r="80" spans="1:21" ht="30" x14ac:dyDescent="0.25">
      <c r="A80" s="1">
        <f t="shared" si="17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9</v>
      </c>
      <c r="I80" s="44">
        <v>5</v>
      </c>
      <c r="J80" s="44">
        <v>2</v>
      </c>
      <c r="K80" s="44">
        <v>2</v>
      </c>
      <c r="L80" s="44">
        <v>2</v>
      </c>
      <c r="M80" s="44">
        <v>0</v>
      </c>
      <c r="N80" s="16">
        <f t="shared" si="14"/>
        <v>22.222222222222221</v>
      </c>
      <c r="O80" s="16">
        <v>0</v>
      </c>
      <c r="P80" s="5">
        <v>450.66</v>
      </c>
      <c r="Q80" s="16">
        <f t="shared" si="10"/>
        <v>0</v>
      </c>
      <c r="R80" s="5">
        <v>450.66</v>
      </c>
      <c r="S80" s="16">
        <f t="shared" si="13"/>
        <v>100</v>
      </c>
      <c r="T80" s="5">
        <f t="shared" si="16"/>
        <v>0</v>
      </c>
      <c r="U80" s="16">
        <f t="shared" si="12"/>
        <v>0</v>
      </c>
    </row>
    <row r="81" spans="1:21" ht="27.95" customHeight="1" x14ac:dyDescent="0.25">
      <c r="A81" s="1">
        <f t="shared" si="17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7123.51</v>
      </c>
      <c r="H81" s="44">
        <v>26</v>
      </c>
      <c r="I81" s="44">
        <v>7</v>
      </c>
      <c r="J81" s="44">
        <v>16</v>
      </c>
      <c r="K81" s="44">
        <v>18</v>
      </c>
      <c r="L81" s="44">
        <v>22</v>
      </c>
      <c r="M81" s="44">
        <v>0</v>
      </c>
      <c r="N81" s="16">
        <f t="shared" si="14"/>
        <v>69.230769230769226</v>
      </c>
      <c r="O81" s="5">
        <v>7123.51</v>
      </c>
      <c r="P81" s="5">
        <f>O81</f>
        <v>7123.51</v>
      </c>
      <c r="Q81" s="16">
        <f>IF(O81=0,0,P81/O81)*100</f>
        <v>100</v>
      </c>
      <c r="R81" s="5">
        <v>7123.51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17"/>
        <v>77</v>
      </c>
      <c r="B82" s="1" t="s">
        <v>22</v>
      </c>
      <c r="C82" s="1"/>
      <c r="D82" s="25" t="s">
        <v>216</v>
      </c>
      <c r="E82" s="25" t="s">
        <v>53</v>
      </c>
      <c r="F82" s="98" t="s">
        <v>343</v>
      </c>
      <c r="G82" s="93">
        <f>O82</f>
        <v>20460.830000000002</v>
      </c>
      <c r="H82" s="44">
        <v>20</v>
      </c>
      <c r="I82" s="44">
        <v>4</v>
      </c>
      <c r="J82" s="44">
        <v>13</v>
      </c>
      <c r="K82" s="44">
        <v>15</v>
      </c>
      <c r="L82" s="44">
        <v>22</v>
      </c>
      <c r="M82" s="44">
        <v>0</v>
      </c>
      <c r="N82" s="16">
        <f t="shared" si="14"/>
        <v>75</v>
      </c>
      <c r="O82" s="5">
        <v>20460.830000000002</v>
      </c>
      <c r="P82" s="5">
        <f>O82</f>
        <v>20460.830000000002</v>
      </c>
      <c r="Q82" s="16">
        <f>IF(O82=0,0,P82/O82)*100</f>
        <v>100</v>
      </c>
      <c r="R82" s="5">
        <v>20460.830000000002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17"/>
        <v>78</v>
      </c>
      <c r="B83" s="1" t="s">
        <v>22</v>
      </c>
      <c r="C83" s="1"/>
      <c r="D83" s="25" t="s">
        <v>220</v>
      </c>
      <c r="E83" s="25" t="s">
        <v>221</v>
      </c>
      <c r="F83" s="101" t="s">
        <v>344</v>
      </c>
      <c r="G83" s="93">
        <f>O83</f>
        <v>23855.87</v>
      </c>
      <c r="H83" s="44">
        <v>40</v>
      </c>
      <c r="I83" s="44">
        <v>4</v>
      </c>
      <c r="J83" s="44">
        <v>34</v>
      </c>
      <c r="K83" s="44">
        <v>22</v>
      </c>
      <c r="L83" s="44">
        <v>36</v>
      </c>
      <c r="M83" s="44">
        <v>0</v>
      </c>
      <c r="N83" s="16">
        <f t="shared" si="14"/>
        <v>55.000000000000007</v>
      </c>
      <c r="O83" s="5">
        <v>23855.87</v>
      </c>
      <c r="P83" s="5">
        <f>O83</f>
        <v>23855.87</v>
      </c>
      <c r="Q83" s="16">
        <f>IF(O83=0,0,P83/O83)*100</f>
        <v>100</v>
      </c>
      <c r="R83" s="5">
        <v>23855.87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17"/>
        <v>79</v>
      </c>
      <c r="B84" s="1" t="s">
        <v>22</v>
      </c>
      <c r="C84" s="1"/>
      <c r="D84" s="25" t="s">
        <v>269</v>
      </c>
      <c r="E84" s="25" t="s">
        <v>41</v>
      </c>
      <c r="F84" s="102" t="s">
        <v>345</v>
      </c>
      <c r="G84" s="93">
        <f>O84</f>
        <v>0</v>
      </c>
      <c r="H84" s="44">
        <v>20</v>
      </c>
      <c r="I84" s="44">
        <v>7</v>
      </c>
      <c r="J84" s="44">
        <v>12</v>
      </c>
      <c r="K84" s="44">
        <v>0</v>
      </c>
      <c r="L84" s="44">
        <v>0</v>
      </c>
      <c r="M84" s="44">
        <v>0</v>
      </c>
      <c r="N84" s="16">
        <f t="shared" si="14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17"/>
        <v>80</v>
      </c>
      <c r="B85" s="1" t="s">
        <v>22</v>
      </c>
      <c r="C85" s="1"/>
      <c r="D85" s="25" t="s">
        <v>223</v>
      </c>
      <c r="E85" s="25" t="s">
        <v>224</v>
      </c>
      <c r="F85" s="103" t="s">
        <v>346</v>
      </c>
      <c r="G85" s="93">
        <f>O85</f>
        <v>12693.87</v>
      </c>
      <c r="H85" s="44">
        <v>38</v>
      </c>
      <c r="I85" s="44">
        <v>5</v>
      </c>
      <c r="J85" s="44">
        <v>28</v>
      </c>
      <c r="K85" s="44">
        <v>20</v>
      </c>
      <c r="L85" s="44">
        <v>23</v>
      </c>
      <c r="M85" s="44">
        <v>0</v>
      </c>
      <c r="N85" s="16">
        <f t="shared" si="14"/>
        <v>52.631578947368418</v>
      </c>
      <c r="O85" s="5">
        <v>12693.87</v>
      </c>
      <c r="P85" s="5">
        <f>O85</f>
        <v>12693.87</v>
      </c>
      <c r="Q85" s="16">
        <f>IF(O85=0,0,P85/O85)*100</f>
        <v>100</v>
      </c>
      <c r="R85" s="5">
        <v>12693.87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17"/>
        <v>81</v>
      </c>
      <c r="B86" s="1" t="s">
        <v>22</v>
      </c>
      <c r="C86" s="1"/>
      <c r="D86" s="90" t="s">
        <v>371</v>
      </c>
      <c r="E86" s="25" t="s">
        <v>41</v>
      </c>
      <c r="F86" s="98"/>
      <c r="G86" s="93"/>
      <c r="H86" s="44">
        <v>7</v>
      </c>
      <c r="I86" s="44">
        <v>5</v>
      </c>
      <c r="J86" s="44">
        <v>2</v>
      </c>
      <c r="K86" s="44">
        <v>0</v>
      </c>
      <c r="L86" s="44">
        <v>0</v>
      </c>
      <c r="M86" s="44">
        <v>0</v>
      </c>
      <c r="N86" s="16">
        <f t="shared" si="14"/>
        <v>0</v>
      </c>
      <c r="O86" s="16">
        <f t="shared" si="14"/>
        <v>0</v>
      </c>
      <c r="P86" s="16">
        <f t="shared" si="14"/>
        <v>0</v>
      </c>
      <c r="Q86" s="16">
        <f t="shared" si="14"/>
        <v>0</v>
      </c>
      <c r="R86" s="16">
        <f t="shared" si="14"/>
        <v>0</v>
      </c>
      <c r="S86" s="16">
        <f t="shared" si="14"/>
        <v>0</v>
      </c>
      <c r="T86" s="16">
        <f t="shared" ref="N86:U104" si="18">IF(N86=0,0,Q86/N86)*100</f>
        <v>0</v>
      </c>
      <c r="U86" s="16">
        <f t="shared" si="18"/>
        <v>0</v>
      </c>
    </row>
    <row r="87" spans="1:21" ht="27.95" customHeight="1" x14ac:dyDescent="0.25">
      <c r="A87" s="1">
        <f t="shared" si="17"/>
        <v>82</v>
      </c>
      <c r="B87" s="1" t="s">
        <v>22</v>
      </c>
      <c r="C87" s="1"/>
      <c r="D87" s="25" t="s">
        <v>226</v>
      </c>
      <c r="E87" s="25" t="s">
        <v>41</v>
      </c>
      <c r="F87" s="96" t="s">
        <v>347</v>
      </c>
      <c r="G87" s="93">
        <f t="shared" ref="G87:G103" si="19">O87</f>
        <v>10324.64</v>
      </c>
      <c r="H87" s="44">
        <v>24</v>
      </c>
      <c r="I87" s="44">
        <v>6</v>
      </c>
      <c r="J87" s="44">
        <v>14</v>
      </c>
      <c r="K87" s="44">
        <v>12</v>
      </c>
      <c r="L87" s="44">
        <v>18</v>
      </c>
      <c r="M87" s="44">
        <v>0</v>
      </c>
      <c r="N87" s="16">
        <f t="shared" si="14"/>
        <v>50</v>
      </c>
      <c r="O87" s="5">
        <v>10324.64</v>
      </c>
      <c r="P87" s="5">
        <f t="shared" ref="P87:P103" si="20">O87</f>
        <v>10324.64</v>
      </c>
      <c r="Q87" s="16">
        <f t="shared" ref="Q87:Q103" si="21">IF(O87=0,0,P87/O87)*100</f>
        <v>100</v>
      </c>
      <c r="R87" s="5">
        <v>10324.64</v>
      </c>
      <c r="S87" s="16">
        <f t="shared" ref="S87:S103" si="22">IF(P87=0,0,R87/P87)*100</f>
        <v>100</v>
      </c>
      <c r="T87" s="5">
        <f t="shared" ref="T87:T103" si="23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17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19"/>
        <v>4178.84</v>
      </c>
      <c r="H88" s="44">
        <v>14</v>
      </c>
      <c r="I88" s="44">
        <v>1</v>
      </c>
      <c r="J88" s="44">
        <v>11</v>
      </c>
      <c r="K88" s="44">
        <v>10</v>
      </c>
      <c r="L88" s="44">
        <v>12</v>
      </c>
      <c r="M88" s="44">
        <v>0</v>
      </c>
      <c r="N88" s="16">
        <f t="shared" si="14"/>
        <v>71.428571428571431</v>
      </c>
      <c r="O88" s="5">
        <v>4178.84</v>
      </c>
      <c r="P88" s="5">
        <f t="shared" si="20"/>
        <v>4178.84</v>
      </c>
      <c r="Q88" s="16">
        <f t="shared" si="21"/>
        <v>100</v>
      </c>
      <c r="R88" s="5">
        <v>4178.84</v>
      </c>
      <c r="S88" s="16">
        <f t="shared" si="22"/>
        <v>100</v>
      </c>
      <c r="T88" s="5">
        <f t="shared" si="23"/>
        <v>0</v>
      </c>
      <c r="U88" s="16">
        <f>IF(P88=0,0,T88/P88)*100</f>
        <v>0</v>
      </c>
    </row>
    <row r="89" spans="1:21" ht="27.95" customHeight="1" x14ac:dyDescent="0.25">
      <c r="A89" s="1">
        <f t="shared" si="17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19"/>
        <v>1252.0999999999999</v>
      </c>
      <c r="H89" s="44">
        <v>18</v>
      </c>
      <c r="I89" s="44">
        <v>5</v>
      </c>
      <c r="J89" s="44">
        <v>9</v>
      </c>
      <c r="K89" s="44">
        <v>5</v>
      </c>
      <c r="L89" s="44">
        <v>6</v>
      </c>
      <c r="M89" s="44">
        <v>0</v>
      </c>
      <c r="N89" s="16">
        <f t="shared" si="14"/>
        <v>27.777777777777779</v>
      </c>
      <c r="O89" s="5">
        <v>1252.0999999999999</v>
      </c>
      <c r="P89" s="5">
        <f t="shared" si="20"/>
        <v>1252.0999999999999</v>
      </c>
      <c r="Q89" s="16">
        <f t="shared" si="21"/>
        <v>100</v>
      </c>
      <c r="R89" s="5">
        <v>1252.0999999999999</v>
      </c>
      <c r="S89" s="16">
        <f t="shared" si="22"/>
        <v>100</v>
      </c>
      <c r="T89" s="5">
        <f t="shared" si="23"/>
        <v>0</v>
      </c>
      <c r="U89" s="16">
        <f>IF(P89=0,0,T89/P89)*100</f>
        <v>0</v>
      </c>
    </row>
    <row r="90" spans="1:21" ht="27.95" customHeight="1" x14ac:dyDescent="0.25">
      <c r="A90" s="1">
        <f t="shared" si="17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19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14"/>
        <v>0</v>
      </c>
      <c r="O90" s="5">
        <v>0</v>
      </c>
      <c r="P90" s="5">
        <f t="shared" si="20"/>
        <v>0</v>
      </c>
      <c r="Q90" s="16">
        <f t="shared" si="21"/>
        <v>0</v>
      </c>
      <c r="R90" s="5">
        <v>0</v>
      </c>
      <c r="S90" s="16">
        <f t="shared" si="22"/>
        <v>0</v>
      </c>
      <c r="T90" s="5">
        <f t="shared" si="23"/>
        <v>0</v>
      </c>
      <c r="U90" s="16">
        <f>IF(P90=0,0,T90/P90)*100</f>
        <v>0</v>
      </c>
    </row>
    <row r="91" spans="1:21" ht="49.5" customHeight="1" x14ac:dyDescent="0.25">
      <c r="A91" s="1">
        <f t="shared" si="17"/>
        <v>86</v>
      </c>
      <c r="B91" s="25" t="s">
        <v>23</v>
      </c>
      <c r="C91" s="177" t="s">
        <v>271</v>
      </c>
      <c r="D91" s="25" t="s">
        <v>270</v>
      </c>
      <c r="E91" s="84" t="s">
        <v>41</v>
      </c>
      <c r="F91" s="97" t="s">
        <v>369</v>
      </c>
      <c r="G91" s="93">
        <f t="shared" si="19"/>
        <v>301.45999999999998</v>
      </c>
      <c r="H91" s="44">
        <v>10</v>
      </c>
      <c r="I91" s="44">
        <v>1</v>
      </c>
      <c r="J91" s="44">
        <v>8</v>
      </c>
      <c r="K91" s="44">
        <v>1</v>
      </c>
      <c r="L91" s="44">
        <v>1</v>
      </c>
      <c r="M91" s="44">
        <v>0</v>
      </c>
      <c r="N91" s="16">
        <f t="shared" si="14"/>
        <v>10</v>
      </c>
      <c r="O91" s="5">
        <v>301.45999999999998</v>
      </c>
      <c r="P91" s="5">
        <f t="shared" si="20"/>
        <v>301.45999999999998</v>
      </c>
      <c r="Q91" s="16">
        <f t="shared" si="21"/>
        <v>100</v>
      </c>
      <c r="R91" s="5">
        <v>301.45999999999998</v>
      </c>
      <c r="S91" s="16">
        <f t="shared" si="22"/>
        <v>100</v>
      </c>
      <c r="T91" s="5">
        <f t="shared" si="23"/>
        <v>0</v>
      </c>
      <c r="U91" s="5">
        <v>0</v>
      </c>
    </row>
    <row r="92" spans="1:21" ht="27.95" customHeight="1" x14ac:dyDescent="0.25">
      <c r="A92" s="1">
        <f t="shared" si="17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19"/>
        <v>3158.98</v>
      </c>
      <c r="H92" s="44">
        <v>25</v>
      </c>
      <c r="I92" s="44">
        <v>2</v>
      </c>
      <c r="J92" s="44">
        <v>13</v>
      </c>
      <c r="K92" s="44">
        <v>6</v>
      </c>
      <c r="L92" s="44">
        <v>10</v>
      </c>
      <c r="M92" s="44">
        <v>0</v>
      </c>
      <c r="N92" s="16">
        <f t="shared" si="14"/>
        <v>24</v>
      </c>
      <c r="O92" s="5">
        <v>3158.98</v>
      </c>
      <c r="P92" s="5">
        <f t="shared" si="20"/>
        <v>3158.98</v>
      </c>
      <c r="Q92" s="16">
        <f t="shared" si="21"/>
        <v>100</v>
      </c>
      <c r="R92" s="5">
        <v>3158.98</v>
      </c>
      <c r="S92" s="16">
        <f t="shared" si="22"/>
        <v>100</v>
      </c>
      <c r="T92" s="5">
        <f t="shared" si="23"/>
        <v>0</v>
      </c>
      <c r="U92" s="16">
        <f>IF(P92=0,0,T92/P92)*100</f>
        <v>0</v>
      </c>
    </row>
    <row r="93" spans="1:21" s="169" customFormat="1" ht="27.95" customHeight="1" x14ac:dyDescent="0.25">
      <c r="A93" s="1">
        <f t="shared" si="17"/>
        <v>88</v>
      </c>
      <c r="B93" s="166" t="s">
        <v>22</v>
      </c>
      <c r="C93" s="166"/>
      <c r="D93" s="25" t="s">
        <v>401</v>
      </c>
      <c r="E93" s="86" t="s">
        <v>128</v>
      </c>
      <c r="F93" s="36"/>
      <c r="G93" s="167">
        <f t="shared" si="19"/>
        <v>0</v>
      </c>
      <c r="H93" s="168">
        <v>5</v>
      </c>
      <c r="I93" s="168">
        <v>1</v>
      </c>
      <c r="J93" s="168">
        <v>4</v>
      </c>
      <c r="K93" s="44">
        <v>0</v>
      </c>
      <c r="L93" s="44">
        <v>0</v>
      </c>
      <c r="M93" s="44">
        <v>0</v>
      </c>
      <c r="N93" s="16">
        <f t="shared" si="14"/>
        <v>0</v>
      </c>
      <c r="O93" s="5">
        <v>0</v>
      </c>
      <c r="P93" s="5">
        <f t="shared" si="20"/>
        <v>0</v>
      </c>
      <c r="Q93" s="16">
        <f t="shared" si="21"/>
        <v>0</v>
      </c>
      <c r="R93" s="5">
        <v>0</v>
      </c>
      <c r="S93" s="16">
        <f t="shared" si="22"/>
        <v>0</v>
      </c>
      <c r="T93" s="5">
        <f t="shared" si="23"/>
        <v>0</v>
      </c>
      <c r="U93" s="16">
        <f>IF(P93=0,0,T93/P93)*100</f>
        <v>0</v>
      </c>
    </row>
    <row r="94" spans="1:21" ht="27.95" customHeight="1" x14ac:dyDescent="0.25">
      <c r="A94" s="1">
        <f t="shared" si="17"/>
        <v>89</v>
      </c>
      <c r="B94" s="1" t="s">
        <v>22</v>
      </c>
      <c r="C94" s="1"/>
      <c r="D94" s="25" t="s">
        <v>272</v>
      </c>
      <c r="E94" s="86" t="s">
        <v>263</v>
      </c>
      <c r="F94" s="97" t="s">
        <v>350</v>
      </c>
      <c r="G94" s="93">
        <f t="shared" si="19"/>
        <v>3374.3</v>
      </c>
      <c r="H94" s="44">
        <v>11</v>
      </c>
      <c r="I94" s="44">
        <v>2</v>
      </c>
      <c r="J94" s="44">
        <v>6</v>
      </c>
      <c r="K94" s="44">
        <v>5</v>
      </c>
      <c r="L94" s="44">
        <v>6</v>
      </c>
      <c r="M94" s="44">
        <v>0</v>
      </c>
      <c r="N94" s="16">
        <f t="shared" si="14"/>
        <v>45.454545454545453</v>
      </c>
      <c r="O94" s="5">
        <v>3374.3</v>
      </c>
      <c r="P94" s="5">
        <f t="shared" si="20"/>
        <v>3374.3</v>
      </c>
      <c r="Q94" s="16">
        <f t="shared" si="21"/>
        <v>100</v>
      </c>
      <c r="R94" s="5">
        <v>3374.3</v>
      </c>
      <c r="S94" s="16">
        <f t="shared" si="22"/>
        <v>100</v>
      </c>
      <c r="T94" s="5">
        <f t="shared" si="23"/>
        <v>0</v>
      </c>
      <c r="U94" s="16">
        <f t="shared" ref="U94:U104" si="24">IF(P94=0,0,T94/P94)*100</f>
        <v>0</v>
      </c>
    </row>
    <row r="95" spans="1:21" ht="27.95" customHeight="1" x14ac:dyDescent="0.25">
      <c r="A95" s="1">
        <f t="shared" si="17"/>
        <v>90</v>
      </c>
      <c r="B95" s="1" t="s">
        <v>22</v>
      </c>
      <c r="C95" s="1"/>
      <c r="D95" s="25" t="s">
        <v>236</v>
      </c>
      <c r="E95" s="84" t="s">
        <v>53</v>
      </c>
      <c r="F95" s="96" t="s">
        <v>368</v>
      </c>
      <c r="G95" s="93">
        <f t="shared" si="19"/>
        <v>12647.47</v>
      </c>
      <c r="H95" s="44">
        <v>17</v>
      </c>
      <c r="I95" s="44">
        <v>6</v>
      </c>
      <c r="J95" s="44">
        <v>11</v>
      </c>
      <c r="K95" s="44">
        <v>12</v>
      </c>
      <c r="L95" s="44">
        <v>17</v>
      </c>
      <c r="M95" s="44">
        <v>0</v>
      </c>
      <c r="N95" s="16">
        <f t="shared" si="14"/>
        <v>70.588235294117652</v>
      </c>
      <c r="O95" s="5">
        <v>12647.47</v>
      </c>
      <c r="P95" s="5">
        <f t="shared" si="20"/>
        <v>12647.47</v>
      </c>
      <c r="Q95" s="16">
        <f t="shared" si="21"/>
        <v>100</v>
      </c>
      <c r="R95" s="5">
        <v>12647.47</v>
      </c>
      <c r="S95" s="16">
        <f t="shared" si="22"/>
        <v>100</v>
      </c>
      <c r="T95" s="5">
        <f t="shared" si="23"/>
        <v>0</v>
      </c>
      <c r="U95" s="16">
        <f t="shared" si="24"/>
        <v>0</v>
      </c>
    </row>
    <row r="96" spans="1:21" ht="27.95" customHeight="1" x14ac:dyDescent="0.25">
      <c r="A96" s="1">
        <f t="shared" si="17"/>
        <v>91</v>
      </c>
      <c r="B96" s="1" t="s">
        <v>22</v>
      </c>
      <c r="C96" s="1"/>
      <c r="D96" s="25" t="s">
        <v>240</v>
      </c>
      <c r="E96" s="84" t="s">
        <v>241</v>
      </c>
      <c r="F96" s="96" t="s">
        <v>351</v>
      </c>
      <c r="G96" s="93">
        <f t="shared" si="19"/>
        <v>850.33</v>
      </c>
      <c r="H96" s="44">
        <v>10</v>
      </c>
      <c r="I96" s="44">
        <v>5</v>
      </c>
      <c r="J96" s="44">
        <v>2</v>
      </c>
      <c r="K96" s="44">
        <v>7</v>
      </c>
      <c r="L96" s="44">
        <v>7</v>
      </c>
      <c r="M96" s="44">
        <v>0</v>
      </c>
      <c r="N96" s="16">
        <f t="shared" si="14"/>
        <v>70</v>
      </c>
      <c r="O96" s="5">
        <v>850.33</v>
      </c>
      <c r="P96" s="5">
        <f t="shared" si="20"/>
        <v>850.33</v>
      </c>
      <c r="Q96" s="16">
        <f t="shared" si="21"/>
        <v>100</v>
      </c>
      <c r="R96" s="5">
        <v>850.33</v>
      </c>
      <c r="S96" s="16">
        <f t="shared" si="22"/>
        <v>100</v>
      </c>
      <c r="T96" s="5">
        <f t="shared" si="23"/>
        <v>0</v>
      </c>
      <c r="U96" s="16">
        <f t="shared" si="24"/>
        <v>0</v>
      </c>
    </row>
    <row r="97" spans="1:32" ht="27.95" customHeight="1" x14ac:dyDescent="0.25">
      <c r="A97" s="1">
        <f t="shared" si="17"/>
        <v>92</v>
      </c>
      <c r="B97" s="1" t="s">
        <v>22</v>
      </c>
      <c r="C97" s="1"/>
      <c r="D97" s="25" t="s">
        <v>243</v>
      </c>
      <c r="E97" s="33" t="s">
        <v>128</v>
      </c>
      <c r="F97" s="96" t="s">
        <v>352</v>
      </c>
      <c r="G97" s="93">
        <f t="shared" si="19"/>
        <v>6925.17</v>
      </c>
      <c r="H97" s="44">
        <v>22</v>
      </c>
      <c r="I97" s="44">
        <v>6</v>
      </c>
      <c r="J97" s="44">
        <v>5</v>
      </c>
      <c r="K97" s="44">
        <v>21</v>
      </c>
      <c r="L97" s="44">
        <v>21</v>
      </c>
      <c r="M97" s="44">
        <v>0</v>
      </c>
      <c r="N97" s="16">
        <f t="shared" si="14"/>
        <v>95.454545454545453</v>
      </c>
      <c r="O97" s="5">
        <v>6925.17</v>
      </c>
      <c r="P97" s="5">
        <f t="shared" si="20"/>
        <v>6925.17</v>
      </c>
      <c r="Q97" s="16">
        <f>IF(O97=0,0,P97/O97)*100</f>
        <v>100</v>
      </c>
      <c r="R97" s="5">
        <v>6925.17</v>
      </c>
      <c r="S97" s="16">
        <f t="shared" si="22"/>
        <v>100</v>
      </c>
      <c r="T97" s="5">
        <f t="shared" si="23"/>
        <v>0</v>
      </c>
      <c r="U97" s="16">
        <f t="shared" si="24"/>
        <v>0</v>
      </c>
    </row>
    <row r="98" spans="1:32" ht="27.95" customHeight="1" x14ac:dyDescent="0.25">
      <c r="A98" s="1">
        <f t="shared" si="17"/>
        <v>93</v>
      </c>
      <c r="B98" s="1" t="s">
        <v>22</v>
      </c>
      <c r="C98" s="1"/>
      <c r="D98" s="25" t="s">
        <v>245</v>
      </c>
      <c r="E98" s="84" t="s">
        <v>53</v>
      </c>
      <c r="F98" s="98" t="s">
        <v>353</v>
      </c>
      <c r="G98" s="93">
        <f t="shared" si="19"/>
        <v>4452.8</v>
      </c>
      <c r="H98" s="44">
        <v>19</v>
      </c>
      <c r="I98" s="44">
        <v>4</v>
      </c>
      <c r="J98" s="44">
        <v>14</v>
      </c>
      <c r="K98" s="44">
        <v>13</v>
      </c>
      <c r="L98" s="44">
        <v>15</v>
      </c>
      <c r="M98" s="44">
        <v>0</v>
      </c>
      <c r="N98" s="16">
        <f t="shared" si="14"/>
        <v>68.421052631578945</v>
      </c>
      <c r="O98" s="5">
        <v>4452.8</v>
      </c>
      <c r="P98" s="5">
        <f t="shared" si="20"/>
        <v>4452.8</v>
      </c>
      <c r="Q98" s="16">
        <f t="shared" si="21"/>
        <v>100</v>
      </c>
      <c r="R98" s="5">
        <v>4452.8</v>
      </c>
      <c r="S98" s="16">
        <f t="shared" si="22"/>
        <v>100</v>
      </c>
      <c r="T98" s="5">
        <f t="shared" si="23"/>
        <v>0</v>
      </c>
      <c r="U98" s="16">
        <f t="shared" si="24"/>
        <v>0</v>
      </c>
    </row>
    <row r="99" spans="1:32" ht="27.95" customHeight="1" x14ac:dyDescent="0.25">
      <c r="A99" s="1">
        <f t="shared" si="17"/>
        <v>94</v>
      </c>
      <c r="B99" s="1" t="s">
        <v>22</v>
      </c>
      <c r="C99" s="1"/>
      <c r="D99" s="25" t="s">
        <v>247</v>
      </c>
      <c r="E99" s="84" t="s">
        <v>53</v>
      </c>
      <c r="F99" s="103" t="s">
        <v>354</v>
      </c>
      <c r="G99" s="93">
        <f t="shared" si="19"/>
        <v>0</v>
      </c>
      <c r="H99" s="44">
        <v>16</v>
      </c>
      <c r="I99" s="44">
        <v>5</v>
      </c>
      <c r="J99" s="44">
        <v>9</v>
      </c>
      <c r="K99" s="44">
        <v>0</v>
      </c>
      <c r="L99" s="44">
        <v>0</v>
      </c>
      <c r="M99" s="44">
        <v>0</v>
      </c>
      <c r="N99" s="16">
        <f t="shared" si="14"/>
        <v>0</v>
      </c>
      <c r="O99" s="5">
        <v>0</v>
      </c>
      <c r="P99" s="5">
        <f t="shared" si="20"/>
        <v>0</v>
      </c>
      <c r="Q99" s="16">
        <f t="shared" si="21"/>
        <v>0</v>
      </c>
      <c r="R99" s="5">
        <v>0</v>
      </c>
      <c r="S99" s="16">
        <f t="shared" si="22"/>
        <v>0</v>
      </c>
      <c r="T99" s="5">
        <f t="shared" si="23"/>
        <v>0</v>
      </c>
      <c r="U99" s="16">
        <f t="shared" si="24"/>
        <v>0</v>
      </c>
    </row>
    <row r="100" spans="1:32" ht="27.95" customHeight="1" x14ac:dyDescent="0.25">
      <c r="A100" s="1">
        <f t="shared" si="17"/>
        <v>95</v>
      </c>
      <c r="B100" s="1" t="s">
        <v>22</v>
      </c>
      <c r="C100" s="1"/>
      <c r="D100" s="25" t="s">
        <v>249</v>
      </c>
      <c r="E100" s="84" t="s">
        <v>250</v>
      </c>
      <c r="F100" s="96" t="s">
        <v>366</v>
      </c>
      <c r="G100" s="93">
        <f t="shared" si="19"/>
        <v>0</v>
      </c>
      <c r="H100" s="44">
        <v>27</v>
      </c>
      <c r="I100" s="44">
        <v>2</v>
      </c>
      <c r="J100" s="44">
        <v>24</v>
      </c>
      <c r="K100" s="44">
        <v>0</v>
      </c>
      <c r="L100" s="44">
        <v>0</v>
      </c>
      <c r="M100" s="44">
        <v>0</v>
      </c>
      <c r="N100" s="16">
        <f t="shared" si="14"/>
        <v>0</v>
      </c>
      <c r="O100" s="5">
        <v>0</v>
      </c>
      <c r="P100" s="5">
        <f t="shared" si="20"/>
        <v>0</v>
      </c>
      <c r="Q100" s="16">
        <f t="shared" si="21"/>
        <v>0</v>
      </c>
      <c r="R100" s="5">
        <v>0</v>
      </c>
      <c r="S100" s="16">
        <f t="shared" si="22"/>
        <v>0</v>
      </c>
      <c r="T100" s="5">
        <f t="shared" si="23"/>
        <v>0</v>
      </c>
      <c r="U100" s="16">
        <f t="shared" si="24"/>
        <v>0</v>
      </c>
    </row>
    <row r="101" spans="1:32" ht="27.95" customHeight="1" x14ac:dyDescent="0.25">
      <c r="A101" s="1">
        <f t="shared" si="17"/>
        <v>96</v>
      </c>
      <c r="B101" s="25" t="s">
        <v>23</v>
      </c>
      <c r="C101" s="177" t="s">
        <v>34</v>
      </c>
      <c r="D101" s="25" t="s">
        <v>252</v>
      </c>
      <c r="E101" s="84" t="s">
        <v>53</v>
      </c>
      <c r="F101" s="89" t="s">
        <v>367</v>
      </c>
      <c r="G101" s="93">
        <f t="shared" si="19"/>
        <v>0</v>
      </c>
      <c r="H101" s="44">
        <v>19</v>
      </c>
      <c r="I101" s="44">
        <v>2</v>
      </c>
      <c r="J101" s="44">
        <v>17</v>
      </c>
      <c r="K101" s="44">
        <v>0</v>
      </c>
      <c r="L101" s="44">
        <v>0</v>
      </c>
      <c r="M101" s="44">
        <v>0</v>
      </c>
      <c r="N101" s="16">
        <f t="shared" si="14"/>
        <v>0</v>
      </c>
      <c r="O101" s="5">
        <v>0</v>
      </c>
      <c r="P101" s="5">
        <f t="shared" si="20"/>
        <v>0</v>
      </c>
      <c r="Q101" s="16">
        <f t="shared" si="21"/>
        <v>0</v>
      </c>
      <c r="R101" s="5">
        <v>0</v>
      </c>
      <c r="S101" s="16">
        <f t="shared" si="22"/>
        <v>0</v>
      </c>
      <c r="T101" s="5">
        <f t="shared" si="23"/>
        <v>0</v>
      </c>
      <c r="U101" s="16">
        <f t="shared" si="24"/>
        <v>0</v>
      </c>
    </row>
    <row r="102" spans="1:32" ht="40.5" customHeight="1" x14ac:dyDescent="0.2">
      <c r="A102" s="1">
        <f t="shared" si="17"/>
        <v>97</v>
      </c>
      <c r="B102" s="1" t="s">
        <v>22</v>
      </c>
      <c r="C102" s="177"/>
      <c r="D102" s="25" t="s">
        <v>254</v>
      </c>
      <c r="E102" s="84" t="s">
        <v>41</v>
      </c>
      <c r="F102" s="137" t="s">
        <v>377</v>
      </c>
      <c r="G102" s="93">
        <f t="shared" si="19"/>
        <v>10219.959999999999</v>
      </c>
      <c r="H102" s="44">
        <v>21</v>
      </c>
      <c r="I102" s="44">
        <v>5</v>
      </c>
      <c r="J102" s="44">
        <v>14</v>
      </c>
      <c r="K102" s="44">
        <v>20</v>
      </c>
      <c r="L102" s="44">
        <v>23</v>
      </c>
      <c r="M102" s="44">
        <v>0</v>
      </c>
      <c r="N102" s="16">
        <f t="shared" si="14"/>
        <v>95.238095238095227</v>
      </c>
      <c r="O102" s="5">
        <v>10219.959999999999</v>
      </c>
      <c r="P102" s="5">
        <f t="shared" si="20"/>
        <v>10219.959999999999</v>
      </c>
      <c r="Q102" s="16">
        <f t="shared" si="21"/>
        <v>100</v>
      </c>
      <c r="R102" s="5">
        <v>10219.959999999999</v>
      </c>
      <c r="S102" s="16">
        <f t="shared" si="22"/>
        <v>100</v>
      </c>
      <c r="T102" s="5">
        <f t="shared" si="23"/>
        <v>0</v>
      </c>
      <c r="U102" s="16">
        <f t="shared" si="24"/>
        <v>0</v>
      </c>
    </row>
    <row r="103" spans="1:32" ht="38.25" customHeight="1" x14ac:dyDescent="0.25">
      <c r="A103" s="1">
        <f t="shared" si="17"/>
        <v>98</v>
      </c>
      <c r="B103" s="25" t="s">
        <v>23</v>
      </c>
      <c r="C103" s="179" t="s">
        <v>271</v>
      </c>
      <c r="D103" s="25" t="s">
        <v>256</v>
      </c>
      <c r="E103" s="84" t="s">
        <v>41</v>
      </c>
      <c r="F103" s="103" t="s">
        <v>355</v>
      </c>
      <c r="G103" s="93">
        <f t="shared" si="19"/>
        <v>4609.1400000000003</v>
      </c>
      <c r="H103" s="44">
        <v>15</v>
      </c>
      <c r="I103" s="44">
        <v>4</v>
      </c>
      <c r="J103" s="44">
        <v>9</v>
      </c>
      <c r="K103" s="44">
        <v>11</v>
      </c>
      <c r="L103" s="44">
        <v>14</v>
      </c>
      <c r="M103" s="44">
        <v>0</v>
      </c>
      <c r="N103" s="16">
        <f t="shared" ref="N103" si="25">IF(H103=0,0,K103/H103)*100</f>
        <v>73.333333333333329</v>
      </c>
      <c r="O103" s="5">
        <v>4609.1400000000003</v>
      </c>
      <c r="P103" s="5">
        <f t="shared" si="20"/>
        <v>4609.1400000000003</v>
      </c>
      <c r="Q103" s="16">
        <f t="shared" si="21"/>
        <v>100</v>
      </c>
      <c r="R103" s="5">
        <v>4609.1400000000003</v>
      </c>
      <c r="S103" s="16">
        <f t="shared" si="22"/>
        <v>100</v>
      </c>
      <c r="T103" s="5">
        <f t="shared" si="23"/>
        <v>0</v>
      </c>
      <c r="U103" s="16">
        <f t="shared" si="24"/>
        <v>0</v>
      </c>
    </row>
    <row r="104" spans="1:32" x14ac:dyDescent="0.25">
      <c r="A104" s="22" t="s">
        <v>19</v>
      </c>
      <c r="B104" s="23"/>
      <c r="C104" s="23"/>
      <c r="D104" s="23"/>
      <c r="E104" s="23"/>
      <c r="F104" s="103"/>
      <c r="G104" s="94">
        <f t="shared" ref="G104:M104" si="26">SUM(G6:G103)</f>
        <v>762495.0900000002</v>
      </c>
      <c r="H104" s="18">
        <f t="shared" si="26"/>
        <v>2141</v>
      </c>
      <c r="I104" s="18">
        <f t="shared" si="26"/>
        <v>453</v>
      </c>
      <c r="J104" s="18">
        <f t="shared" si="26"/>
        <v>1390</v>
      </c>
      <c r="K104" s="18">
        <f t="shared" si="26"/>
        <v>1073</v>
      </c>
      <c r="L104" s="18">
        <f t="shared" si="26"/>
        <v>1339</v>
      </c>
      <c r="M104" s="18">
        <f t="shared" si="26"/>
        <v>0</v>
      </c>
      <c r="N104" s="16">
        <f t="shared" si="18"/>
        <v>50.116767865483411</v>
      </c>
      <c r="O104" s="19">
        <f>SUM(O6:O103)</f>
        <v>762897.03000000026</v>
      </c>
      <c r="P104" s="19">
        <f>SUM(P6:P103)</f>
        <v>763347.69000000029</v>
      </c>
      <c r="Q104" s="16">
        <f t="shared" ref="Q104" si="27">IF(O104=0,0,P104/O104)*100</f>
        <v>100.0590721922197</v>
      </c>
      <c r="R104" s="19">
        <f>SUM(R6:R103)</f>
        <v>763347.69000000029</v>
      </c>
      <c r="S104" s="16">
        <f t="shared" ref="S104" si="28">IF(P104=0,0,R104/P104)*100</f>
        <v>100</v>
      </c>
      <c r="T104" s="19">
        <f>SUM(T6:T103)</f>
        <v>0</v>
      </c>
      <c r="U104" s="16">
        <f t="shared" si="24"/>
        <v>0</v>
      </c>
      <c r="V104" s="10"/>
      <c r="W104" s="10"/>
      <c r="X104" s="10"/>
      <c r="Y104" s="9"/>
      <c r="Z104" s="11"/>
      <c r="AA104" s="11"/>
      <c r="AB104" s="9"/>
      <c r="AC104" s="11"/>
      <c r="AD104" s="9"/>
      <c r="AE104" s="11"/>
      <c r="AF104" s="9"/>
    </row>
  </sheetData>
  <sheetProtection algorithmName="SHA-512" hashValue="szia86gsH7vXBK/MrOY3LttRNIDmSlJh0ppio5vQF1QGwOyfMyjvFeUT3e5sUkYebTWR1M2ptIcr5m1VOB5+NQ==" saltValue="AAHsID+/Bvyxd8sRv0BNbg==" spinCount="100000" sheet="1" objects="1" scenarios="1"/>
  <customSheetViews>
    <customSheetView guid="{2F2CED36-E625-4693-8C75-0460C802BA46}" topLeftCell="A91">
      <selection activeCell="P19" sqref="P19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topLeftCell="A91">
      <selection activeCell="P19" sqref="P19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topLeftCell="A91">
      <selection activeCell="P19" sqref="P19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4"/>
  <sheetViews>
    <sheetView zoomScaleNormal="100" zoomScaleSheetLayoutView="130" workbookViewId="0">
      <selection activeCell="O81" sqref="O81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85546875" style="3" customWidth="1"/>
    <col min="16" max="16" width="9.7109375" style="3" customWidth="1"/>
    <col min="17" max="17" width="9.140625" style="2"/>
    <col min="18" max="18" width="9.710937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408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182" t="s">
        <v>6</v>
      </c>
      <c r="Q4" s="181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82" t="s">
        <v>6</v>
      </c>
      <c r="S4" s="181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82" t="s">
        <v>6</v>
      </c>
      <c r="U4" s="181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81">
        <v>1</v>
      </c>
      <c r="B5" s="181">
        <v>2</v>
      </c>
      <c r="C5" s="181">
        <v>3</v>
      </c>
      <c r="D5" s="181">
        <v>4</v>
      </c>
      <c r="E5" s="91">
        <v>5</v>
      </c>
      <c r="F5" s="95">
        <v>6</v>
      </c>
      <c r="G5" s="92">
        <v>7</v>
      </c>
      <c r="H5" s="181">
        <v>8</v>
      </c>
      <c r="I5" s="181">
        <v>9</v>
      </c>
      <c r="J5" s="181">
        <v>10</v>
      </c>
      <c r="K5" s="181">
        <v>11</v>
      </c>
      <c r="L5" s="181">
        <v>12</v>
      </c>
      <c r="M5" s="181">
        <v>13</v>
      </c>
      <c r="N5" s="181">
        <v>14</v>
      </c>
      <c r="O5" s="181">
        <v>15</v>
      </c>
      <c r="P5" s="181">
        <v>16</v>
      </c>
      <c r="Q5" s="181">
        <v>17</v>
      </c>
      <c r="R5" s="181">
        <v>18</v>
      </c>
      <c r="S5" s="181">
        <v>19</v>
      </c>
      <c r="T5" s="181">
        <v>20</v>
      </c>
      <c r="U5" s="181">
        <v>21</v>
      </c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8" si="0">O6</f>
        <v>36710.910000000003</v>
      </c>
      <c r="H6" s="44">
        <v>52</v>
      </c>
      <c r="I6" s="44">
        <v>9</v>
      </c>
      <c r="J6" s="44">
        <v>37</v>
      </c>
      <c r="K6" s="44">
        <v>47</v>
      </c>
      <c r="L6" s="44">
        <v>61</v>
      </c>
      <c r="M6" s="44">
        <v>0</v>
      </c>
      <c r="N6" s="16">
        <f t="shared" ref="N6:N69" si="1">IF(H6=0,0,K6/H6)*100</f>
        <v>90.384615384615387</v>
      </c>
      <c r="O6" s="5">
        <v>36710.910000000003</v>
      </c>
      <c r="P6" s="5">
        <f t="shared" ref="P6:P69" si="2">O6</f>
        <v>36710.910000000003</v>
      </c>
      <c r="Q6" s="16">
        <f t="shared" ref="Q6:Q41" si="3">IF(O6=0,0,P6/O6)*100</f>
        <v>100</v>
      </c>
      <c r="R6" s="5">
        <v>36710.910000000003</v>
      </c>
      <c r="S6" s="16">
        <f t="shared" ref="S6:S39" si="4">IF(P6=0,0,R6/P6)*100</f>
        <v>100</v>
      </c>
      <c r="T6" s="5">
        <f t="shared" ref="T6:T69" si="5">SUM(P6, -R6)</f>
        <v>0</v>
      </c>
      <c r="U6" s="16">
        <f t="shared" ref="U6:U41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9685.7099999999991</v>
      </c>
      <c r="H7" s="44">
        <v>20</v>
      </c>
      <c r="I7" s="44">
        <v>6</v>
      </c>
      <c r="J7" s="44">
        <v>13</v>
      </c>
      <c r="K7" s="44">
        <v>19</v>
      </c>
      <c r="L7" s="44">
        <v>23</v>
      </c>
      <c r="M7" s="44">
        <v>0</v>
      </c>
      <c r="N7" s="16">
        <f t="shared" si="1"/>
        <v>95</v>
      </c>
      <c r="O7" s="5">
        <v>9685.7099999999991</v>
      </c>
      <c r="P7" s="5">
        <f t="shared" si="2"/>
        <v>9685.7099999999991</v>
      </c>
      <c r="Q7" s="16">
        <f t="shared" si="3"/>
        <v>100</v>
      </c>
      <c r="R7" s="5">
        <v>9685.7099999999991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19082.82</v>
      </c>
      <c r="H8" s="44">
        <v>46</v>
      </c>
      <c r="I8" s="44">
        <v>10</v>
      </c>
      <c r="J8" s="44">
        <v>32</v>
      </c>
      <c r="K8" s="44">
        <v>23</v>
      </c>
      <c r="L8" s="44">
        <v>24</v>
      </c>
      <c r="M8" s="44">
        <v>0</v>
      </c>
      <c r="N8" s="16">
        <f t="shared" si="1"/>
        <v>50</v>
      </c>
      <c r="O8" s="5">
        <v>19082.82</v>
      </c>
      <c r="P8" s="5">
        <f t="shared" si="2"/>
        <v>19082.82</v>
      </c>
      <c r="Q8" s="16">
        <f t="shared" si="3"/>
        <v>100</v>
      </c>
      <c r="R8" s="5">
        <v>19082.82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8030.75</v>
      </c>
      <c r="H9" s="44">
        <v>15</v>
      </c>
      <c r="I9" s="44">
        <v>0</v>
      </c>
      <c r="J9" s="44">
        <v>13</v>
      </c>
      <c r="K9" s="44">
        <v>9</v>
      </c>
      <c r="L9" s="44">
        <v>12</v>
      </c>
      <c r="M9" s="44">
        <v>0</v>
      </c>
      <c r="N9" s="16">
        <f t="shared" si="1"/>
        <v>60</v>
      </c>
      <c r="O9" s="5">
        <v>8030.75</v>
      </c>
      <c r="P9" s="5">
        <f t="shared" si="2"/>
        <v>8030.75</v>
      </c>
      <c r="Q9" s="16">
        <f t="shared" si="3"/>
        <v>100</v>
      </c>
      <c r="R9" s="5">
        <v>8030.75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405</v>
      </c>
      <c r="G10" s="93">
        <f t="shared" si="0"/>
        <v>1987.33</v>
      </c>
      <c r="H10" s="44">
        <v>8</v>
      </c>
      <c r="I10" s="44">
        <v>2</v>
      </c>
      <c r="J10" s="44">
        <v>6</v>
      </c>
      <c r="K10" s="44">
        <v>2</v>
      </c>
      <c r="L10" s="44">
        <v>2</v>
      </c>
      <c r="M10" s="44">
        <v>0</v>
      </c>
      <c r="N10" s="16">
        <f t="shared" si="1"/>
        <v>25</v>
      </c>
      <c r="O10" s="5">
        <v>1987.33</v>
      </c>
      <c r="P10" s="5">
        <f t="shared" si="2"/>
        <v>1987.33</v>
      </c>
      <c r="Q10" s="16">
        <f t="shared" si="3"/>
        <v>100</v>
      </c>
      <c r="R10" s="5">
        <v>1987.33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 t="s">
        <v>406</v>
      </c>
      <c r="G12" s="93">
        <f t="shared" si="0"/>
        <v>2502.3200000000002</v>
      </c>
      <c r="H12" s="44">
        <v>8</v>
      </c>
      <c r="I12" s="44">
        <v>0</v>
      </c>
      <c r="J12" s="44">
        <v>6</v>
      </c>
      <c r="K12" s="44">
        <v>5</v>
      </c>
      <c r="L12" s="44">
        <v>5</v>
      </c>
      <c r="M12" s="44">
        <v>0</v>
      </c>
      <c r="N12" s="16">
        <f t="shared" si="1"/>
        <v>62.5</v>
      </c>
      <c r="O12" s="5">
        <v>2502.3200000000002</v>
      </c>
      <c r="P12" s="5">
        <f t="shared" si="2"/>
        <v>2502.3200000000002</v>
      </c>
      <c r="Q12" s="16">
        <f t="shared" si="3"/>
        <v>100</v>
      </c>
      <c r="R12" s="5">
        <v>2502.3200000000002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5425.34</v>
      </c>
      <c r="H13" s="44">
        <v>62</v>
      </c>
      <c r="I13" s="44">
        <v>17</v>
      </c>
      <c r="J13" s="44">
        <v>43</v>
      </c>
      <c r="K13" s="44">
        <v>9</v>
      </c>
      <c r="L13" s="44">
        <v>10</v>
      </c>
      <c r="M13" s="44">
        <v>0</v>
      </c>
      <c r="N13" s="16">
        <f t="shared" si="1"/>
        <v>14.516129032258066</v>
      </c>
      <c r="O13" s="5">
        <v>5425.34</v>
      </c>
      <c r="P13" s="5">
        <f t="shared" si="2"/>
        <v>5425.34</v>
      </c>
      <c r="Q13" s="16">
        <f t="shared" si="3"/>
        <v>100</v>
      </c>
      <c r="R13" s="5">
        <v>5425.34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23395.85</v>
      </c>
      <c r="H14" s="44">
        <v>36</v>
      </c>
      <c r="I14" s="44">
        <v>8</v>
      </c>
      <c r="J14" s="44">
        <v>28</v>
      </c>
      <c r="K14" s="44">
        <v>32</v>
      </c>
      <c r="L14" s="44">
        <v>36</v>
      </c>
      <c r="M14" s="44">
        <v>0</v>
      </c>
      <c r="N14" s="16">
        <f t="shared" si="1"/>
        <v>88.888888888888886</v>
      </c>
      <c r="O14" s="5">
        <v>23395.85</v>
      </c>
      <c r="P14" s="5">
        <f t="shared" si="2"/>
        <v>23395.85</v>
      </c>
      <c r="Q14" s="16">
        <f t="shared" si="3"/>
        <v>100</v>
      </c>
      <c r="R14" s="5">
        <v>23395.85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9105.7099999999991</v>
      </c>
      <c r="H15" s="44">
        <v>20</v>
      </c>
      <c r="I15" s="44">
        <v>5</v>
      </c>
      <c r="J15" s="44">
        <v>12</v>
      </c>
      <c r="K15" s="44">
        <v>8</v>
      </c>
      <c r="L15" s="44">
        <v>9</v>
      </c>
      <c r="M15" s="44">
        <v>0</v>
      </c>
      <c r="N15" s="16">
        <f t="shared" si="1"/>
        <v>40</v>
      </c>
      <c r="O15" s="5">
        <v>9105.7099999999991</v>
      </c>
      <c r="P15" s="5">
        <f t="shared" si="2"/>
        <v>9105.7099999999991</v>
      </c>
      <c r="Q15" s="16">
        <f t="shared" si="3"/>
        <v>100</v>
      </c>
      <c r="R15" s="5">
        <v>9105.7099999999991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9353.32</v>
      </c>
      <c r="H16" s="44">
        <v>31</v>
      </c>
      <c r="I16" s="44">
        <v>4</v>
      </c>
      <c r="J16" s="44">
        <v>23</v>
      </c>
      <c r="K16" s="44">
        <v>16</v>
      </c>
      <c r="L16" s="44">
        <v>20</v>
      </c>
      <c r="M16" s="44">
        <v>0</v>
      </c>
      <c r="N16" s="16">
        <f t="shared" si="1"/>
        <v>51.612903225806448</v>
      </c>
      <c r="O16" s="5">
        <v>9353.32</v>
      </c>
      <c r="P16" s="5">
        <f t="shared" si="2"/>
        <v>9353.32</v>
      </c>
      <c r="Q16" s="16">
        <f t="shared" si="3"/>
        <v>100</v>
      </c>
      <c r="R16" s="5">
        <v>9353.32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3290.11</v>
      </c>
      <c r="H17" s="44">
        <v>13</v>
      </c>
      <c r="I17" s="44">
        <v>2</v>
      </c>
      <c r="J17" s="44">
        <v>11</v>
      </c>
      <c r="K17" s="44">
        <v>6</v>
      </c>
      <c r="L17" s="44">
        <v>8</v>
      </c>
      <c r="M17" s="44">
        <v>0</v>
      </c>
      <c r="N17" s="16">
        <f t="shared" si="1"/>
        <v>46.153846153846153</v>
      </c>
      <c r="O17" s="5">
        <v>3290.11</v>
      </c>
      <c r="P17" s="5">
        <f t="shared" si="2"/>
        <v>3290.11</v>
      </c>
      <c r="Q17" s="16">
        <f t="shared" si="3"/>
        <v>100</v>
      </c>
      <c r="R17" s="5">
        <v>3290.11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21153.63</v>
      </c>
      <c r="H18" s="44">
        <v>52</v>
      </c>
      <c r="I18" s="44">
        <v>10</v>
      </c>
      <c r="J18" s="44">
        <v>40</v>
      </c>
      <c r="K18" s="44">
        <v>29</v>
      </c>
      <c r="L18" s="44">
        <v>43</v>
      </c>
      <c r="M18" s="44">
        <v>0</v>
      </c>
      <c r="N18" s="16">
        <f t="shared" si="1"/>
        <v>55.769230769230774</v>
      </c>
      <c r="O18" s="5">
        <v>21153.63</v>
      </c>
      <c r="P18" s="5">
        <f t="shared" si="2"/>
        <v>21153.63</v>
      </c>
      <c r="Q18" s="16">
        <f t="shared" si="3"/>
        <v>100</v>
      </c>
      <c r="R18" s="5">
        <v>21153.63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81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1917.75</v>
      </c>
      <c r="H19" s="44">
        <v>6</v>
      </c>
      <c r="I19" s="44">
        <v>4</v>
      </c>
      <c r="J19" s="44">
        <v>2</v>
      </c>
      <c r="K19" s="44">
        <v>2</v>
      </c>
      <c r="L19" s="44">
        <v>2</v>
      </c>
      <c r="M19" s="44">
        <v>0</v>
      </c>
      <c r="N19" s="16">
        <f t="shared" si="1"/>
        <v>33.333333333333329</v>
      </c>
      <c r="O19" s="5">
        <v>1917.75</v>
      </c>
      <c r="P19" s="5">
        <f t="shared" si="2"/>
        <v>1917.75</v>
      </c>
      <c r="Q19" s="16">
        <f t="shared" si="3"/>
        <v>100</v>
      </c>
      <c r="R19" s="5">
        <v>1917.75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81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6566.71</v>
      </c>
      <c r="H20" s="44">
        <v>15</v>
      </c>
      <c r="I20" s="44">
        <v>4</v>
      </c>
      <c r="J20" s="44">
        <v>11</v>
      </c>
      <c r="K20" s="44">
        <v>9</v>
      </c>
      <c r="L20" s="44">
        <v>11</v>
      </c>
      <c r="M20" s="44">
        <v>0</v>
      </c>
      <c r="N20" s="16">
        <f t="shared" si="1"/>
        <v>60</v>
      </c>
      <c r="O20" s="5">
        <v>6566.71</v>
      </c>
      <c r="P20" s="5">
        <f t="shared" si="2"/>
        <v>6566.71</v>
      </c>
      <c r="Q20" s="16">
        <f t="shared" si="3"/>
        <v>100</v>
      </c>
      <c r="R20" s="5">
        <v>6566.71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24061.68</v>
      </c>
      <c r="H21" s="44">
        <v>21</v>
      </c>
      <c r="I21" s="44">
        <v>4</v>
      </c>
      <c r="J21" s="44">
        <v>16</v>
      </c>
      <c r="K21" s="44">
        <v>19</v>
      </c>
      <c r="L21" s="44">
        <v>30</v>
      </c>
      <c r="M21" s="44">
        <v>0</v>
      </c>
      <c r="N21" s="16">
        <f t="shared" si="1"/>
        <v>90.476190476190482</v>
      </c>
      <c r="O21" s="5">
        <v>24061.68</v>
      </c>
      <c r="P21" s="5">
        <f t="shared" si="2"/>
        <v>24061.68</v>
      </c>
      <c r="Q21" s="16">
        <f t="shared" si="3"/>
        <v>100</v>
      </c>
      <c r="R21" s="5">
        <v>24061.68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45</v>
      </c>
      <c r="I23" s="44">
        <v>8</v>
      </c>
      <c r="J23" s="44">
        <v>20</v>
      </c>
      <c r="K23" s="44">
        <v>4</v>
      </c>
      <c r="L23" s="44">
        <v>5</v>
      </c>
      <c r="M23" s="44">
        <v>0</v>
      </c>
      <c r="N23" s="16">
        <f t="shared" si="1"/>
        <v>8.8888888888888893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1737.83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10307.27</v>
      </c>
      <c r="H24" s="44">
        <v>23</v>
      </c>
      <c r="I24" s="44">
        <v>4</v>
      </c>
      <c r="J24" s="44">
        <v>19</v>
      </c>
      <c r="K24" s="44">
        <v>16</v>
      </c>
      <c r="L24" s="44">
        <v>24</v>
      </c>
      <c r="M24" s="44">
        <v>0</v>
      </c>
      <c r="N24" s="16">
        <f t="shared" si="1"/>
        <v>69.565217391304344</v>
      </c>
      <c r="O24" s="5">
        <v>10307.27</v>
      </c>
      <c r="P24" s="5">
        <f t="shared" si="2"/>
        <v>10307.27</v>
      </c>
      <c r="Q24" s="16">
        <f t="shared" si="3"/>
        <v>100</v>
      </c>
      <c r="R24" s="5">
        <v>10307.27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4398.8100000000004</v>
      </c>
      <c r="H25" s="44">
        <v>11</v>
      </c>
      <c r="I25" s="44">
        <v>3</v>
      </c>
      <c r="J25" s="44">
        <v>7</v>
      </c>
      <c r="K25" s="44">
        <v>8</v>
      </c>
      <c r="L25" s="44">
        <v>9</v>
      </c>
      <c r="M25" s="44">
        <v>0</v>
      </c>
      <c r="N25" s="16">
        <f t="shared" si="1"/>
        <v>72.727272727272734</v>
      </c>
      <c r="O25" s="5">
        <v>4398.8100000000004</v>
      </c>
      <c r="P25" s="5">
        <f t="shared" si="2"/>
        <v>4398.8100000000004</v>
      </c>
      <c r="Q25" s="16">
        <f t="shared" si="3"/>
        <v>100</v>
      </c>
      <c r="R25" s="5">
        <v>4398.8100000000004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5088.68</v>
      </c>
      <c r="H26" s="44">
        <v>30</v>
      </c>
      <c r="I26" s="44">
        <v>10</v>
      </c>
      <c r="J26" s="44">
        <v>17</v>
      </c>
      <c r="K26" s="44">
        <v>10</v>
      </c>
      <c r="L26" s="44">
        <v>11</v>
      </c>
      <c r="M26" s="44">
        <v>0</v>
      </c>
      <c r="N26" s="16">
        <f t="shared" si="1"/>
        <v>33.333333333333329</v>
      </c>
      <c r="O26" s="5">
        <v>5088.68</v>
      </c>
      <c r="P26" s="5">
        <f t="shared" si="2"/>
        <v>5088.68</v>
      </c>
      <c r="Q26" s="16">
        <f t="shared" si="3"/>
        <v>100</v>
      </c>
      <c r="R26" s="5">
        <v>5088.68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81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17</v>
      </c>
      <c r="I27" s="44">
        <v>2</v>
      </c>
      <c r="J27" s="44">
        <v>15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3233.37</v>
      </c>
      <c r="H28" s="44">
        <v>17</v>
      </c>
      <c r="I28" s="44">
        <v>3</v>
      </c>
      <c r="J28" s="44">
        <v>10</v>
      </c>
      <c r="K28" s="44">
        <v>11</v>
      </c>
      <c r="L28" s="44">
        <v>11</v>
      </c>
      <c r="M28" s="44">
        <v>0</v>
      </c>
      <c r="N28" s="16">
        <f t="shared" si="1"/>
        <v>64.705882352941174</v>
      </c>
      <c r="O28" s="5">
        <v>3233.37</v>
      </c>
      <c r="P28" s="5">
        <f t="shared" si="2"/>
        <v>3233.37</v>
      </c>
      <c r="Q28" s="16">
        <f t="shared" si="3"/>
        <v>100</v>
      </c>
      <c r="R28" s="5">
        <v>3233.37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81" t="s">
        <v>383</v>
      </c>
      <c r="D29" s="25" t="s">
        <v>384</v>
      </c>
      <c r="E29" s="84" t="s">
        <v>41</v>
      </c>
      <c r="F29" s="96"/>
      <c r="G29" s="93">
        <v>0</v>
      </c>
      <c r="H29" s="44">
        <v>5</v>
      </c>
      <c r="I29" s="44">
        <v>1</v>
      </c>
      <c r="J29" s="44">
        <v>4</v>
      </c>
      <c r="K29" s="44">
        <v>1</v>
      </c>
      <c r="L29" s="44">
        <v>1</v>
      </c>
      <c r="M29" s="44">
        <v>0</v>
      </c>
      <c r="N29" s="16">
        <f t="shared" si="1"/>
        <v>20</v>
      </c>
      <c r="O29" s="5">
        <v>401.94</v>
      </c>
      <c r="P29" s="5">
        <f t="shared" si="2"/>
        <v>401.94</v>
      </c>
      <c r="Q29" s="16">
        <f t="shared" si="3"/>
        <v>100</v>
      </c>
      <c r="R29" s="5">
        <v>401.94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21" ht="27.95" customHeight="1" x14ac:dyDescent="0.2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138" t="s">
        <v>300</v>
      </c>
      <c r="G30" s="93">
        <f t="shared" ref="G30:G79" si="8">O30</f>
        <v>15984.98</v>
      </c>
      <c r="H30" s="44">
        <v>45</v>
      </c>
      <c r="I30" s="44">
        <v>2</v>
      </c>
      <c r="J30" s="44">
        <v>33</v>
      </c>
      <c r="K30" s="44">
        <v>23</v>
      </c>
      <c r="L30" s="44">
        <v>34</v>
      </c>
      <c r="M30" s="44">
        <v>0</v>
      </c>
      <c r="N30" s="16">
        <f t="shared" si="1"/>
        <v>51.111111111111107</v>
      </c>
      <c r="O30" s="5">
        <v>15984.98</v>
      </c>
      <c r="P30" s="5">
        <f t="shared" si="2"/>
        <v>15984.98</v>
      </c>
      <c r="Q30" s="16">
        <f t="shared" si="3"/>
        <v>100</v>
      </c>
      <c r="R30" s="5">
        <v>15984.98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14503.1</v>
      </c>
      <c r="H31" s="44">
        <v>34</v>
      </c>
      <c r="I31" s="44">
        <v>9</v>
      </c>
      <c r="J31" s="44">
        <v>22</v>
      </c>
      <c r="K31" s="44">
        <v>22</v>
      </c>
      <c r="L31" s="44">
        <v>28</v>
      </c>
      <c r="M31" s="44">
        <v>0</v>
      </c>
      <c r="N31" s="16">
        <f t="shared" si="1"/>
        <v>64.705882352941174</v>
      </c>
      <c r="O31" s="5">
        <v>14503.1</v>
      </c>
      <c r="P31" s="5">
        <f t="shared" si="2"/>
        <v>14503.1</v>
      </c>
      <c r="Q31" s="16">
        <f t="shared" si="3"/>
        <v>100</v>
      </c>
      <c r="R31" s="5">
        <v>14503.1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13160.44</v>
      </c>
      <c r="H32" s="44">
        <v>27</v>
      </c>
      <c r="I32" s="44">
        <v>7</v>
      </c>
      <c r="J32" s="44">
        <v>17</v>
      </c>
      <c r="K32" s="44">
        <v>17</v>
      </c>
      <c r="L32" s="44">
        <v>23</v>
      </c>
      <c r="M32" s="44">
        <v>0</v>
      </c>
      <c r="N32" s="16">
        <f t="shared" si="1"/>
        <v>62.962962962962962</v>
      </c>
      <c r="O32" s="5">
        <v>13160.44</v>
      </c>
      <c r="P32" s="5">
        <f t="shared" si="2"/>
        <v>13160.44</v>
      </c>
      <c r="Q32" s="16">
        <f t="shared" si="3"/>
        <v>100</v>
      </c>
      <c r="R32" s="5">
        <v>13160.44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25</v>
      </c>
      <c r="I33" s="44">
        <v>8</v>
      </c>
      <c r="J33" s="44">
        <v>14</v>
      </c>
      <c r="K33" s="44">
        <v>1</v>
      </c>
      <c r="L33" s="44">
        <v>1</v>
      </c>
      <c r="M33" s="44">
        <v>0</v>
      </c>
      <c r="N33" s="16">
        <f t="shared" si="1"/>
        <v>4</v>
      </c>
      <c r="O33" s="5">
        <v>415.83</v>
      </c>
      <c r="P33" s="5">
        <f t="shared" si="2"/>
        <v>415.83</v>
      </c>
      <c r="Q33" s="16">
        <f t="shared" si="3"/>
        <v>100</v>
      </c>
      <c r="R33" s="5">
        <v>415.83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28063.96</v>
      </c>
      <c r="H34" s="44">
        <v>55</v>
      </c>
      <c r="I34" s="44">
        <v>20</v>
      </c>
      <c r="J34" s="44">
        <v>29</v>
      </c>
      <c r="K34" s="44">
        <v>39</v>
      </c>
      <c r="L34" s="44">
        <v>46</v>
      </c>
      <c r="M34" s="44">
        <v>0</v>
      </c>
      <c r="N34" s="16">
        <f t="shared" si="1"/>
        <v>70.909090909090907</v>
      </c>
      <c r="O34" s="5">
        <v>28063.96</v>
      </c>
      <c r="P34" s="5">
        <f t="shared" si="2"/>
        <v>28063.96</v>
      </c>
      <c r="Q34" s="16">
        <f t="shared" si="3"/>
        <v>100</v>
      </c>
      <c r="R34" s="5">
        <v>28063.96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81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8094.76</v>
      </c>
      <c r="H35" s="44">
        <v>30</v>
      </c>
      <c r="I35" s="44">
        <v>7</v>
      </c>
      <c r="J35" s="44">
        <v>15</v>
      </c>
      <c r="K35" s="44">
        <v>16</v>
      </c>
      <c r="L35" s="44">
        <v>18</v>
      </c>
      <c r="M35" s="44">
        <v>0</v>
      </c>
      <c r="N35" s="16">
        <f t="shared" si="1"/>
        <v>53.333333333333336</v>
      </c>
      <c r="O35" s="5">
        <v>8094.76</v>
      </c>
      <c r="P35" s="5">
        <f t="shared" si="2"/>
        <v>8094.76</v>
      </c>
      <c r="Q35" s="16">
        <f t="shared" si="3"/>
        <v>100</v>
      </c>
      <c r="R35" s="5">
        <v>8094.76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35</v>
      </c>
      <c r="I36" s="44">
        <v>8</v>
      </c>
      <c r="J36" s="44">
        <v>24</v>
      </c>
      <c r="K36" s="44">
        <v>4</v>
      </c>
      <c r="L36" s="44">
        <v>4</v>
      </c>
      <c r="M36" s="44">
        <v>0</v>
      </c>
      <c r="N36" s="16">
        <f t="shared" si="1"/>
        <v>11.428571428571429</v>
      </c>
      <c r="O36" s="5">
        <v>1600.15</v>
      </c>
      <c r="P36" s="5">
        <f t="shared" si="2"/>
        <v>1600.15</v>
      </c>
      <c r="Q36" s="16">
        <f t="shared" si="3"/>
        <v>100</v>
      </c>
      <c r="R36" s="5">
        <v>1600.15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7280.8</v>
      </c>
      <c r="H37" s="44">
        <v>15</v>
      </c>
      <c r="I37" s="44">
        <v>6</v>
      </c>
      <c r="J37" s="44">
        <v>8</v>
      </c>
      <c r="K37" s="44">
        <v>10</v>
      </c>
      <c r="L37" s="44">
        <v>11</v>
      </c>
      <c r="M37" s="44">
        <v>0</v>
      </c>
      <c r="N37" s="16">
        <f t="shared" si="1"/>
        <v>66.666666666666657</v>
      </c>
      <c r="O37" s="5">
        <v>7280.8</v>
      </c>
      <c r="P37" s="5">
        <f t="shared" si="2"/>
        <v>7280.8</v>
      </c>
      <c r="Q37" s="16">
        <f t="shared" si="3"/>
        <v>100</v>
      </c>
      <c r="R37" s="5">
        <v>7280.8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13072.01</v>
      </c>
      <c r="H38" s="44">
        <v>13</v>
      </c>
      <c r="I38" s="44">
        <v>4</v>
      </c>
      <c r="J38" s="44">
        <v>9</v>
      </c>
      <c r="K38" s="44">
        <v>9</v>
      </c>
      <c r="L38" s="44">
        <v>13</v>
      </c>
      <c r="M38" s="44">
        <v>0</v>
      </c>
      <c r="N38" s="16">
        <f t="shared" si="1"/>
        <v>69.230769230769226</v>
      </c>
      <c r="O38" s="5">
        <v>13072.01</v>
      </c>
      <c r="P38" s="5">
        <f t="shared" si="2"/>
        <v>13072.01</v>
      </c>
      <c r="Q38" s="16">
        <f t="shared" si="3"/>
        <v>100</v>
      </c>
      <c r="R38" s="5">
        <v>13072.01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47564.52</v>
      </c>
      <c r="H39" s="44">
        <v>56</v>
      </c>
      <c r="I39" s="44">
        <v>5</v>
      </c>
      <c r="J39" s="44">
        <v>51</v>
      </c>
      <c r="K39" s="44">
        <v>33</v>
      </c>
      <c r="L39" s="44">
        <v>53</v>
      </c>
      <c r="M39" s="44">
        <v>0</v>
      </c>
      <c r="N39" s="16">
        <f t="shared" si="1"/>
        <v>58.928571428571431</v>
      </c>
      <c r="O39" s="5">
        <v>47564.52</v>
      </c>
      <c r="P39" s="5">
        <f t="shared" si="2"/>
        <v>47564.52</v>
      </c>
      <c r="Q39" s="16">
        <f t="shared" si="3"/>
        <v>100</v>
      </c>
      <c r="R39" s="5">
        <v>47564.52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9</v>
      </c>
      <c r="I40" s="44">
        <v>2</v>
      </c>
      <c r="J40" s="44">
        <v>6</v>
      </c>
      <c r="K40" s="44">
        <v>0</v>
      </c>
      <c r="L40" s="44">
        <v>0</v>
      </c>
      <c r="M40" s="44">
        <v>0</v>
      </c>
      <c r="N40" s="16">
        <f t="shared" si="1"/>
        <v>0</v>
      </c>
      <c r="O40" s="16">
        <f>IF(I40=0,0,L40/I40)*100</f>
        <v>0</v>
      </c>
      <c r="P40" s="5">
        <f t="shared" si="2"/>
        <v>0</v>
      </c>
      <c r="Q40" s="16">
        <f t="shared" si="3"/>
        <v>0</v>
      </c>
      <c r="R40" s="16">
        <f t="shared" ref="R40:S40" si="9">IF(L40=0,0,O40/L40)*100</f>
        <v>0</v>
      </c>
      <c r="S40" s="16">
        <f t="shared" si="9"/>
        <v>0</v>
      </c>
      <c r="T40" s="5">
        <f t="shared" si="5"/>
        <v>0</v>
      </c>
      <c r="U40" s="16">
        <f t="shared" si="6"/>
        <v>0</v>
      </c>
    </row>
    <row r="41" spans="1:21" ht="38.25" customHeight="1" x14ac:dyDescent="0.25">
      <c r="A41" s="1">
        <f t="shared" si="7"/>
        <v>36</v>
      </c>
      <c r="B41" s="181" t="s">
        <v>23</v>
      </c>
      <c r="C41" s="181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4987.17</v>
      </c>
      <c r="H41" s="44">
        <v>18</v>
      </c>
      <c r="I41" s="44">
        <v>4</v>
      </c>
      <c r="J41" s="44">
        <v>12</v>
      </c>
      <c r="K41" s="44">
        <v>6</v>
      </c>
      <c r="L41" s="44">
        <v>7</v>
      </c>
      <c r="M41" s="44">
        <v>0</v>
      </c>
      <c r="N41" s="16">
        <f t="shared" si="1"/>
        <v>33.333333333333329</v>
      </c>
      <c r="O41" s="16">
        <v>4987.17</v>
      </c>
      <c r="P41" s="5">
        <f t="shared" si="2"/>
        <v>4987.17</v>
      </c>
      <c r="Q41" s="16">
        <f t="shared" si="3"/>
        <v>100</v>
      </c>
      <c r="R41" s="16">
        <v>4987.17</v>
      </c>
      <c r="S41" s="16">
        <f>IF(P41=0,0,R41/P41)*100</f>
        <v>100</v>
      </c>
      <c r="T41" s="5">
        <f t="shared" si="5"/>
        <v>0</v>
      </c>
      <c r="U41" s="16">
        <f t="shared" si="6"/>
        <v>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18004.22</v>
      </c>
      <c r="H42" s="44">
        <v>25</v>
      </c>
      <c r="I42" s="44">
        <v>5</v>
      </c>
      <c r="J42" s="44">
        <v>18</v>
      </c>
      <c r="K42" s="44">
        <v>17</v>
      </c>
      <c r="L42" s="44">
        <v>23</v>
      </c>
      <c r="M42" s="44">
        <v>0</v>
      </c>
      <c r="N42" s="16">
        <f t="shared" si="1"/>
        <v>68</v>
      </c>
      <c r="O42" s="5">
        <v>18004.22</v>
      </c>
      <c r="P42" s="5">
        <f t="shared" si="2"/>
        <v>18004.22</v>
      </c>
      <c r="Q42" s="16">
        <f>IF(O42=0,0,P42/O42)*100</f>
        <v>100</v>
      </c>
      <c r="R42" s="5">
        <v>18004.22</v>
      </c>
      <c r="S42" s="16">
        <f>IF(P42=0,0,R42/P42)*100</f>
        <v>100</v>
      </c>
      <c r="T42" s="5">
        <f t="shared" si="5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22062.33</v>
      </c>
      <c r="H43" s="44">
        <v>45</v>
      </c>
      <c r="I43" s="44">
        <v>16</v>
      </c>
      <c r="J43" s="44">
        <v>17</v>
      </c>
      <c r="K43" s="44">
        <v>29</v>
      </c>
      <c r="L43" s="44">
        <v>36</v>
      </c>
      <c r="M43" s="44">
        <v>0</v>
      </c>
      <c r="N43" s="16">
        <f t="shared" si="1"/>
        <v>64.444444444444443</v>
      </c>
      <c r="O43" s="5">
        <v>22062.33</v>
      </c>
      <c r="P43" s="5">
        <f t="shared" si="2"/>
        <v>22062.33</v>
      </c>
      <c r="Q43" s="16">
        <f>IF(O43=0,0,P43/O43)*100</f>
        <v>100</v>
      </c>
      <c r="R43" s="5">
        <v>22062.33</v>
      </c>
      <c r="S43" s="16">
        <f>IF(P43=0,0,R43/P43)*100</f>
        <v>100</v>
      </c>
      <c r="T43" s="5">
        <f t="shared" si="5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1"/>
        <v>0</v>
      </c>
      <c r="O44" s="16">
        <f>IF(I44=0,0,L44/I44)*100</f>
        <v>0</v>
      </c>
      <c r="P44" s="5">
        <f t="shared" si="2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5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81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17029.04</v>
      </c>
      <c r="H45" s="44">
        <v>41</v>
      </c>
      <c r="I45" s="44">
        <v>8</v>
      </c>
      <c r="J45" s="44">
        <v>24</v>
      </c>
      <c r="K45" s="44">
        <v>23</v>
      </c>
      <c r="L45" s="44">
        <v>27</v>
      </c>
      <c r="M45" s="44">
        <v>0</v>
      </c>
      <c r="N45" s="16">
        <f t="shared" si="1"/>
        <v>56.09756097560976</v>
      </c>
      <c r="O45" s="5">
        <v>17029.04</v>
      </c>
      <c r="P45" s="5">
        <f t="shared" si="2"/>
        <v>17029.04</v>
      </c>
      <c r="Q45" s="16">
        <f>IF(O45=0,0,P45/O45)*100</f>
        <v>100</v>
      </c>
      <c r="R45" s="5">
        <v>17029.04</v>
      </c>
      <c r="S45" s="16">
        <f>IF(P45=0,0,R45/P45)*100</f>
        <v>100</v>
      </c>
      <c r="T45" s="5">
        <f t="shared" si="5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11541.03</v>
      </c>
      <c r="H46" s="44">
        <v>27</v>
      </c>
      <c r="I46" s="44">
        <v>6</v>
      </c>
      <c r="J46" s="44">
        <v>18</v>
      </c>
      <c r="K46" s="44">
        <v>17</v>
      </c>
      <c r="L46" s="44">
        <v>23</v>
      </c>
      <c r="M46" s="44">
        <v>0</v>
      </c>
      <c r="N46" s="16">
        <f t="shared" si="1"/>
        <v>62.962962962962962</v>
      </c>
      <c r="O46" s="5">
        <v>11541.03</v>
      </c>
      <c r="P46" s="5">
        <f t="shared" si="2"/>
        <v>11541.03</v>
      </c>
      <c r="Q46" s="16">
        <f>IF(O46=0,0,P46/O46)*100</f>
        <v>100</v>
      </c>
      <c r="R46" s="5">
        <v>11541.03</v>
      </c>
      <c r="S46" s="16">
        <f>IF(P46=0,0,R46/P46)*100</f>
        <v>100</v>
      </c>
      <c r="T46" s="5">
        <f t="shared" si="5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81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29</v>
      </c>
      <c r="I47" s="44">
        <v>6</v>
      </c>
      <c r="J47" s="44">
        <v>18</v>
      </c>
      <c r="K47" s="44">
        <v>0</v>
      </c>
      <c r="L47" s="44">
        <v>0</v>
      </c>
      <c r="M47" s="44">
        <v>0</v>
      </c>
      <c r="N47" s="16">
        <f t="shared" si="1"/>
        <v>0</v>
      </c>
      <c r="O47" s="5">
        <v>0</v>
      </c>
      <c r="P47" s="5">
        <f t="shared" si="2"/>
        <v>0</v>
      </c>
      <c r="Q47" s="5">
        <v>0</v>
      </c>
      <c r="R47" s="5">
        <v>0</v>
      </c>
      <c r="S47" s="5">
        <v>0</v>
      </c>
      <c r="T47" s="5">
        <f t="shared" si="5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3927.26</v>
      </c>
      <c r="H48" s="44">
        <v>10</v>
      </c>
      <c r="I48" s="44">
        <v>1</v>
      </c>
      <c r="J48" s="44">
        <v>7</v>
      </c>
      <c r="K48" s="44">
        <v>9</v>
      </c>
      <c r="L48" s="44">
        <v>10</v>
      </c>
      <c r="M48" s="44">
        <v>0</v>
      </c>
      <c r="N48" s="16">
        <f t="shared" si="1"/>
        <v>90</v>
      </c>
      <c r="O48" s="5">
        <v>3927.26</v>
      </c>
      <c r="P48" s="5">
        <f t="shared" si="2"/>
        <v>3927.26</v>
      </c>
      <c r="Q48" s="16">
        <f>IF(O48=0,0,P48/O48)*100</f>
        <v>100</v>
      </c>
      <c r="R48" s="5">
        <v>3927.26</v>
      </c>
      <c r="S48" s="16">
        <f>IF(P48=0,0,R48/P48)*100</f>
        <v>100</v>
      </c>
      <c r="T48" s="5">
        <f t="shared" si="5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16383.9</v>
      </c>
      <c r="H49" s="44">
        <v>32</v>
      </c>
      <c r="I49" s="44">
        <v>10</v>
      </c>
      <c r="J49" s="44">
        <v>17</v>
      </c>
      <c r="K49" s="44">
        <v>28</v>
      </c>
      <c r="L49" s="44">
        <v>31</v>
      </c>
      <c r="M49" s="44">
        <v>0</v>
      </c>
      <c r="N49" s="16">
        <f t="shared" si="1"/>
        <v>87.5</v>
      </c>
      <c r="O49" s="5">
        <v>16383.9</v>
      </c>
      <c r="P49" s="5">
        <f t="shared" si="2"/>
        <v>16383.9</v>
      </c>
      <c r="Q49" s="16">
        <f>IF(O49=0,0,P49/O49)*100</f>
        <v>100</v>
      </c>
      <c r="R49" s="5">
        <v>16383.9</v>
      </c>
      <c r="S49" s="16">
        <f>IF(P49=0,0,R49/P49)*100</f>
        <v>100</v>
      </c>
      <c r="T49" s="5">
        <f t="shared" si="5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7977.67</v>
      </c>
      <c r="H50" s="44">
        <v>23</v>
      </c>
      <c r="I50" s="44">
        <v>6</v>
      </c>
      <c r="J50" s="44">
        <v>16</v>
      </c>
      <c r="K50" s="44">
        <v>11</v>
      </c>
      <c r="L50" s="44">
        <v>12</v>
      </c>
      <c r="M50" s="44">
        <v>0</v>
      </c>
      <c r="N50" s="16">
        <f t="shared" si="1"/>
        <v>47.826086956521742</v>
      </c>
      <c r="O50" s="5">
        <v>7977.67</v>
      </c>
      <c r="P50" s="5">
        <f t="shared" si="2"/>
        <v>7977.67</v>
      </c>
      <c r="Q50" s="16">
        <f>IF(O50=0,0,P50/O50)*100</f>
        <v>100</v>
      </c>
      <c r="R50" s="5">
        <v>7977.67</v>
      </c>
      <c r="S50" s="16">
        <f>IF(P50=0,0,R50/P50)*100</f>
        <v>100</v>
      </c>
      <c r="T50" s="5">
        <f t="shared" si="5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81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1203.94</v>
      </c>
      <c r="H51" s="44">
        <v>6</v>
      </c>
      <c r="I51" s="44">
        <v>0</v>
      </c>
      <c r="J51" s="44">
        <v>5</v>
      </c>
      <c r="K51" s="44">
        <v>3</v>
      </c>
      <c r="L51" s="44">
        <v>3</v>
      </c>
      <c r="M51" s="44">
        <v>0</v>
      </c>
      <c r="N51" s="16">
        <f t="shared" si="1"/>
        <v>50</v>
      </c>
      <c r="O51" s="16">
        <v>1203.94</v>
      </c>
      <c r="P51" s="5">
        <f t="shared" si="2"/>
        <v>1203.94</v>
      </c>
      <c r="Q51" s="16">
        <f>IF(O51=0,0,P51/O51)*100</f>
        <v>100</v>
      </c>
      <c r="R51" s="16">
        <v>1203.94</v>
      </c>
      <c r="S51" s="16">
        <f>IF(P51=0,0,R51/P51)*100</f>
        <v>100</v>
      </c>
      <c r="T51" s="5">
        <f t="shared" si="5"/>
        <v>0</v>
      </c>
      <c r="U51" s="16">
        <f>IF(P51=0,0,T51/P51)*100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15113.89</v>
      </c>
      <c r="H52" s="44">
        <v>24</v>
      </c>
      <c r="I52" s="44">
        <v>0</v>
      </c>
      <c r="J52" s="44">
        <v>14</v>
      </c>
      <c r="K52" s="44">
        <v>17</v>
      </c>
      <c r="L52" s="44">
        <v>23</v>
      </c>
      <c r="M52" s="44">
        <v>0</v>
      </c>
      <c r="N52" s="16">
        <f t="shared" si="1"/>
        <v>70.833333333333343</v>
      </c>
      <c r="O52" s="5">
        <v>15113.89</v>
      </c>
      <c r="P52" s="5">
        <f t="shared" si="2"/>
        <v>15113.89</v>
      </c>
      <c r="Q52" s="16">
        <f t="shared" ref="Q52:Q80" si="10">IF(O52=0,0,P52/O52)*100</f>
        <v>100</v>
      </c>
      <c r="R52" s="5">
        <v>15113.89</v>
      </c>
      <c r="S52" s="16">
        <f t="shared" ref="S52:S66" si="11">IF(P52=0,0,R52/P52)*100</f>
        <v>100</v>
      </c>
      <c r="T52" s="5">
        <f t="shared" si="5"/>
        <v>0</v>
      </c>
      <c r="U52" s="16">
        <f t="shared" ref="U52:U80" si="12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13180.31</v>
      </c>
      <c r="H53" s="44">
        <v>19</v>
      </c>
      <c r="I53" s="44">
        <v>1</v>
      </c>
      <c r="J53" s="44">
        <v>13</v>
      </c>
      <c r="K53" s="44">
        <v>13</v>
      </c>
      <c r="L53" s="44">
        <v>14</v>
      </c>
      <c r="M53" s="44">
        <v>0</v>
      </c>
      <c r="N53" s="16">
        <f t="shared" si="1"/>
        <v>68.421052631578945</v>
      </c>
      <c r="O53" s="5">
        <v>13180.31</v>
      </c>
      <c r="P53" s="5">
        <f t="shared" si="2"/>
        <v>13180.31</v>
      </c>
      <c r="Q53" s="16">
        <f t="shared" si="10"/>
        <v>100</v>
      </c>
      <c r="R53" s="5">
        <v>13180.31</v>
      </c>
      <c r="S53" s="16">
        <f t="shared" si="11"/>
        <v>100</v>
      </c>
      <c r="T53" s="5">
        <f t="shared" si="5"/>
        <v>0</v>
      </c>
      <c r="U53" s="16">
        <f t="shared" si="12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8029.18</v>
      </c>
      <c r="H54" s="44">
        <v>23</v>
      </c>
      <c r="I54" s="44">
        <v>6</v>
      </c>
      <c r="J54" s="44">
        <v>13</v>
      </c>
      <c r="K54" s="44">
        <v>10</v>
      </c>
      <c r="L54" s="44">
        <v>14</v>
      </c>
      <c r="M54" s="44">
        <v>0</v>
      </c>
      <c r="N54" s="16">
        <f t="shared" si="1"/>
        <v>43.478260869565219</v>
      </c>
      <c r="O54" s="5">
        <v>8029.18</v>
      </c>
      <c r="P54" s="5">
        <f t="shared" si="2"/>
        <v>8029.18</v>
      </c>
      <c r="Q54" s="16">
        <f t="shared" si="10"/>
        <v>100</v>
      </c>
      <c r="R54" s="5">
        <v>8029.18</v>
      </c>
      <c r="S54" s="16">
        <f t="shared" si="11"/>
        <v>100</v>
      </c>
      <c r="T54" s="5">
        <f t="shared" si="5"/>
        <v>0</v>
      </c>
      <c r="U54" s="16">
        <f t="shared" si="12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4470.8100000000004</v>
      </c>
      <c r="H55" s="44">
        <v>37</v>
      </c>
      <c r="I55" s="44">
        <v>5</v>
      </c>
      <c r="J55" s="44">
        <v>31</v>
      </c>
      <c r="K55" s="44">
        <v>7</v>
      </c>
      <c r="L55" s="44">
        <v>9</v>
      </c>
      <c r="M55" s="44">
        <v>0</v>
      </c>
      <c r="N55" s="16">
        <f t="shared" si="1"/>
        <v>18.918918918918919</v>
      </c>
      <c r="O55" s="5">
        <v>4470.8100000000004</v>
      </c>
      <c r="P55" s="5">
        <f t="shared" si="2"/>
        <v>4470.8100000000004</v>
      </c>
      <c r="Q55" s="16">
        <f t="shared" si="10"/>
        <v>100</v>
      </c>
      <c r="R55" s="5">
        <v>4470.8100000000004</v>
      </c>
      <c r="S55" s="16">
        <f t="shared" si="11"/>
        <v>100</v>
      </c>
      <c r="T55" s="5">
        <f t="shared" si="5"/>
        <v>0</v>
      </c>
      <c r="U55" s="16">
        <f t="shared" si="12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81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30</v>
      </c>
      <c r="I56" s="44">
        <v>8</v>
      </c>
      <c r="J56" s="44">
        <v>6</v>
      </c>
      <c r="K56" s="44">
        <v>8</v>
      </c>
      <c r="L56" s="44">
        <v>9</v>
      </c>
      <c r="M56" s="44">
        <v>0</v>
      </c>
      <c r="N56" s="16">
        <f t="shared" si="1"/>
        <v>26.666666666666668</v>
      </c>
      <c r="O56" s="5">
        <v>3148.3</v>
      </c>
      <c r="P56" s="5">
        <f t="shared" si="2"/>
        <v>3148.3</v>
      </c>
      <c r="Q56" s="16">
        <f t="shared" si="10"/>
        <v>100</v>
      </c>
      <c r="R56" s="5">
        <v>3148.3</v>
      </c>
      <c r="S56" s="16">
        <f t="shared" si="11"/>
        <v>100</v>
      </c>
      <c r="T56" s="5">
        <f t="shared" si="5"/>
        <v>0</v>
      </c>
      <c r="U56" s="16">
        <f t="shared" si="12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18773.419999999998</v>
      </c>
      <c r="H57" s="44">
        <v>33</v>
      </c>
      <c r="I57" s="44">
        <v>2</v>
      </c>
      <c r="J57" s="44">
        <v>16</v>
      </c>
      <c r="K57" s="44">
        <v>29</v>
      </c>
      <c r="L57" s="44">
        <v>36</v>
      </c>
      <c r="M57" s="44">
        <v>0</v>
      </c>
      <c r="N57" s="16">
        <f t="shared" si="1"/>
        <v>87.878787878787875</v>
      </c>
      <c r="O57" s="5">
        <v>18773.419999999998</v>
      </c>
      <c r="P57" s="5">
        <f t="shared" si="2"/>
        <v>18773.419999999998</v>
      </c>
      <c r="Q57" s="16">
        <f t="shared" si="10"/>
        <v>100</v>
      </c>
      <c r="R57" s="5">
        <v>18773.419999999998</v>
      </c>
      <c r="S57" s="16">
        <f t="shared" si="11"/>
        <v>100</v>
      </c>
      <c r="T57" s="5">
        <f t="shared" si="5"/>
        <v>0</v>
      </c>
      <c r="U57" s="16">
        <f t="shared" si="12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81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12344.8</v>
      </c>
      <c r="H58" s="44">
        <v>17</v>
      </c>
      <c r="I58" s="44">
        <v>4</v>
      </c>
      <c r="J58" s="44">
        <v>8</v>
      </c>
      <c r="K58" s="44">
        <v>13</v>
      </c>
      <c r="L58" s="44">
        <v>16</v>
      </c>
      <c r="M58" s="44">
        <v>0</v>
      </c>
      <c r="N58" s="16">
        <f t="shared" si="1"/>
        <v>76.470588235294116</v>
      </c>
      <c r="O58" s="5">
        <v>12344.8</v>
      </c>
      <c r="P58" s="5">
        <f t="shared" si="2"/>
        <v>12344.8</v>
      </c>
      <c r="Q58" s="16">
        <f t="shared" si="10"/>
        <v>100</v>
      </c>
      <c r="R58" s="5">
        <v>12344.8</v>
      </c>
      <c r="S58" s="16">
        <f t="shared" si="11"/>
        <v>100</v>
      </c>
      <c r="T58" s="5">
        <f t="shared" si="5"/>
        <v>0</v>
      </c>
      <c r="U58" s="16">
        <f t="shared" si="12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10372.75</v>
      </c>
      <c r="H59" s="44">
        <v>31</v>
      </c>
      <c r="I59" s="44">
        <v>11</v>
      </c>
      <c r="J59" s="44">
        <v>13</v>
      </c>
      <c r="K59" s="44">
        <v>20</v>
      </c>
      <c r="L59" s="44">
        <v>22</v>
      </c>
      <c r="M59" s="44">
        <v>0</v>
      </c>
      <c r="N59" s="16">
        <f t="shared" si="1"/>
        <v>64.516129032258064</v>
      </c>
      <c r="O59" s="5">
        <v>10372.75</v>
      </c>
      <c r="P59" s="5">
        <f t="shared" si="2"/>
        <v>10372.75</v>
      </c>
      <c r="Q59" s="16">
        <f t="shared" si="10"/>
        <v>100</v>
      </c>
      <c r="R59" s="5">
        <v>10372.75</v>
      </c>
      <c r="S59" s="16">
        <f t="shared" si="11"/>
        <v>100</v>
      </c>
      <c r="T59" s="5">
        <f t="shared" si="5"/>
        <v>0</v>
      </c>
      <c r="U59" s="16">
        <f t="shared" si="12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3770.92</v>
      </c>
      <c r="H60" s="44">
        <v>19</v>
      </c>
      <c r="I60" s="44">
        <v>6</v>
      </c>
      <c r="J60" s="44">
        <v>11</v>
      </c>
      <c r="K60" s="44">
        <v>9</v>
      </c>
      <c r="L60" s="44">
        <v>11</v>
      </c>
      <c r="M60" s="44">
        <v>0</v>
      </c>
      <c r="N60" s="16">
        <f t="shared" si="1"/>
        <v>47.368421052631575</v>
      </c>
      <c r="O60" s="5">
        <v>3770.92</v>
      </c>
      <c r="P60" s="5">
        <f t="shared" si="2"/>
        <v>3770.92</v>
      </c>
      <c r="Q60" s="16">
        <f t="shared" si="10"/>
        <v>100</v>
      </c>
      <c r="R60" s="5">
        <v>3770.92</v>
      </c>
      <c r="S60" s="16">
        <f t="shared" si="11"/>
        <v>100</v>
      </c>
      <c r="T60" s="5">
        <f t="shared" si="5"/>
        <v>0</v>
      </c>
      <c r="U60" s="16">
        <f t="shared" si="12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27</v>
      </c>
      <c r="I61" s="44">
        <v>4</v>
      </c>
      <c r="J61" s="44">
        <v>20</v>
      </c>
      <c r="K61" s="44">
        <v>3</v>
      </c>
      <c r="L61" s="44">
        <v>4</v>
      </c>
      <c r="M61" s="44">
        <v>0</v>
      </c>
      <c r="N61" s="16">
        <f t="shared" si="1"/>
        <v>11.111111111111111</v>
      </c>
      <c r="O61" s="5">
        <v>4040.4</v>
      </c>
      <c r="P61" s="5">
        <f t="shared" si="2"/>
        <v>4040.4</v>
      </c>
      <c r="Q61" s="16">
        <f t="shared" si="10"/>
        <v>100</v>
      </c>
      <c r="R61" s="5">
        <v>4040.4</v>
      </c>
      <c r="S61" s="16">
        <f t="shared" si="11"/>
        <v>100</v>
      </c>
      <c r="T61" s="5">
        <f t="shared" si="5"/>
        <v>0</v>
      </c>
      <c r="U61" s="16">
        <f t="shared" si="12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17017.78</v>
      </c>
      <c r="H62" s="44">
        <v>18</v>
      </c>
      <c r="I62" s="44">
        <v>1</v>
      </c>
      <c r="J62" s="44">
        <v>14</v>
      </c>
      <c r="K62" s="44">
        <v>15</v>
      </c>
      <c r="L62" s="44">
        <v>17</v>
      </c>
      <c r="M62" s="44">
        <v>0</v>
      </c>
      <c r="N62" s="16">
        <f t="shared" si="1"/>
        <v>83.333333333333343</v>
      </c>
      <c r="O62" s="5">
        <v>17017.78</v>
      </c>
      <c r="P62" s="5">
        <f t="shared" si="2"/>
        <v>17017.78</v>
      </c>
      <c r="Q62" s="16">
        <f t="shared" si="10"/>
        <v>100</v>
      </c>
      <c r="R62" s="5">
        <v>17017.78</v>
      </c>
      <c r="S62" s="16">
        <f t="shared" si="11"/>
        <v>100</v>
      </c>
      <c r="T62" s="5">
        <f t="shared" si="5"/>
        <v>0</v>
      </c>
      <c r="U62" s="16">
        <f t="shared" si="12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11852.78</v>
      </c>
      <c r="H63" s="44">
        <v>25</v>
      </c>
      <c r="I63" s="44">
        <v>8</v>
      </c>
      <c r="J63" s="44">
        <v>10</v>
      </c>
      <c r="K63" s="44">
        <v>14</v>
      </c>
      <c r="L63" s="44">
        <v>17</v>
      </c>
      <c r="M63" s="44">
        <v>0</v>
      </c>
      <c r="N63" s="16">
        <f t="shared" si="1"/>
        <v>56.000000000000007</v>
      </c>
      <c r="O63" s="5">
        <v>11852.78</v>
      </c>
      <c r="P63" s="5">
        <f t="shared" si="2"/>
        <v>11852.78</v>
      </c>
      <c r="Q63" s="16">
        <f t="shared" si="10"/>
        <v>100</v>
      </c>
      <c r="R63" s="5">
        <v>11852.78</v>
      </c>
      <c r="S63" s="16">
        <f t="shared" si="11"/>
        <v>100</v>
      </c>
      <c r="T63" s="5">
        <f t="shared" si="5"/>
        <v>0</v>
      </c>
      <c r="U63" s="16">
        <f t="shared" si="12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103.49</v>
      </c>
      <c r="H64" s="44">
        <v>1</v>
      </c>
      <c r="I64" s="44">
        <v>0</v>
      </c>
      <c r="J64" s="44">
        <v>1</v>
      </c>
      <c r="K64" s="44">
        <v>1</v>
      </c>
      <c r="L64" s="44">
        <v>1</v>
      </c>
      <c r="M64" s="44">
        <v>0</v>
      </c>
      <c r="N64" s="16">
        <f t="shared" si="1"/>
        <v>100</v>
      </c>
      <c r="O64" s="5">
        <v>103.49</v>
      </c>
      <c r="P64" s="5">
        <f t="shared" si="2"/>
        <v>103.49</v>
      </c>
      <c r="Q64" s="16">
        <f t="shared" si="10"/>
        <v>100</v>
      </c>
      <c r="R64" s="5">
        <v>103.49</v>
      </c>
      <c r="S64" s="16">
        <f t="shared" si="11"/>
        <v>100</v>
      </c>
      <c r="T64" s="5">
        <f t="shared" si="5"/>
        <v>0</v>
      </c>
      <c r="U64" s="16">
        <f t="shared" si="12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8</v>
      </c>
      <c r="I65" s="44">
        <v>3</v>
      </c>
      <c r="J65" s="44">
        <v>5</v>
      </c>
      <c r="K65" s="44">
        <v>0</v>
      </c>
      <c r="L65" s="44">
        <v>0</v>
      </c>
      <c r="M65" s="44">
        <v>0</v>
      </c>
      <c r="N65" s="16">
        <f t="shared" si="1"/>
        <v>0</v>
      </c>
      <c r="O65" s="5">
        <v>0</v>
      </c>
      <c r="P65" s="5">
        <f t="shared" si="2"/>
        <v>0</v>
      </c>
      <c r="Q65" s="16">
        <f t="shared" si="10"/>
        <v>0</v>
      </c>
      <c r="R65" s="5">
        <v>0</v>
      </c>
      <c r="S65" s="16">
        <f t="shared" si="11"/>
        <v>0</v>
      </c>
      <c r="T65" s="5">
        <f t="shared" si="5"/>
        <v>0</v>
      </c>
      <c r="U65" s="16">
        <f t="shared" si="12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81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5696.37</v>
      </c>
      <c r="H66" s="44">
        <v>33</v>
      </c>
      <c r="I66" s="44">
        <v>13</v>
      </c>
      <c r="J66" s="44">
        <v>16</v>
      </c>
      <c r="K66" s="44">
        <v>14</v>
      </c>
      <c r="L66" s="44">
        <v>15</v>
      </c>
      <c r="M66" s="44">
        <v>0</v>
      </c>
      <c r="N66" s="16">
        <f t="shared" si="1"/>
        <v>42.424242424242422</v>
      </c>
      <c r="O66" s="5">
        <v>5696.37</v>
      </c>
      <c r="P66" s="5">
        <f t="shared" si="2"/>
        <v>5696.37</v>
      </c>
      <c r="Q66" s="16">
        <f t="shared" si="10"/>
        <v>100</v>
      </c>
      <c r="R66" s="5">
        <v>5696.37</v>
      </c>
      <c r="S66" s="16">
        <f t="shared" si="11"/>
        <v>100</v>
      </c>
      <c r="T66" s="5">
        <f t="shared" si="5"/>
        <v>0</v>
      </c>
      <c r="U66" s="16">
        <f t="shared" si="12"/>
        <v>0</v>
      </c>
    </row>
    <row r="67" spans="1:21" ht="27.95" customHeight="1" x14ac:dyDescent="0.25">
      <c r="A67" s="1">
        <f t="shared" si="7"/>
        <v>62</v>
      </c>
      <c r="B67" s="181" t="s">
        <v>24</v>
      </c>
      <c r="C67" s="181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1958.18</v>
      </c>
      <c r="H67" s="44">
        <v>7</v>
      </c>
      <c r="I67" s="44">
        <v>2</v>
      </c>
      <c r="J67" s="44">
        <v>4</v>
      </c>
      <c r="K67" s="44">
        <v>4</v>
      </c>
      <c r="L67" s="44">
        <v>5</v>
      </c>
      <c r="M67" s="44">
        <v>0</v>
      </c>
      <c r="N67" s="16">
        <f t="shared" si="1"/>
        <v>57.142857142857139</v>
      </c>
      <c r="O67" s="16">
        <v>1958.18</v>
      </c>
      <c r="P67" s="5">
        <f t="shared" si="2"/>
        <v>1958.18</v>
      </c>
      <c r="Q67" s="16">
        <f t="shared" si="10"/>
        <v>100</v>
      </c>
      <c r="R67" s="16">
        <v>1958.18</v>
      </c>
      <c r="S67" s="16">
        <f>IF(M67=0,0,P67/M67)*100</f>
        <v>0</v>
      </c>
      <c r="T67" s="5">
        <f t="shared" si="5"/>
        <v>0</v>
      </c>
      <c r="U67" s="16">
        <f t="shared" si="12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6</v>
      </c>
      <c r="I68" s="44">
        <v>1</v>
      </c>
      <c r="J68" s="44">
        <v>3</v>
      </c>
      <c r="K68" s="44">
        <v>1</v>
      </c>
      <c r="L68" s="44">
        <v>1</v>
      </c>
      <c r="M68" s="44">
        <v>0</v>
      </c>
      <c r="N68" s="16">
        <f t="shared" si="1"/>
        <v>16.666666666666664</v>
      </c>
      <c r="O68" s="5">
        <v>91.35</v>
      </c>
      <c r="P68" s="5">
        <f t="shared" si="2"/>
        <v>91.35</v>
      </c>
      <c r="Q68" s="16">
        <f t="shared" si="10"/>
        <v>100</v>
      </c>
      <c r="R68" s="5">
        <v>91.35</v>
      </c>
      <c r="S68" s="16">
        <f t="shared" ref="S68:S80" si="13">IF(P68=0,0,R68/P68)*100</f>
        <v>100</v>
      </c>
      <c r="T68" s="5">
        <f t="shared" si="5"/>
        <v>0</v>
      </c>
      <c r="U68" s="16">
        <f t="shared" si="12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10863.49</v>
      </c>
      <c r="H69" s="44">
        <v>29</v>
      </c>
      <c r="I69" s="44">
        <v>5</v>
      </c>
      <c r="J69" s="44">
        <v>19</v>
      </c>
      <c r="K69" s="44">
        <v>25</v>
      </c>
      <c r="L69" s="44">
        <v>26</v>
      </c>
      <c r="M69" s="44">
        <v>0</v>
      </c>
      <c r="N69" s="16">
        <f t="shared" si="1"/>
        <v>86.206896551724128</v>
      </c>
      <c r="O69" s="5">
        <v>10863.49</v>
      </c>
      <c r="P69" s="5">
        <f t="shared" si="2"/>
        <v>10863.49</v>
      </c>
      <c r="Q69" s="16">
        <f t="shared" si="10"/>
        <v>100</v>
      </c>
      <c r="R69" s="5">
        <v>10863.49</v>
      </c>
      <c r="S69" s="16">
        <f t="shared" si="13"/>
        <v>100</v>
      </c>
      <c r="T69" s="5">
        <f t="shared" si="5"/>
        <v>0</v>
      </c>
      <c r="U69" s="16">
        <f t="shared" si="12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14087.52</v>
      </c>
      <c r="H70" s="44">
        <v>43</v>
      </c>
      <c r="I70" s="44">
        <v>8</v>
      </c>
      <c r="J70" s="44">
        <v>27</v>
      </c>
      <c r="K70" s="44">
        <v>14</v>
      </c>
      <c r="L70" s="44">
        <v>16</v>
      </c>
      <c r="M70" s="44">
        <v>0</v>
      </c>
      <c r="N70" s="16">
        <f t="shared" ref="N70:S102" si="14">IF(H70=0,0,K70/H70)*100</f>
        <v>32.558139534883722</v>
      </c>
      <c r="O70" s="5">
        <v>14087.52</v>
      </c>
      <c r="P70" s="5">
        <f t="shared" ref="P70:P79" si="15">O70</f>
        <v>14087.52</v>
      </c>
      <c r="Q70" s="16">
        <f t="shared" si="10"/>
        <v>100</v>
      </c>
      <c r="R70" s="5">
        <v>14087.52</v>
      </c>
      <c r="S70" s="16">
        <f t="shared" si="13"/>
        <v>100</v>
      </c>
      <c r="T70" s="5">
        <f t="shared" ref="T70:T80" si="16">SUM(P70, -R70)</f>
        <v>0</v>
      </c>
      <c r="U70" s="16">
        <f t="shared" si="12"/>
        <v>0</v>
      </c>
    </row>
    <row r="71" spans="1:21" ht="27.95" customHeight="1" x14ac:dyDescent="0.25">
      <c r="A71" s="1">
        <f t="shared" ref="A71:A103" si="17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14"/>
        <v>100</v>
      </c>
      <c r="O71" s="5">
        <v>643.1</v>
      </c>
      <c r="P71" s="5">
        <f t="shared" si="15"/>
        <v>643.1</v>
      </c>
      <c r="Q71" s="16">
        <f t="shared" si="10"/>
        <v>100</v>
      </c>
      <c r="R71" s="5">
        <v>643.1</v>
      </c>
      <c r="S71" s="16">
        <f t="shared" si="13"/>
        <v>100</v>
      </c>
      <c r="T71" s="5">
        <f t="shared" si="16"/>
        <v>0</v>
      </c>
      <c r="U71" s="16">
        <f t="shared" si="12"/>
        <v>0</v>
      </c>
    </row>
    <row r="72" spans="1:21" ht="27.95" customHeight="1" x14ac:dyDescent="0.25">
      <c r="A72" s="1">
        <f t="shared" si="17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22</v>
      </c>
      <c r="I72" s="44">
        <v>3</v>
      </c>
      <c r="J72" s="44">
        <v>18</v>
      </c>
      <c r="K72" s="44">
        <v>0</v>
      </c>
      <c r="L72" s="44">
        <v>0</v>
      </c>
      <c r="M72" s="44">
        <v>0</v>
      </c>
      <c r="N72" s="16">
        <f t="shared" si="14"/>
        <v>0</v>
      </c>
      <c r="O72" s="5">
        <v>0</v>
      </c>
      <c r="P72" s="5">
        <f t="shared" si="15"/>
        <v>0</v>
      </c>
      <c r="Q72" s="16">
        <f t="shared" si="10"/>
        <v>0</v>
      </c>
      <c r="R72" s="5">
        <v>0</v>
      </c>
      <c r="S72" s="16">
        <f t="shared" si="13"/>
        <v>0</v>
      </c>
      <c r="T72" s="5">
        <f t="shared" si="16"/>
        <v>0</v>
      </c>
      <c r="U72" s="16">
        <f t="shared" si="12"/>
        <v>0</v>
      </c>
    </row>
    <row r="73" spans="1:21" ht="27.95" customHeight="1" x14ac:dyDescent="0.25">
      <c r="A73" s="1">
        <f t="shared" si="17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6807.55</v>
      </c>
      <c r="H73" s="44">
        <v>20</v>
      </c>
      <c r="I73" s="44">
        <v>2</v>
      </c>
      <c r="J73" s="44">
        <v>17</v>
      </c>
      <c r="K73" s="44">
        <v>11</v>
      </c>
      <c r="L73" s="44">
        <v>13</v>
      </c>
      <c r="M73" s="44">
        <v>0</v>
      </c>
      <c r="N73" s="16">
        <f t="shared" si="14"/>
        <v>55.000000000000007</v>
      </c>
      <c r="O73" s="5">
        <v>6807.55</v>
      </c>
      <c r="P73" s="5">
        <f t="shared" si="15"/>
        <v>6807.55</v>
      </c>
      <c r="Q73" s="16">
        <f t="shared" si="10"/>
        <v>100</v>
      </c>
      <c r="R73" s="5">
        <v>6807.55</v>
      </c>
      <c r="S73" s="16">
        <f t="shared" si="13"/>
        <v>100</v>
      </c>
      <c r="T73" s="5">
        <f t="shared" si="16"/>
        <v>0</v>
      </c>
      <c r="U73" s="16">
        <f t="shared" si="12"/>
        <v>0</v>
      </c>
    </row>
    <row r="74" spans="1:21" ht="27.95" customHeight="1" x14ac:dyDescent="0.25">
      <c r="A74" s="1">
        <f t="shared" si="17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1870.24</v>
      </c>
      <c r="H74" s="44">
        <v>6</v>
      </c>
      <c r="I74" s="44">
        <v>0</v>
      </c>
      <c r="J74" s="44">
        <v>6</v>
      </c>
      <c r="K74" s="44">
        <v>5</v>
      </c>
      <c r="L74" s="44">
        <v>6</v>
      </c>
      <c r="M74" s="44">
        <v>0</v>
      </c>
      <c r="N74" s="16">
        <f t="shared" si="14"/>
        <v>83.333333333333343</v>
      </c>
      <c r="O74" s="5">
        <v>1870.24</v>
      </c>
      <c r="P74" s="5">
        <f t="shared" si="15"/>
        <v>1870.24</v>
      </c>
      <c r="Q74" s="16">
        <f t="shared" si="10"/>
        <v>100</v>
      </c>
      <c r="R74" s="5">
        <v>1870.24</v>
      </c>
      <c r="S74" s="16">
        <f t="shared" si="13"/>
        <v>100</v>
      </c>
      <c r="T74" s="5">
        <f t="shared" si="16"/>
        <v>0</v>
      </c>
      <c r="U74" s="16">
        <f t="shared" si="12"/>
        <v>0</v>
      </c>
    </row>
    <row r="75" spans="1:21" ht="27.95" customHeight="1" x14ac:dyDescent="0.25">
      <c r="A75" s="1">
        <f t="shared" si="17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9785.7800000000007</v>
      </c>
      <c r="H75" s="44">
        <v>22</v>
      </c>
      <c r="I75" s="44">
        <v>7</v>
      </c>
      <c r="J75" s="44">
        <v>14</v>
      </c>
      <c r="K75" s="44">
        <v>13</v>
      </c>
      <c r="L75" s="44">
        <v>20</v>
      </c>
      <c r="M75" s="44">
        <v>0</v>
      </c>
      <c r="N75" s="16">
        <f t="shared" si="14"/>
        <v>59.090909090909093</v>
      </c>
      <c r="O75" s="5">
        <v>9785.7800000000007</v>
      </c>
      <c r="P75" s="5">
        <f t="shared" si="15"/>
        <v>9785.7800000000007</v>
      </c>
      <c r="Q75" s="16">
        <f t="shared" si="10"/>
        <v>100</v>
      </c>
      <c r="R75" s="5">
        <v>9785.7800000000007</v>
      </c>
      <c r="S75" s="16">
        <f t="shared" si="13"/>
        <v>100</v>
      </c>
      <c r="T75" s="5">
        <f t="shared" si="16"/>
        <v>0</v>
      </c>
      <c r="U75" s="16">
        <f t="shared" si="12"/>
        <v>0</v>
      </c>
    </row>
    <row r="76" spans="1:21" ht="27.95" customHeight="1" x14ac:dyDescent="0.25">
      <c r="A76" s="1">
        <f t="shared" si="17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15245.67</v>
      </c>
      <c r="H76" s="44">
        <v>29</v>
      </c>
      <c r="I76" s="44">
        <v>2</v>
      </c>
      <c r="J76" s="44">
        <v>23</v>
      </c>
      <c r="K76" s="44">
        <v>24</v>
      </c>
      <c r="L76" s="44">
        <v>30</v>
      </c>
      <c r="M76" s="44">
        <v>0</v>
      </c>
      <c r="N76" s="16">
        <f t="shared" si="14"/>
        <v>82.758620689655174</v>
      </c>
      <c r="O76" s="5">
        <v>15245.67</v>
      </c>
      <c r="P76" s="5">
        <f t="shared" si="15"/>
        <v>15245.67</v>
      </c>
      <c r="Q76" s="16">
        <f t="shared" si="10"/>
        <v>100</v>
      </c>
      <c r="R76" s="5">
        <v>15245.67</v>
      </c>
      <c r="S76" s="16">
        <f t="shared" si="13"/>
        <v>100</v>
      </c>
      <c r="T76" s="5">
        <f t="shared" si="16"/>
        <v>0</v>
      </c>
      <c r="U76" s="16">
        <f t="shared" si="12"/>
        <v>0</v>
      </c>
    </row>
    <row r="77" spans="1:21" ht="27.95" customHeight="1" x14ac:dyDescent="0.25">
      <c r="A77" s="1">
        <f t="shared" si="17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18902.77</v>
      </c>
      <c r="H77" s="44">
        <v>45</v>
      </c>
      <c r="I77" s="44">
        <v>11</v>
      </c>
      <c r="J77" s="44">
        <v>30</v>
      </c>
      <c r="K77" s="44">
        <v>27</v>
      </c>
      <c r="L77" s="44">
        <v>30</v>
      </c>
      <c r="M77" s="44">
        <v>0</v>
      </c>
      <c r="N77" s="16">
        <f t="shared" si="14"/>
        <v>60</v>
      </c>
      <c r="O77" s="5">
        <v>18902.77</v>
      </c>
      <c r="P77" s="5">
        <f t="shared" si="15"/>
        <v>18902.77</v>
      </c>
      <c r="Q77" s="16">
        <f t="shared" si="10"/>
        <v>100</v>
      </c>
      <c r="R77" s="5">
        <v>18902.77</v>
      </c>
      <c r="S77" s="16">
        <f t="shared" si="13"/>
        <v>100</v>
      </c>
      <c r="T77" s="5">
        <f t="shared" si="16"/>
        <v>0</v>
      </c>
      <c r="U77" s="16">
        <f t="shared" si="12"/>
        <v>0</v>
      </c>
    </row>
    <row r="78" spans="1:21" ht="27.95" customHeight="1" x14ac:dyDescent="0.25">
      <c r="A78" s="1">
        <f t="shared" si="17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6636.99</v>
      </c>
      <c r="H78" s="44">
        <v>5</v>
      </c>
      <c r="I78" s="44">
        <v>1</v>
      </c>
      <c r="J78" s="44">
        <v>2</v>
      </c>
      <c r="K78" s="44">
        <v>5</v>
      </c>
      <c r="L78" s="44">
        <v>9</v>
      </c>
      <c r="M78" s="44">
        <v>0</v>
      </c>
      <c r="N78" s="16">
        <f t="shared" si="14"/>
        <v>100</v>
      </c>
      <c r="O78" s="5">
        <v>6636.99</v>
      </c>
      <c r="P78" s="5">
        <f t="shared" si="15"/>
        <v>6636.99</v>
      </c>
      <c r="Q78" s="16">
        <f t="shared" si="10"/>
        <v>100</v>
      </c>
      <c r="R78" s="5">
        <v>6636.99</v>
      </c>
      <c r="S78" s="16">
        <f t="shared" si="13"/>
        <v>100</v>
      </c>
      <c r="T78" s="5">
        <f t="shared" si="16"/>
        <v>0</v>
      </c>
      <c r="U78" s="16">
        <f t="shared" si="12"/>
        <v>0</v>
      </c>
    </row>
    <row r="79" spans="1:21" ht="27.95" customHeight="1" x14ac:dyDescent="0.25">
      <c r="A79" s="1">
        <f t="shared" si="17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8230.5499999999993</v>
      </c>
      <c r="H79" s="44">
        <v>7</v>
      </c>
      <c r="I79" s="44">
        <v>1</v>
      </c>
      <c r="J79" s="44">
        <v>6</v>
      </c>
      <c r="K79" s="44">
        <v>6</v>
      </c>
      <c r="L79" s="44">
        <v>9</v>
      </c>
      <c r="M79" s="44">
        <v>0</v>
      </c>
      <c r="N79" s="16">
        <f t="shared" si="14"/>
        <v>85.714285714285708</v>
      </c>
      <c r="O79" s="5">
        <v>8230.5499999999993</v>
      </c>
      <c r="P79" s="5">
        <f t="shared" si="15"/>
        <v>8230.5499999999993</v>
      </c>
      <c r="Q79" s="16">
        <f t="shared" si="10"/>
        <v>100</v>
      </c>
      <c r="R79" s="5">
        <v>8230.5499999999993</v>
      </c>
      <c r="S79" s="16">
        <f t="shared" si="13"/>
        <v>100</v>
      </c>
      <c r="T79" s="5">
        <f t="shared" si="16"/>
        <v>0</v>
      </c>
      <c r="U79" s="16">
        <f t="shared" si="12"/>
        <v>0</v>
      </c>
    </row>
    <row r="80" spans="1:21" ht="30" x14ac:dyDescent="0.25">
      <c r="A80" s="1">
        <f t="shared" si="17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v>0</v>
      </c>
      <c r="H80" s="44">
        <v>9</v>
      </c>
      <c r="I80" s="44">
        <v>5</v>
      </c>
      <c r="J80" s="44">
        <v>2</v>
      </c>
      <c r="K80" s="44">
        <v>2</v>
      </c>
      <c r="L80" s="44">
        <v>2</v>
      </c>
      <c r="M80" s="44">
        <v>0</v>
      </c>
      <c r="N80" s="16">
        <f t="shared" si="14"/>
        <v>22.222222222222221</v>
      </c>
      <c r="O80" s="16">
        <v>450.66</v>
      </c>
      <c r="P80" s="5">
        <v>450.66</v>
      </c>
      <c r="Q80" s="16">
        <f t="shared" si="10"/>
        <v>100</v>
      </c>
      <c r="R80" s="5">
        <v>450.66</v>
      </c>
      <c r="S80" s="16">
        <f t="shared" si="13"/>
        <v>100</v>
      </c>
      <c r="T80" s="5">
        <f t="shared" si="16"/>
        <v>0</v>
      </c>
      <c r="U80" s="16">
        <f t="shared" si="12"/>
        <v>0</v>
      </c>
    </row>
    <row r="81" spans="1:21" ht="27.95" customHeight="1" x14ac:dyDescent="0.25">
      <c r="A81" s="1">
        <f t="shared" si="17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>O81</f>
        <v>7123.51</v>
      </c>
      <c r="H81" s="44">
        <v>26</v>
      </c>
      <c r="I81" s="44">
        <v>7</v>
      </c>
      <c r="J81" s="44">
        <v>16</v>
      </c>
      <c r="K81" s="44">
        <v>18</v>
      </c>
      <c r="L81" s="44">
        <v>22</v>
      </c>
      <c r="M81" s="44">
        <v>0</v>
      </c>
      <c r="N81" s="16">
        <f t="shared" si="14"/>
        <v>69.230769230769226</v>
      </c>
      <c r="O81" s="5">
        <v>7123.51</v>
      </c>
      <c r="P81" s="5">
        <f>O81</f>
        <v>7123.51</v>
      </c>
      <c r="Q81" s="16">
        <f>IF(O81=0,0,P81/O81)*100</f>
        <v>100</v>
      </c>
      <c r="R81" s="5">
        <v>7123.51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17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>O82</f>
        <v>20460.830000000002</v>
      </c>
      <c r="H82" s="44">
        <v>20</v>
      </c>
      <c r="I82" s="44">
        <v>4</v>
      </c>
      <c r="J82" s="44">
        <v>13</v>
      </c>
      <c r="K82" s="44">
        <v>15</v>
      </c>
      <c r="L82" s="44">
        <v>22</v>
      </c>
      <c r="M82" s="44">
        <v>0</v>
      </c>
      <c r="N82" s="16">
        <f t="shared" si="14"/>
        <v>75</v>
      </c>
      <c r="O82" s="5">
        <v>20460.830000000002</v>
      </c>
      <c r="P82" s="5">
        <f>O82</f>
        <v>20460.830000000002</v>
      </c>
      <c r="Q82" s="16">
        <f>IF(O82=0,0,P82/O82)*100</f>
        <v>100</v>
      </c>
      <c r="R82" s="5">
        <v>20460.830000000002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17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>O83</f>
        <v>23855.87</v>
      </c>
      <c r="H83" s="44">
        <v>45</v>
      </c>
      <c r="I83" s="44">
        <v>5</v>
      </c>
      <c r="J83" s="44">
        <v>38</v>
      </c>
      <c r="K83" s="44">
        <v>22</v>
      </c>
      <c r="L83" s="44">
        <v>36</v>
      </c>
      <c r="M83" s="44">
        <v>0</v>
      </c>
      <c r="N83" s="16">
        <f t="shared" si="14"/>
        <v>48.888888888888886</v>
      </c>
      <c r="O83" s="5">
        <v>23855.87</v>
      </c>
      <c r="P83" s="5">
        <f>O83</f>
        <v>23855.87</v>
      </c>
      <c r="Q83" s="16">
        <f>IF(O83=0,0,P83/O83)*100</f>
        <v>100</v>
      </c>
      <c r="R83" s="5">
        <v>23855.87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17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>O84</f>
        <v>0</v>
      </c>
      <c r="H84" s="44">
        <v>20</v>
      </c>
      <c r="I84" s="44">
        <v>7</v>
      </c>
      <c r="J84" s="44">
        <v>12</v>
      </c>
      <c r="K84" s="44">
        <v>0</v>
      </c>
      <c r="L84" s="44">
        <v>0</v>
      </c>
      <c r="M84" s="44">
        <v>0</v>
      </c>
      <c r="N84" s="16">
        <f t="shared" si="14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17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>O85</f>
        <v>12693.87</v>
      </c>
      <c r="H85" s="44">
        <v>40</v>
      </c>
      <c r="I85" s="44">
        <v>5</v>
      </c>
      <c r="J85" s="44">
        <v>29</v>
      </c>
      <c r="K85" s="44">
        <v>20</v>
      </c>
      <c r="L85" s="44">
        <v>23</v>
      </c>
      <c r="M85" s="44">
        <v>0</v>
      </c>
      <c r="N85" s="16">
        <f t="shared" si="14"/>
        <v>50</v>
      </c>
      <c r="O85" s="5">
        <v>12693.87</v>
      </c>
      <c r="P85" s="5">
        <f>O85</f>
        <v>12693.87</v>
      </c>
      <c r="Q85" s="16">
        <f>IF(O85=0,0,P85/O85)*100</f>
        <v>100</v>
      </c>
      <c r="R85" s="5">
        <v>12693.87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17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/>
      <c r="H86" s="44">
        <v>7</v>
      </c>
      <c r="I86" s="44">
        <v>5</v>
      </c>
      <c r="J86" s="44">
        <v>2</v>
      </c>
      <c r="K86" s="44">
        <v>0</v>
      </c>
      <c r="L86" s="44">
        <v>0</v>
      </c>
      <c r="M86" s="44">
        <v>0</v>
      </c>
      <c r="N86" s="16">
        <f t="shared" si="14"/>
        <v>0</v>
      </c>
      <c r="O86" s="16">
        <f t="shared" si="14"/>
        <v>0</v>
      </c>
      <c r="P86" s="16">
        <f t="shared" si="14"/>
        <v>0</v>
      </c>
      <c r="Q86" s="16">
        <f t="shared" si="14"/>
        <v>0</v>
      </c>
      <c r="R86" s="16">
        <f t="shared" si="14"/>
        <v>0</v>
      </c>
      <c r="S86" s="16">
        <f t="shared" si="14"/>
        <v>0</v>
      </c>
      <c r="T86" s="16">
        <f t="shared" ref="T86:U86" si="18">IF(N86=0,0,Q86/N86)*100</f>
        <v>0</v>
      </c>
      <c r="U86" s="16">
        <f t="shared" si="18"/>
        <v>0</v>
      </c>
    </row>
    <row r="87" spans="1:21" ht="27.95" customHeight="1" x14ac:dyDescent="0.25">
      <c r="A87" s="1">
        <f t="shared" si="17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3" si="19">O87</f>
        <v>10324.64</v>
      </c>
      <c r="H87" s="44">
        <v>26</v>
      </c>
      <c r="I87" s="44">
        <v>6</v>
      </c>
      <c r="J87" s="44">
        <v>16</v>
      </c>
      <c r="K87" s="44">
        <v>12</v>
      </c>
      <c r="L87" s="44">
        <v>18</v>
      </c>
      <c r="M87" s="44">
        <v>0</v>
      </c>
      <c r="N87" s="16">
        <f t="shared" si="14"/>
        <v>46.153846153846153</v>
      </c>
      <c r="O87" s="5">
        <v>10324.64</v>
      </c>
      <c r="P87" s="5">
        <f t="shared" ref="P87:P103" si="20">O87</f>
        <v>10324.64</v>
      </c>
      <c r="Q87" s="16">
        <f t="shared" ref="Q87:Q103" si="21">IF(O87=0,0,P87/O87)*100</f>
        <v>100</v>
      </c>
      <c r="R87" s="5">
        <v>10324.64</v>
      </c>
      <c r="S87" s="16">
        <f t="shared" ref="S87:S103" si="22">IF(P87=0,0,R87/P87)*100</f>
        <v>100</v>
      </c>
      <c r="T87" s="5">
        <f t="shared" ref="T87:T103" si="23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17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19"/>
        <v>4178.84</v>
      </c>
      <c r="H88" s="44">
        <v>14</v>
      </c>
      <c r="I88" s="44">
        <v>1</v>
      </c>
      <c r="J88" s="44">
        <v>11</v>
      </c>
      <c r="K88" s="44">
        <v>10</v>
      </c>
      <c r="L88" s="44">
        <v>12</v>
      </c>
      <c r="M88" s="44">
        <v>0</v>
      </c>
      <c r="N88" s="16">
        <f t="shared" si="14"/>
        <v>71.428571428571431</v>
      </c>
      <c r="O88" s="5">
        <v>4178.84</v>
      </c>
      <c r="P88" s="5">
        <f t="shared" si="20"/>
        <v>4178.84</v>
      </c>
      <c r="Q88" s="16">
        <f t="shared" si="21"/>
        <v>100</v>
      </c>
      <c r="R88" s="5">
        <v>4178.84</v>
      </c>
      <c r="S88" s="16">
        <f t="shared" si="22"/>
        <v>100</v>
      </c>
      <c r="T88" s="5">
        <f t="shared" si="23"/>
        <v>0</v>
      </c>
      <c r="U88" s="16">
        <f>IF(P88=0,0,T88/P88)*100</f>
        <v>0</v>
      </c>
    </row>
    <row r="89" spans="1:21" ht="27.95" customHeight="1" x14ac:dyDescent="0.25">
      <c r="A89" s="1">
        <f t="shared" si="17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19"/>
        <v>1252.0999999999999</v>
      </c>
      <c r="H89" s="44">
        <v>18</v>
      </c>
      <c r="I89" s="44">
        <v>5</v>
      </c>
      <c r="J89" s="44">
        <v>9</v>
      </c>
      <c r="K89" s="44">
        <v>5</v>
      </c>
      <c r="L89" s="44">
        <v>6</v>
      </c>
      <c r="M89" s="44">
        <v>0</v>
      </c>
      <c r="N89" s="16">
        <f t="shared" si="14"/>
        <v>27.777777777777779</v>
      </c>
      <c r="O89" s="5">
        <v>1252.0999999999999</v>
      </c>
      <c r="P89" s="5">
        <f t="shared" si="20"/>
        <v>1252.0999999999999</v>
      </c>
      <c r="Q89" s="16">
        <f t="shared" si="21"/>
        <v>100</v>
      </c>
      <c r="R89" s="5">
        <v>1252.0999999999999</v>
      </c>
      <c r="S89" s="16">
        <f t="shared" si="22"/>
        <v>100</v>
      </c>
      <c r="T89" s="5">
        <f t="shared" si="23"/>
        <v>0</v>
      </c>
      <c r="U89" s="16">
        <f>IF(P89=0,0,T89/P89)*100</f>
        <v>0</v>
      </c>
    </row>
    <row r="90" spans="1:21" ht="27.95" customHeight="1" x14ac:dyDescent="0.25">
      <c r="A90" s="1">
        <f t="shared" si="17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19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14"/>
        <v>0</v>
      </c>
      <c r="O90" s="5">
        <v>0</v>
      </c>
      <c r="P90" s="5">
        <f t="shared" si="20"/>
        <v>0</v>
      </c>
      <c r="Q90" s="16">
        <f t="shared" si="21"/>
        <v>0</v>
      </c>
      <c r="R90" s="5">
        <v>0</v>
      </c>
      <c r="S90" s="16">
        <f t="shared" si="22"/>
        <v>0</v>
      </c>
      <c r="T90" s="5">
        <f t="shared" si="23"/>
        <v>0</v>
      </c>
      <c r="U90" s="16">
        <f>IF(P90=0,0,T90/P90)*100</f>
        <v>0</v>
      </c>
    </row>
    <row r="91" spans="1:21" ht="49.5" customHeight="1" x14ac:dyDescent="0.25">
      <c r="A91" s="1">
        <f t="shared" si="17"/>
        <v>86</v>
      </c>
      <c r="B91" s="25" t="s">
        <v>23</v>
      </c>
      <c r="C91" s="181" t="s">
        <v>271</v>
      </c>
      <c r="D91" s="25" t="s">
        <v>270</v>
      </c>
      <c r="E91" s="84" t="s">
        <v>41</v>
      </c>
      <c r="F91" s="97" t="s">
        <v>369</v>
      </c>
      <c r="G91" s="93">
        <f t="shared" si="19"/>
        <v>301.45999999999998</v>
      </c>
      <c r="H91" s="44">
        <v>10</v>
      </c>
      <c r="I91" s="44">
        <v>1</v>
      </c>
      <c r="J91" s="44">
        <v>8</v>
      </c>
      <c r="K91" s="44">
        <v>1</v>
      </c>
      <c r="L91" s="44">
        <v>1</v>
      </c>
      <c r="M91" s="44">
        <v>0</v>
      </c>
      <c r="N91" s="16">
        <f t="shared" si="14"/>
        <v>10</v>
      </c>
      <c r="O91" s="5">
        <v>301.45999999999998</v>
      </c>
      <c r="P91" s="5">
        <f t="shared" si="20"/>
        <v>301.45999999999998</v>
      </c>
      <c r="Q91" s="16">
        <f t="shared" si="21"/>
        <v>100</v>
      </c>
      <c r="R91" s="5">
        <v>301.45999999999998</v>
      </c>
      <c r="S91" s="16">
        <f t="shared" si="22"/>
        <v>100</v>
      </c>
      <c r="T91" s="5">
        <f t="shared" si="23"/>
        <v>0</v>
      </c>
      <c r="U91" s="5">
        <v>0</v>
      </c>
    </row>
    <row r="92" spans="1:21" ht="27.95" customHeight="1" x14ac:dyDescent="0.25">
      <c r="A92" s="1">
        <f t="shared" si="17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19"/>
        <v>3158.98</v>
      </c>
      <c r="H92" s="44">
        <v>25</v>
      </c>
      <c r="I92" s="44">
        <v>2</v>
      </c>
      <c r="J92" s="44">
        <v>13</v>
      </c>
      <c r="K92" s="44">
        <v>6</v>
      </c>
      <c r="L92" s="44">
        <v>10</v>
      </c>
      <c r="M92" s="44">
        <v>0</v>
      </c>
      <c r="N92" s="16">
        <f t="shared" si="14"/>
        <v>24</v>
      </c>
      <c r="O92" s="5">
        <v>3158.98</v>
      </c>
      <c r="P92" s="5">
        <f t="shared" si="20"/>
        <v>3158.98</v>
      </c>
      <c r="Q92" s="16">
        <f t="shared" si="21"/>
        <v>100</v>
      </c>
      <c r="R92" s="5">
        <v>3158.98</v>
      </c>
      <c r="S92" s="16">
        <f t="shared" si="22"/>
        <v>100</v>
      </c>
      <c r="T92" s="5">
        <f t="shared" si="23"/>
        <v>0</v>
      </c>
      <c r="U92" s="16">
        <f>IF(P92=0,0,T92/P92)*100</f>
        <v>0</v>
      </c>
    </row>
    <row r="93" spans="1:21" s="169" customFormat="1" ht="27.95" customHeight="1" x14ac:dyDescent="0.25">
      <c r="A93" s="1">
        <f t="shared" si="17"/>
        <v>88</v>
      </c>
      <c r="B93" s="166" t="s">
        <v>22</v>
      </c>
      <c r="C93" s="166"/>
      <c r="D93" s="25" t="s">
        <v>401</v>
      </c>
      <c r="E93" s="86" t="s">
        <v>128</v>
      </c>
      <c r="F93" s="36"/>
      <c r="G93" s="167">
        <f t="shared" si="19"/>
        <v>0</v>
      </c>
      <c r="H93" s="168">
        <v>5</v>
      </c>
      <c r="I93" s="168">
        <v>1</v>
      </c>
      <c r="J93" s="168">
        <v>4</v>
      </c>
      <c r="K93" s="44">
        <v>0</v>
      </c>
      <c r="L93" s="44">
        <v>0</v>
      </c>
      <c r="M93" s="44">
        <v>0</v>
      </c>
      <c r="N93" s="16">
        <f t="shared" si="14"/>
        <v>0</v>
      </c>
      <c r="O93" s="5">
        <v>0</v>
      </c>
      <c r="P93" s="5">
        <f t="shared" si="20"/>
        <v>0</v>
      </c>
      <c r="Q93" s="16">
        <f t="shared" si="21"/>
        <v>0</v>
      </c>
      <c r="R93" s="5">
        <v>0</v>
      </c>
      <c r="S93" s="16">
        <f t="shared" si="22"/>
        <v>0</v>
      </c>
      <c r="T93" s="5">
        <f t="shared" si="23"/>
        <v>0</v>
      </c>
      <c r="U93" s="16">
        <f>IF(P93=0,0,T93/P93)*100</f>
        <v>0</v>
      </c>
    </row>
    <row r="94" spans="1:21" ht="27.95" customHeight="1" x14ac:dyDescent="0.25">
      <c r="A94" s="1">
        <f t="shared" si="17"/>
        <v>89</v>
      </c>
      <c r="B94" s="1" t="s">
        <v>22</v>
      </c>
      <c r="C94" s="1"/>
      <c r="D94" s="25" t="s">
        <v>272</v>
      </c>
      <c r="E94" s="86" t="s">
        <v>263</v>
      </c>
      <c r="F94" s="97" t="s">
        <v>350</v>
      </c>
      <c r="G94" s="93">
        <f t="shared" si="19"/>
        <v>3374.3</v>
      </c>
      <c r="H94" s="44">
        <v>12</v>
      </c>
      <c r="I94" s="44">
        <v>2</v>
      </c>
      <c r="J94" s="44">
        <v>7</v>
      </c>
      <c r="K94" s="44">
        <v>5</v>
      </c>
      <c r="L94" s="44">
        <v>6</v>
      </c>
      <c r="M94" s="44">
        <v>0</v>
      </c>
      <c r="N94" s="16">
        <f t="shared" si="14"/>
        <v>41.666666666666671</v>
      </c>
      <c r="O94" s="5">
        <v>3374.3</v>
      </c>
      <c r="P94" s="5">
        <f t="shared" si="20"/>
        <v>3374.3</v>
      </c>
      <c r="Q94" s="16">
        <f t="shared" si="21"/>
        <v>100</v>
      </c>
      <c r="R94" s="5">
        <v>3374.3</v>
      </c>
      <c r="S94" s="16">
        <f t="shared" si="22"/>
        <v>100</v>
      </c>
      <c r="T94" s="5">
        <f t="shared" si="23"/>
        <v>0</v>
      </c>
      <c r="U94" s="16">
        <f t="shared" ref="U94:U104" si="24">IF(P94=0,0,T94/P94)*100</f>
        <v>0</v>
      </c>
    </row>
    <row r="95" spans="1:21" ht="27.95" customHeight="1" x14ac:dyDescent="0.25">
      <c r="A95" s="1">
        <f t="shared" si="17"/>
        <v>90</v>
      </c>
      <c r="B95" s="1" t="s">
        <v>22</v>
      </c>
      <c r="C95" s="1"/>
      <c r="D95" s="25" t="s">
        <v>236</v>
      </c>
      <c r="E95" s="84" t="s">
        <v>53</v>
      </c>
      <c r="F95" s="96" t="s">
        <v>368</v>
      </c>
      <c r="G95" s="93">
        <f t="shared" si="19"/>
        <v>12647.47</v>
      </c>
      <c r="H95" s="44">
        <v>17</v>
      </c>
      <c r="I95" s="44">
        <v>6</v>
      </c>
      <c r="J95" s="44">
        <v>11</v>
      </c>
      <c r="K95" s="44">
        <v>12</v>
      </c>
      <c r="L95" s="44">
        <v>17</v>
      </c>
      <c r="M95" s="44">
        <v>0</v>
      </c>
      <c r="N95" s="16">
        <f t="shared" si="14"/>
        <v>70.588235294117652</v>
      </c>
      <c r="O95" s="5">
        <v>12647.47</v>
      </c>
      <c r="P95" s="5">
        <f t="shared" si="20"/>
        <v>12647.47</v>
      </c>
      <c r="Q95" s="16">
        <f t="shared" si="21"/>
        <v>100</v>
      </c>
      <c r="R95" s="5">
        <v>12647.47</v>
      </c>
      <c r="S95" s="16">
        <f t="shared" si="22"/>
        <v>100</v>
      </c>
      <c r="T95" s="5">
        <f t="shared" si="23"/>
        <v>0</v>
      </c>
      <c r="U95" s="16">
        <f t="shared" si="24"/>
        <v>0</v>
      </c>
    </row>
    <row r="96" spans="1:21" ht="27.95" customHeight="1" x14ac:dyDescent="0.25">
      <c r="A96" s="1">
        <f t="shared" si="17"/>
        <v>91</v>
      </c>
      <c r="B96" s="1" t="s">
        <v>22</v>
      </c>
      <c r="C96" s="1"/>
      <c r="D96" s="25" t="s">
        <v>240</v>
      </c>
      <c r="E96" s="84" t="s">
        <v>241</v>
      </c>
      <c r="F96" s="96" t="s">
        <v>351</v>
      </c>
      <c r="G96" s="93">
        <f t="shared" si="19"/>
        <v>1303.83</v>
      </c>
      <c r="H96" s="44">
        <v>10</v>
      </c>
      <c r="I96" s="44">
        <v>5</v>
      </c>
      <c r="J96" s="44">
        <v>2</v>
      </c>
      <c r="K96" s="44">
        <v>8</v>
      </c>
      <c r="L96" s="44">
        <v>8</v>
      </c>
      <c r="M96" s="44">
        <v>0</v>
      </c>
      <c r="N96" s="16">
        <f t="shared" si="14"/>
        <v>80</v>
      </c>
      <c r="O96" s="5">
        <v>1303.83</v>
      </c>
      <c r="P96" s="5">
        <f t="shared" si="20"/>
        <v>1303.83</v>
      </c>
      <c r="Q96" s="16">
        <f t="shared" si="21"/>
        <v>100</v>
      </c>
      <c r="R96" s="5">
        <v>1303.83</v>
      </c>
      <c r="S96" s="16">
        <f t="shared" si="22"/>
        <v>100</v>
      </c>
      <c r="T96" s="5">
        <f t="shared" si="23"/>
        <v>0</v>
      </c>
      <c r="U96" s="16">
        <f t="shared" si="24"/>
        <v>0</v>
      </c>
    </row>
    <row r="97" spans="1:32" ht="27.95" customHeight="1" x14ac:dyDescent="0.25">
      <c r="A97" s="1">
        <f t="shared" si="17"/>
        <v>92</v>
      </c>
      <c r="B97" s="1" t="s">
        <v>22</v>
      </c>
      <c r="C97" s="1"/>
      <c r="D97" s="25" t="s">
        <v>243</v>
      </c>
      <c r="E97" s="33" t="s">
        <v>128</v>
      </c>
      <c r="F97" s="96" t="s">
        <v>352</v>
      </c>
      <c r="G97" s="93">
        <f t="shared" si="19"/>
        <v>6925.17</v>
      </c>
      <c r="H97" s="44">
        <v>22</v>
      </c>
      <c r="I97" s="44">
        <v>6</v>
      </c>
      <c r="J97" s="44">
        <v>5</v>
      </c>
      <c r="K97" s="44">
        <v>21</v>
      </c>
      <c r="L97" s="44">
        <v>21</v>
      </c>
      <c r="M97" s="44">
        <v>0</v>
      </c>
      <c r="N97" s="16">
        <f t="shared" si="14"/>
        <v>95.454545454545453</v>
      </c>
      <c r="O97" s="5">
        <v>6925.17</v>
      </c>
      <c r="P97" s="5">
        <f t="shared" si="20"/>
        <v>6925.17</v>
      </c>
      <c r="Q97" s="16">
        <f>IF(O97=0,0,P97/O97)*100</f>
        <v>100</v>
      </c>
      <c r="R97" s="5">
        <v>6925.17</v>
      </c>
      <c r="S97" s="16">
        <f t="shared" si="22"/>
        <v>100</v>
      </c>
      <c r="T97" s="5">
        <f t="shared" si="23"/>
        <v>0</v>
      </c>
      <c r="U97" s="16">
        <f t="shared" si="24"/>
        <v>0</v>
      </c>
    </row>
    <row r="98" spans="1:32" ht="27.95" customHeight="1" x14ac:dyDescent="0.25">
      <c r="A98" s="1">
        <f t="shared" si="17"/>
        <v>93</v>
      </c>
      <c r="B98" s="1" t="s">
        <v>22</v>
      </c>
      <c r="C98" s="1"/>
      <c r="D98" s="25" t="s">
        <v>245</v>
      </c>
      <c r="E98" s="84" t="s">
        <v>53</v>
      </c>
      <c r="F98" s="98" t="s">
        <v>353</v>
      </c>
      <c r="G98" s="93">
        <f t="shared" si="19"/>
        <v>4452.8</v>
      </c>
      <c r="H98" s="44">
        <v>19</v>
      </c>
      <c r="I98" s="44">
        <v>4</v>
      </c>
      <c r="J98" s="44">
        <v>14</v>
      </c>
      <c r="K98" s="44">
        <v>13</v>
      </c>
      <c r="L98" s="44">
        <v>15</v>
      </c>
      <c r="M98" s="44">
        <v>0</v>
      </c>
      <c r="N98" s="16">
        <f t="shared" si="14"/>
        <v>68.421052631578945</v>
      </c>
      <c r="O98" s="5">
        <v>4452.8</v>
      </c>
      <c r="P98" s="5">
        <f t="shared" si="20"/>
        <v>4452.8</v>
      </c>
      <c r="Q98" s="16">
        <f t="shared" si="21"/>
        <v>100</v>
      </c>
      <c r="R98" s="5">
        <v>4452.8</v>
      </c>
      <c r="S98" s="16">
        <f t="shared" si="22"/>
        <v>100</v>
      </c>
      <c r="T98" s="5">
        <f t="shared" si="23"/>
        <v>0</v>
      </c>
      <c r="U98" s="16">
        <f t="shared" si="24"/>
        <v>0</v>
      </c>
    </row>
    <row r="99" spans="1:32" ht="27.95" customHeight="1" x14ac:dyDescent="0.25">
      <c r="A99" s="1">
        <f t="shared" si="17"/>
        <v>94</v>
      </c>
      <c r="B99" s="1" t="s">
        <v>22</v>
      </c>
      <c r="C99" s="1"/>
      <c r="D99" s="25" t="s">
        <v>247</v>
      </c>
      <c r="E99" s="84" t="s">
        <v>53</v>
      </c>
      <c r="F99" s="103" t="s">
        <v>354</v>
      </c>
      <c r="G99" s="93">
        <f t="shared" si="19"/>
        <v>0</v>
      </c>
      <c r="H99" s="44">
        <v>17</v>
      </c>
      <c r="I99" s="44">
        <v>5</v>
      </c>
      <c r="J99" s="44">
        <v>10</v>
      </c>
      <c r="K99" s="44">
        <v>0</v>
      </c>
      <c r="L99" s="44">
        <v>0</v>
      </c>
      <c r="M99" s="44">
        <v>0</v>
      </c>
      <c r="N99" s="16">
        <f t="shared" si="14"/>
        <v>0</v>
      </c>
      <c r="O99" s="5">
        <v>0</v>
      </c>
      <c r="P99" s="5">
        <f t="shared" si="20"/>
        <v>0</v>
      </c>
      <c r="Q99" s="16">
        <f t="shared" si="21"/>
        <v>0</v>
      </c>
      <c r="R99" s="5">
        <v>0</v>
      </c>
      <c r="S99" s="16">
        <f t="shared" si="22"/>
        <v>0</v>
      </c>
      <c r="T99" s="5">
        <f t="shared" si="23"/>
        <v>0</v>
      </c>
      <c r="U99" s="16">
        <f t="shared" si="24"/>
        <v>0</v>
      </c>
    </row>
    <row r="100" spans="1:32" ht="27.95" customHeight="1" x14ac:dyDescent="0.25">
      <c r="A100" s="1">
        <f t="shared" si="17"/>
        <v>95</v>
      </c>
      <c r="B100" s="1" t="s">
        <v>22</v>
      </c>
      <c r="C100" s="1"/>
      <c r="D100" s="25" t="s">
        <v>249</v>
      </c>
      <c r="E100" s="84" t="s">
        <v>250</v>
      </c>
      <c r="F100" s="96" t="s">
        <v>366</v>
      </c>
      <c r="G100" s="93">
        <f t="shared" si="19"/>
        <v>0</v>
      </c>
      <c r="H100" s="44">
        <v>27</v>
      </c>
      <c r="I100" s="44">
        <v>2</v>
      </c>
      <c r="J100" s="44">
        <v>24</v>
      </c>
      <c r="K100" s="44">
        <v>0</v>
      </c>
      <c r="L100" s="44">
        <v>0</v>
      </c>
      <c r="M100" s="44">
        <v>0</v>
      </c>
      <c r="N100" s="16">
        <f t="shared" si="14"/>
        <v>0</v>
      </c>
      <c r="O100" s="5">
        <v>0</v>
      </c>
      <c r="P100" s="5">
        <f t="shared" si="20"/>
        <v>0</v>
      </c>
      <c r="Q100" s="16">
        <f t="shared" si="21"/>
        <v>0</v>
      </c>
      <c r="R100" s="5">
        <v>0</v>
      </c>
      <c r="S100" s="16">
        <f t="shared" si="22"/>
        <v>0</v>
      </c>
      <c r="T100" s="5">
        <f t="shared" si="23"/>
        <v>0</v>
      </c>
      <c r="U100" s="16">
        <f t="shared" si="24"/>
        <v>0</v>
      </c>
    </row>
    <row r="101" spans="1:32" ht="27.95" customHeight="1" x14ac:dyDescent="0.25">
      <c r="A101" s="1">
        <f t="shared" si="17"/>
        <v>96</v>
      </c>
      <c r="B101" s="25" t="s">
        <v>23</v>
      </c>
      <c r="C101" s="181" t="s">
        <v>34</v>
      </c>
      <c r="D101" s="25" t="s">
        <v>252</v>
      </c>
      <c r="E101" s="84" t="s">
        <v>53</v>
      </c>
      <c r="F101" s="89" t="s">
        <v>367</v>
      </c>
      <c r="G101" s="93">
        <f t="shared" si="19"/>
        <v>0</v>
      </c>
      <c r="H101" s="44">
        <v>19</v>
      </c>
      <c r="I101" s="44">
        <v>2</v>
      </c>
      <c r="J101" s="44">
        <v>17</v>
      </c>
      <c r="K101" s="44">
        <v>0</v>
      </c>
      <c r="L101" s="44">
        <v>0</v>
      </c>
      <c r="M101" s="44">
        <v>0</v>
      </c>
      <c r="N101" s="16">
        <f t="shared" si="14"/>
        <v>0</v>
      </c>
      <c r="O101" s="5">
        <v>0</v>
      </c>
      <c r="P101" s="5">
        <f t="shared" si="20"/>
        <v>0</v>
      </c>
      <c r="Q101" s="16">
        <f t="shared" si="21"/>
        <v>0</v>
      </c>
      <c r="R101" s="5">
        <v>0</v>
      </c>
      <c r="S101" s="16">
        <f t="shared" si="22"/>
        <v>0</v>
      </c>
      <c r="T101" s="5">
        <f t="shared" si="23"/>
        <v>0</v>
      </c>
      <c r="U101" s="16">
        <f t="shared" si="24"/>
        <v>0</v>
      </c>
    </row>
    <row r="102" spans="1:32" ht="40.5" customHeight="1" x14ac:dyDescent="0.2">
      <c r="A102" s="1">
        <f t="shared" si="17"/>
        <v>97</v>
      </c>
      <c r="B102" s="1" t="s">
        <v>22</v>
      </c>
      <c r="C102" s="181"/>
      <c r="D102" s="25" t="s">
        <v>254</v>
      </c>
      <c r="E102" s="84" t="s">
        <v>41</v>
      </c>
      <c r="F102" s="137" t="s">
        <v>377</v>
      </c>
      <c r="G102" s="93">
        <f t="shared" si="19"/>
        <v>10219.959999999999</v>
      </c>
      <c r="H102" s="44">
        <v>21</v>
      </c>
      <c r="I102" s="44">
        <v>5</v>
      </c>
      <c r="J102" s="44">
        <v>14</v>
      </c>
      <c r="K102" s="44">
        <v>20</v>
      </c>
      <c r="L102" s="44">
        <v>23</v>
      </c>
      <c r="M102" s="44">
        <v>0</v>
      </c>
      <c r="N102" s="16">
        <f t="shared" si="14"/>
        <v>95.238095238095227</v>
      </c>
      <c r="O102" s="5">
        <v>10219.959999999999</v>
      </c>
      <c r="P102" s="5">
        <f t="shared" si="20"/>
        <v>10219.959999999999</v>
      </c>
      <c r="Q102" s="16">
        <f t="shared" si="21"/>
        <v>100</v>
      </c>
      <c r="R102" s="5">
        <v>10219.959999999999</v>
      </c>
      <c r="S102" s="16">
        <f t="shared" si="22"/>
        <v>100</v>
      </c>
      <c r="T102" s="5">
        <f t="shared" si="23"/>
        <v>0</v>
      </c>
      <c r="U102" s="16">
        <f t="shared" si="24"/>
        <v>0</v>
      </c>
    </row>
    <row r="103" spans="1:32" ht="38.25" customHeight="1" x14ac:dyDescent="0.25">
      <c r="A103" s="1">
        <f t="shared" si="17"/>
        <v>98</v>
      </c>
      <c r="B103" s="25" t="s">
        <v>23</v>
      </c>
      <c r="C103" s="181" t="s">
        <v>271</v>
      </c>
      <c r="D103" s="25" t="s">
        <v>256</v>
      </c>
      <c r="E103" s="84" t="s">
        <v>41</v>
      </c>
      <c r="F103" s="103" t="s">
        <v>355</v>
      </c>
      <c r="G103" s="93">
        <f t="shared" si="19"/>
        <v>4609.1400000000003</v>
      </c>
      <c r="H103" s="44">
        <v>15</v>
      </c>
      <c r="I103" s="44">
        <v>4</v>
      </c>
      <c r="J103" s="44">
        <v>9</v>
      </c>
      <c r="K103" s="44">
        <v>11</v>
      </c>
      <c r="L103" s="44">
        <v>14</v>
      </c>
      <c r="M103" s="44">
        <v>0</v>
      </c>
      <c r="N103" s="16">
        <f t="shared" ref="N103" si="25">IF(H103=0,0,K103/H103)*100</f>
        <v>73.333333333333329</v>
      </c>
      <c r="O103" s="5">
        <v>4609.1400000000003</v>
      </c>
      <c r="P103" s="5">
        <f t="shared" si="20"/>
        <v>4609.1400000000003</v>
      </c>
      <c r="Q103" s="16">
        <f t="shared" si="21"/>
        <v>100</v>
      </c>
      <c r="R103" s="5">
        <v>4609.1400000000003</v>
      </c>
      <c r="S103" s="16">
        <f t="shared" si="22"/>
        <v>100</v>
      </c>
      <c r="T103" s="5">
        <f t="shared" si="23"/>
        <v>0</v>
      </c>
      <c r="U103" s="16">
        <f t="shared" si="24"/>
        <v>0</v>
      </c>
    </row>
    <row r="104" spans="1:32" x14ac:dyDescent="0.25">
      <c r="A104" s="22" t="s">
        <v>19</v>
      </c>
      <c r="B104" s="23"/>
      <c r="C104" s="23"/>
      <c r="D104" s="23"/>
      <c r="E104" s="23"/>
      <c r="F104" s="103"/>
      <c r="G104" s="94">
        <f t="shared" ref="G104:M104" si="26">SUM(G6:G103)</f>
        <v>815673.4500000003</v>
      </c>
      <c r="H104" s="18">
        <f t="shared" si="26"/>
        <v>2207</v>
      </c>
      <c r="I104" s="18">
        <f t="shared" si="26"/>
        <v>471</v>
      </c>
      <c r="J104" s="18">
        <f t="shared" si="26"/>
        <v>1427</v>
      </c>
      <c r="K104" s="18">
        <f t="shared" si="26"/>
        <v>1124</v>
      </c>
      <c r="L104" s="18">
        <f t="shared" si="26"/>
        <v>1406</v>
      </c>
      <c r="M104" s="18">
        <f t="shared" si="26"/>
        <v>0</v>
      </c>
      <c r="N104" s="16">
        <f t="shared" ref="N104" si="27">IF(H104=0,0,K104/H104)*100</f>
        <v>50.928862709560484</v>
      </c>
      <c r="O104" s="19">
        <f>SUM(O6:O103)</f>
        <v>816526.05000000028</v>
      </c>
      <c r="P104" s="19">
        <f>SUM(P6:P103)</f>
        <v>816526.05000000028</v>
      </c>
      <c r="Q104" s="16">
        <f t="shared" ref="Q104" si="28">IF(O104=0,0,P104/O104)*100</f>
        <v>100</v>
      </c>
      <c r="R104" s="19">
        <f>SUM(R6:R103)</f>
        <v>816526.05000000028</v>
      </c>
      <c r="S104" s="16">
        <f t="shared" ref="S104" si="29">IF(P104=0,0,R104/P104)*100</f>
        <v>100</v>
      </c>
      <c r="T104" s="19">
        <f>SUM(T6:T103)</f>
        <v>0</v>
      </c>
      <c r="U104" s="16">
        <f t="shared" si="24"/>
        <v>0</v>
      </c>
      <c r="V104" s="10"/>
      <c r="W104" s="10"/>
      <c r="X104" s="10"/>
      <c r="Y104" s="9"/>
      <c r="Z104" s="11"/>
      <c r="AA104" s="11"/>
      <c r="AB104" s="9"/>
      <c r="AC104" s="11"/>
      <c r="AD104" s="9"/>
      <c r="AE104" s="11"/>
      <c r="AF104" s="9"/>
    </row>
  </sheetData>
  <sheetProtection algorithmName="SHA-512" hashValue="O9bTVgGLkWJJXj1i30A2oznGvZtIJcwEik2Kx/nISxRpCeZicmBHBMgW3ki1QRrDkHW2TqM3wSsCoE/ShqyW6A==" saltValue="2c0dOs+CtiDj8TzsFePRfg==" spinCount="100000" sheet="1" objects="1" scenarios="1"/>
  <customSheetViews>
    <customSheetView guid="{2F2CED36-E625-4693-8C75-0460C802BA46}">
      <selection activeCell="O81" sqref="O81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>
      <selection activeCell="O81" sqref="O81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>
      <selection activeCell="O81" sqref="O81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4"/>
  <sheetViews>
    <sheetView topLeftCell="A97" zoomScaleNormal="100" zoomScaleSheetLayoutView="130" workbookViewId="0">
      <selection activeCell="H17" sqref="H17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85546875" style="3" customWidth="1"/>
    <col min="16" max="16" width="9.7109375" style="3" customWidth="1"/>
    <col min="17" max="17" width="9.140625" style="2"/>
    <col min="18" max="18" width="9.710937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409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185" t="s">
        <v>6</v>
      </c>
      <c r="Q4" s="183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85" t="s">
        <v>6</v>
      </c>
      <c r="S4" s="183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85" t="s">
        <v>6</v>
      </c>
      <c r="U4" s="183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83">
        <v>1</v>
      </c>
      <c r="B5" s="183">
        <v>2</v>
      </c>
      <c r="C5" s="183">
        <v>3</v>
      </c>
      <c r="D5" s="183">
        <v>4</v>
      </c>
      <c r="E5" s="91">
        <v>5</v>
      </c>
      <c r="F5" s="95">
        <v>6</v>
      </c>
      <c r="G5" s="92">
        <v>7</v>
      </c>
      <c r="H5" s="183">
        <v>8</v>
      </c>
      <c r="I5" s="183">
        <v>9</v>
      </c>
      <c r="J5" s="183">
        <v>10</v>
      </c>
      <c r="K5" s="183">
        <v>11</v>
      </c>
      <c r="L5" s="183">
        <v>12</v>
      </c>
      <c r="M5" s="183">
        <v>13</v>
      </c>
      <c r="N5" s="183">
        <v>14</v>
      </c>
      <c r="O5" s="183">
        <v>15</v>
      </c>
      <c r="P5" s="183">
        <v>16</v>
      </c>
      <c r="Q5" s="183">
        <v>17</v>
      </c>
      <c r="R5" s="183">
        <v>18</v>
      </c>
      <c r="S5" s="183">
        <v>19</v>
      </c>
      <c r="T5" s="183">
        <v>20</v>
      </c>
      <c r="U5" s="183">
        <v>21</v>
      </c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9" si="0">O6</f>
        <v>36710.910000000003</v>
      </c>
      <c r="H6" s="44">
        <v>53</v>
      </c>
      <c r="I6" s="44">
        <v>9</v>
      </c>
      <c r="J6" s="44">
        <v>38</v>
      </c>
      <c r="K6" s="44">
        <v>47</v>
      </c>
      <c r="L6" s="44">
        <v>61</v>
      </c>
      <c r="M6" s="44">
        <v>0</v>
      </c>
      <c r="N6" s="16">
        <f t="shared" ref="N6:N69" si="1">IF(H6=0,0,K6/H6)*100</f>
        <v>88.679245283018872</v>
      </c>
      <c r="O6" s="5">
        <v>36710.910000000003</v>
      </c>
      <c r="P6" s="5">
        <f t="shared" ref="P6:P69" si="2">O6</f>
        <v>36710.910000000003</v>
      </c>
      <c r="Q6" s="16">
        <f t="shared" ref="Q6:Q41" si="3">IF(O6=0,0,P6/O6)*100</f>
        <v>100</v>
      </c>
      <c r="R6" s="5">
        <v>36710.910000000003</v>
      </c>
      <c r="S6" s="16">
        <f t="shared" ref="S6:S39" si="4">IF(P6=0,0,R6/P6)*100</f>
        <v>100</v>
      </c>
      <c r="T6" s="5">
        <f t="shared" ref="T6:T69" si="5">SUM(P6, -R6)</f>
        <v>0</v>
      </c>
      <c r="U6" s="16">
        <f t="shared" ref="U6:U39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9685.7099999999991</v>
      </c>
      <c r="H7" s="44">
        <v>21</v>
      </c>
      <c r="I7" s="44">
        <v>6</v>
      </c>
      <c r="J7" s="44">
        <v>14</v>
      </c>
      <c r="K7" s="44">
        <v>19</v>
      </c>
      <c r="L7" s="44">
        <v>23</v>
      </c>
      <c r="M7" s="44">
        <v>0</v>
      </c>
      <c r="N7" s="16">
        <f t="shared" si="1"/>
        <v>90.476190476190482</v>
      </c>
      <c r="O7" s="5">
        <v>9685.7099999999991</v>
      </c>
      <c r="P7" s="5">
        <f t="shared" si="2"/>
        <v>9685.7099999999991</v>
      </c>
      <c r="Q7" s="16">
        <f t="shared" si="3"/>
        <v>100</v>
      </c>
      <c r="R7" s="5">
        <v>9685.7099999999991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19082.82</v>
      </c>
      <c r="H8" s="44">
        <v>46</v>
      </c>
      <c r="I8" s="44">
        <v>10</v>
      </c>
      <c r="J8" s="44">
        <v>32</v>
      </c>
      <c r="K8" s="44">
        <v>23</v>
      </c>
      <c r="L8" s="44">
        <v>24</v>
      </c>
      <c r="M8" s="44">
        <v>0</v>
      </c>
      <c r="N8" s="16">
        <f t="shared" si="1"/>
        <v>50</v>
      </c>
      <c r="O8" s="5">
        <v>19082.82</v>
      </c>
      <c r="P8" s="5">
        <f t="shared" si="2"/>
        <v>19082.82</v>
      </c>
      <c r="Q8" s="16">
        <f t="shared" si="3"/>
        <v>100</v>
      </c>
      <c r="R8" s="5">
        <v>19082.82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8030.75</v>
      </c>
      <c r="H9" s="44">
        <v>15</v>
      </c>
      <c r="I9" s="44">
        <v>0</v>
      </c>
      <c r="J9" s="44">
        <v>13</v>
      </c>
      <c r="K9" s="44">
        <v>9</v>
      </c>
      <c r="L9" s="44">
        <v>12</v>
      </c>
      <c r="M9" s="44">
        <v>0</v>
      </c>
      <c r="N9" s="16">
        <f t="shared" si="1"/>
        <v>60</v>
      </c>
      <c r="O9" s="5">
        <v>8030.75</v>
      </c>
      <c r="P9" s="5">
        <f t="shared" si="2"/>
        <v>8030.75</v>
      </c>
      <c r="Q9" s="16">
        <f t="shared" si="3"/>
        <v>100</v>
      </c>
      <c r="R9" s="5">
        <v>8030.75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405</v>
      </c>
      <c r="G10" s="93">
        <f t="shared" si="0"/>
        <v>1987.33</v>
      </c>
      <c r="H10" s="44">
        <v>8</v>
      </c>
      <c r="I10" s="44">
        <v>2</v>
      </c>
      <c r="J10" s="44">
        <v>6</v>
      </c>
      <c r="K10" s="44">
        <v>2</v>
      </c>
      <c r="L10" s="44">
        <v>2</v>
      </c>
      <c r="M10" s="44">
        <v>0</v>
      </c>
      <c r="N10" s="16">
        <f t="shared" si="1"/>
        <v>25</v>
      </c>
      <c r="O10" s="5">
        <v>1987.33</v>
      </c>
      <c r="P10" s="5">
        <f t="shared" si="2"/>
        <v>1987.33</v>
      </c>
      <c r="Q10" s="16">
        <f t="shared" si="3"/>
        <v>100</v>
      </c>
      <c r="R10" s="5">
        <v>1987.33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 t="s">
        <v>406</v>
      </c>
      <c r="G12" s="93">
        <f t="shared" si="0"/>
        <v>2502.3200000000002</v>
      </c>
      <c r="H12" s="44">
        <v>9</v>
      </c>
      <c r="I12" s="44">
        <v>0</v>
      </c>
      <c r="J12" s="44">
        <v>7</v>
      </c>
      <c r="K12" s="44">
        <v>5</v>
      </c>
      <c r="L12" s="44">
        <v>5</v>
      </c>
      <c r="M12" s="44">
        <v>0</v>
      </c>
      <c r="N12" s="16">
        <f t="shared" si="1"/>
        <v>55.555555555555557</v>
      </c>
      <c r="O12" s="5">
        <v>2502.3200000000002</v>
      </c>
      <c r="P12" s="5">
        <f t="shared" si="2"/>
        <v>2502.3200000000002</v>
      </c>
      <c r="Q12" s="16">
        <f t="shared" si="3"/>
        <v>100</v>
      </c>
      <c r="R12" s="5">
        <v>2502.3200000000002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5425.34</v>
      </c>
      <c r="H13" s="44">
        <v>62</v>
      </c>
      <c r="I13" s="44">
        <v>17</v>
      </c>
      <c r="J13" s="44">
        <v>43</v>
      </c>
      <c r="K13" s="44">
        <v>9</v>
      </c>
      <c r="L13" s="44">
        <v>10</v>
      </c>
      <c r="M13" s="44">
        <v>0</v>
      </c>
      <c r="N13" s="16">
        <f t="shared" si="1"/>
        <v>14.516129032258066</v>
      </c>
      <c r="O13" s="5">
        <v>5425.34</v>
      </c>
      <c r="P13" s="5">
        <f t="shared" si="2"/>
        <v>5425.34</v>
      </c>
      <c r="Q13" s="16">
        <f t="shared" si="3"/>
        <v>100</v>
      </c>
      <c r="R13" s="5">
        <v>5425.34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23395.85</v>
      </c>
      <c r="H14" s="44">
        <v>37</v>
      </c>
      <c r="I14" s="44">
        <v>8</v>
      </c>
      <c r="J14" s="44">
        <v>29</v>
      </c>
      <c r="K14" s="44">
        <v>32</v>
      </c>
      <c r="L14" s="44">
        <v>36</v>
      </c>
      <c r="M14" s="44">
        <v>0</v>
      </c>
      <c r="N14" s="16">
        <f t="shared" si="1"/>
        <v>86.486486486486484</v>
      </c>
      <c r="O14" s="5">
        <v>23395.85</v>
      </c>
      <c r="P14" s="5">
        <f t="shared" si="2"/>
        <v>23395.85</v>
      </c>
      <c r="Q14" s="16">
        <f t="shared" si="3"/>
        <v>100</v>
      </c>
      <c r="R14" s="5">
        <v>23395.85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12117.18</v>
      </c>
      <c r="H15" s="44">
        <v>20</v>
      </c>
      <c r="I15" s="44">
        <v>5</v>
      </c>
      <c r="J15" s="44">
        <v>12</v>
      </c>
      <c r="K15" s="44">
        <v>14</v>
      </c>
      <c r="L15" s="44">
        <v>15</v>
      </c>
      <c r="M15" s="44">
        <v>0</v>
      </c>
      <c r="N15" s="16">
        <f t="shared" si="1"/>
        <v>70</v>
      </c>
      <c r="O15" s="5">
        <v>12117.18</v>
      </c>
      <c r="P15" s="5">
        <f t="shared" si="2"/>
        <v>12117.18</v>
      </c>
      <c r="Q15" s="16">
        <f t="shared" si="3"/>
        <v>100</v>
      </c>
      <c r="R15" s="5">
        <v>12117.18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9353.32</v>
      </c>
      <c r="H16" s="44">
        <v>33</v>
      </c>
      <c r="I16" s="44">
        <v>4</v>
      </c>
      <c r="J16" s="44">
        <v>25</v>
      </c>
      <c r="K16" s="44">
        <v>16</v>
      </c>
      <c r="L16" s="44">
        <v>20</v>
      </c>
      <c r="M16" s="44">
        <v>0</v>
      </c>
      <c r="N16" s="16">
        <f t="shared" si="1"/>
        <v>48.484848484848484</v>
      </c>
      <c r="O16" s="5">
        <v>9353.32</v>
      </c>
      <c r="P16" s="5">
        <f t="shared" si="2"/>
        <v>9353.32</v>
      </c>
      <c r="Q16" s="16">
        <f t="shared" si="3"/>
        <v>100</v>
      </c>
      <c r="R16" s="5">
        <v>9353.32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4862.55</v>
      </c>
      <c r="H17" s="44">
        <v>14</v>
      </c>
      <c r="I17" s="44">
        <v>3</v>
      </c>
      <c r="J17" s="44">
        <v>11</v>
      </c>
      <c r="K17" s="44">
        <v>8</v>
      </c>
      <c r="L17" s="44">
        <v>11</v>
      </c>
      <c r="M17" s="44">
        <v>0</v>
      </c>
      <c r="N17" s="16">
        <f t="shared" si="1"/>
        <v>57.142857142857139</v>
      </c>
      <c r="O17" s="5">
        <v>4862.55</v>
      </c>
      <c r="P17" s="5">
        <f t="shared" si="2"/>
        <v>4862.55</v>
      </c>
      <c r="Q17" s="16">
        <f t="shared" si="3"/>
        <v>100</v>
      </c>
      <c r="R17" s="5">
        <v>4862.55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21153.63</v>
      </c>
      <c r="H18" s="44">
        <v>53</v>
      </c>
      <c r="I18" s="44">
        <v>10</v>
      </c>
      <c r="J18" s="44">
        <v>41</v>
      </c>
      <c r="K18" s="44">
        <v>29</v>
      </c>
      <c r="L18" s="44">
        <v>43</v>
      </c>
      <c r="M18" s="44">
        <v>0</v>
      </c>
      <c r="N18" s="16">
        <f t="shared" si="1"/>
        <v>54.716981132075468</v>
      </c>
      <c r="O18" s="5">
        <v>21153.63</v>
      </c>
      <c r="P18" s="5">
        <f t="shared" si="2"/>
        <v>21153.63</v>
      </c>
      <c r="Q18" s="16">
        <f t="shared" si="3"/>
        <v>100</v>
      </c>
      <c r="R18" s="5">
        <v>21153.63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83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3683.38</v>
      </c>
      <c r="H19" s="44">
        <v>7</v>
      </c>
      <c r="I19" s="44">
        <v>4</v>
      </c>
      <c r="J19" s="44">
        <v>3</v>
      </c>
      <c r="K19" s="44">
        <v>6</v>
      </c>
      <c r="L19" s="44">
        <v>7</v>
      </c>
      <c r="M19" s="44">
        <v>0</v>
      </c>
      <c r="N19" s="16">
        <f t="shared" si="1"/>
        <v>85.714285714285708</v>
      </c>
      <c r="O19" s="5">
        <v>3683.38</v>
      </c>
      <c r="P19" s="5">
        <f t="shared" si="2"/>
        <v>3683.38</v>
      </c>
      <c r="Q19" s="16">
        <f t="shared" si="3"/>
        <v>100</v>
      </c>
      <c r="R19" s="5">
        <v>3683.38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83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6566.71</v>
      </c>
      <c r="H20" s="44">
        <v>15</v>
      </c>
      <c r="I20" s="44">
        <v>4</v>
      </c>
      <c r="J20" s="44">
        <v>11</v>
      </c>
      <c r="K20" s="44">
        <v>9</v>
      </c>
      <c r="L20" s="44">
        <v>11</v>
      </c>
      <c r="M20" s="44">
        <v>0</v>
      </c>
      <c r="N20" s="16">
        <f t="shared" si="1"/>
        <v>60</v>
      </c>
      <c r="O20" s="5">
        <v>6566.71</v>
      </c>
      <c r="P20" s="5">
        <f t="shared" si="2"/>
        <v>6566.71</v>
      </c>
      <c r="Q20" s="16">
        <f t="shared" si="3"/>
        <v>100</v>
      </c>
      <c r="R20" s="5">
        <v>6566.71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24061.68</v>
      </c>
      <c r="H21" s="44">
        <v>21</v>
      </c>
      <c r="I21" s="44">
        <v>4</v>
      </c>
      <c r="J21" s="44">
        <v>16</v>
      </c>
      <c r="K21" s="44">
        <v>19</v>
      </c>
      <c r="L21" s="44">
        <v>30</v>
      </c>
      <c r="M21" s="44">
        <v>0</v>
      </c>
      <c r="N21" s="16">
        <f t="shared" si="1"/>
        <v>90.476190476190482</v>
      </c>
      <c r="O21" s="5">
        <v>24061.68</v>
      </c>
      <c r="P21" s="5">
        <f t="shared" si="2"/>
        <v>24061.68</v>
      </c>
      <c r="Q21" s="16">
        <f t="shared" si="3"/>
        <v>100</v>
      </c>
      <c r="R21" s="5">
        <v>24061.68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48</v>
      </c>
      <c r="I23" s="44">
        <v>8</v>
      </c>
      <c r="J23" s="44">
        <v>20</v>
      </c>
      <c r="K23" s="44">
        <v>4</v>
      </c>
      <c r="L23" s="44">
        <v>5</v>
      </c>
      <c r="M23" s="44">
        <v>0</v>
      </c>
      <c r="N23" s="16">
        <f t="shared" si="1"/>
        <v>8.3333333333333321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1737.83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10307.27</v>
      </c>
      <c r="H24" s="44">
        <v>23</v>
      </c>
      <c r="I24" s="44">
        <v>4</v>
      </c>
      <c r="J24" s="44">
        <v>19</v>
      </c>
      <c r="K24" s="44">
        <v>16</v>
      </c>
      <c r="L24" s="44">
        <v>24</v>
      </c>
      <c r="M24" s="44">
        <v>0</v>
      </c>
      <c r="N24" s="16">
        <f t="shared" si="1"/>
        <v>69.565217391304344</v>
      </c>
      <c r="O24" s="5">
        <v>10307.27</v>
      </c>
      <c r="P24" s="5">
        <f t="shared" si="2"/>
        <v>10307.27</v>
      </c>
      <c r="Q24" s="16">
        <f t="shared" si="3"/>
        <v>100</v>
      </c>
      <c r="R24" s="5">
        <v>10307.27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4398.8100000000004</v>
      </c>
      <c r="H25" s="44">
        <v>13</v>
      </c>
      <c r="I25" s="44">
        <v>3</v>
      </c>
      <c r="J25" s="44">
        <v>8</v>
      </c>
      <c r="K25" s="44">
        <v>8</v>
      </c>
      <c r="L25" s="44">
        <v>9</v>
      </c>
      <c r="M25" s="44">
        <v>0</v>
      </c>
      <c r="N25" s="16">
        <f t="shared" si="1"/>
        <v>61.53846153846154</v>
      </c>
      <c r="O25" s="5">
        <v>4398.8100000000004</v>
      </c>
      <c r="P25" s="5">
        <f t="shared" si="2"/>
        <v>4398.8100000000004</v>
      </c>
      <c r="Q25" s="16">
        <f t="shared" si="3"/>
        <v>100</v>
      </c>
      <c r="R25" s="5">
        <v>4398.8100000000004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12807.03</v>
      </c>
      <c r="H26" s="44">
        <v>30</v>
      </c>
      <c r="I26" s="44">
        <v>10</v>
      </c>
      <c r="J26" s="44">
        <v>17</v>
      </c>
      <c r="K26" s="44">
        <v>18</v>
      </c>
      <c r="L26" s="44">
        <v>20</v>
      </c>
      <c r="M26" s="44">
        <v>0</v>
      </c>
      <c r="N26" s="16">
        <f t="shared" si="1"/>
        <v>60</v>
      </c>
      <c r="O26" s="5">
        <v>12807.03</v>
      </c>
      <c r="P26" s="5">
        <f t="shared" si="2"/>
        <v>12807.03</v>
      </c>
      <c r="Q26" s="16">
        <f t="shared" si="3"/>
        <v>100</v>
      </c>
      <c r="R26" s="5">
        <v>12807.03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83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0</v>
      </c>
      <c r="H27" s="44">
        <v>17</v>
      </c>
      <c r="I27" s="44">
        <v>2</v>
      </c>
      <c r="J27" s="44">
        <v>15</v>
      </c>
      <c r="K27" s="44">
        <v>0</v>
      </c>
      <c r="L27" s="44">
        <v>0</v>
      </c>
      <c r="M27" s="44">
        <v>0</v>
      </c>
      <c r="N27" s="16">
        <f t="shared" si="1"/>
        <v>0</v>
      </c>
      <c r="O27" s="5">
        <v>0</v>
      </c>
      <c r="P27" s="5">
        <f t="shared" si="2"/>
        <v>0</v>
      </c>
      <c r="Q27" s="16">
        <f t="shared" si="3"/>
        <v>0</v>
      </c>
      <c r="R27" s="5">
        <v>0</v>
      </c>
      <c r="S27" s="16">
        <f t="shared" si="4"/>
        <v>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4551.8599999999997</v>
      </c>
      <c r="H28" s="44">
        <v>17</v>
      </c>
      <c r="I28" s="44">
        <v>3</v>
      </c>
      <c r="J28" s="44">
        <v>10</v>
      </c>
      <c r="K28" s="44">
        <v>14</v>
      </c>
      <c r="L28" s="44">
        <v>15</v>
      </c>
      <c r="M28" s="44">
        <v>0</v>
      </c>
      <c r="N28" s="16">
        <f t="shared" si="1"/>
        <v>82.35294117647058</v>
      </c>
      <c r="O28" s="5">
        <v>4551.8599999999997</v>
      </c>
      <c r="P28" s="5">
        <f t="shared" si="2"/>
        <v>4551.8599999999997</v>
      </c>
      <c r="Q28" s="16">
        <f t="shared" si="3"/>
        <v>100</v>
      </c>
      <c r="R28" s="5">
        <v>4551.8599999999997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83" t="s">
        <v>383</v>
      </c>
      <c r="D29" s="25" t="s">
        <v>384</v>
      </c>
      <c r="E29" s="84" t="s">
        <v>41</v>
      </c>
      <c r="F29" s="96"/>
      <c r="G29" s="93">
        <f t="shared" si="0"/>
        <v>401.94</v>
      </c>
      <c r="H29" s="44">
        <v>5</v>
      </c>
      <c r="I29" s="44">
        <v>1</v>
      </c>
      <c r="J29" s="44">
        <v>4</v>
      </c>
      <c r="K29" s="44">
        <v>1</v>
      </c>
      <c r="L29" s="44">
        <v>1</v>
      </c>
      <c r="M29" s="44">
        <v>0</v>
      </c>
      <c r="N29" s="16">
        <f t="shared" si="1"/>
        <v>20</v>
      </c>
      <c r="O29" s="5">
        <v>401.94</v>
      </c>
      <c r="P29" s="5">
        <f t="shared" si="2"/>
        <v>401.94</v>
      </c>
      <c r="Q29" s="16">
        <f t="shared" si="3"/>
        <v>100</v>
      </c>
      <c r="R29" s="5">
        <v>401.94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21" ht="27.95" customHeight="1" x14ac:dyDescent="0.2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138" t="s">
        <v>300</v>
      </c>
      <c r="G30" s="93">
        <f t="shared" ref="G30:G80" si="8">O30</f>
        <v>28660.29</v>
      </c>
      <c r="H30" s="44">
        <v>46</v>
      </c>
      <c r="I30" s="44">
        <v>2</v>
      </c>
      <c r="J30" s="44">
        <v>33</v>
      </c>
      <c r="K30" s="44">
        <v>38</v>
      </c>
      <c r="L30" s="44">
        <v>54</v>
      </c>
      <c r="M30" s="44">
        <v>0</v>
      </c>
      <c r="N30" s="16">
        <f t="shared" si="1"/>
        <v>82.608695652173907</v>
      </c>
      <c r="O30" s="5">
        <v>28660.29</v>
      </c>
      <c r="P30" s="5">
        <f t="shared" si="2"/>
        <v>28660.29</v>
      </c>
      <c r="Q30" s="16">
        <f t="shared" si="3"/>
        <v>100</v>
      </c>
      <c r="R30" s="5">
        <v>28660.29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14503.1</v>
      </c>
      <c r="H31" s="44">
        <v>36</v>
      </c>
      <c r="I31" s="44">
        <v>9</v>
      </c>
      <c r="J31" s="44">
        <v>24</v>
      </c>
      <c r="K31" s="44">
        <v>22</v>
      </c>
      <c r="L31" s="44">
        <v>28</v>
      </c>
      <c r="M31" s="44">
        <v>0</v>
      </c>
      <c r="N31" s="16">
        <f t="shared" si="1"/>
        <v>61.111111111111114</v>
      </c>
      <c r="O31" s="5">
        <v>14503.1</v>
      </c>
      <c r="P31" s="5">
        <f t="shared" si="2"/>
        <v>14503.1</v>
      </c>
      <c r="Q31" s="16">
        <f t="shared" si="3"/>
        <v>100</v>
      </c>
      <c r="R31" s="5">
        <v>14503.1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13160.44</v>
      </c>
      <c r="H32" s="44">
        <v>28</v>
      </c>
      <c r="I32" s="44">
        <v>7</v>
      </c>
      <c r="J32" s="44">
        <v>17</v>
      </c>
      <c r="K32" s="44">
        <v>17</v>
      </c>
      <c r="L32" s="44">
        <v>23</v>
      </c>
      <c r="M32" s="44">
        <v>0</v>
      </c>
      <c r="N32" s="16">
        <f t="shared" si="1"/>
        <v>60.714285714285708</v>
      </c>
      <c r="O32" s="5">
        <v>13160.44</v>
      </c>
      <c r="P32" s="5">
        <f t="shared" si="2"/>
        <v>13160.44</v>
      </c>
      <c r="Q32" s="16">
        <f t="shared" si="3"/>
        <v>100</v>
      </c>
      <c r="R32" s="5">
        <v>13160.44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415.83</v>
      </c>
      <c r="H33" s="44">
        <v>25</v>
      </c>
      <c r="I33" s="44">
        <v>8</v>
      </c>
      <c r="J33" s="44">
        <v>14</v>
      </c>
      <c r="K33" s="44">
        <v>1</v>
      </c>
      <c r="L33" s="44">
        <v>1</v>
      </c>
      <c r="M33" s="44">
        <v>0</v>
      </c>
      <c r="N33" s="16">
        <f t="shared" si="1"/>
        <v>4</v>
      </c>
      <c r="O33" s="5">
        <v>415.83</v>
      </c>
      <c r="P33" s="5">
        <f t="shared" si="2"/>
        <v>415.83</v>
      </c>
      <c r="Q33" s="16">
        <f t="shared" si="3"/>
        <v>100</v>
      </c>
      <c r="R33" s="5">
        <v>415.83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28063.96</v>
      </c>
      <c r="H34" s="44">
        <v>55</v>
      </c>
      <c r="I34" s="44">
        <v>20</v>
      </c>
      <c r="J34" s="44">
        <v>29</v>
      </c>
      <c r="K34" s="44">
        <v>39</v>
      </c>
      <c r="L34" s="44">
        <v>46</v>
      </c>
      <c r="M34" s="44">
        <v>0</v>
      </c>
      <c r="N34" s="16">
        <f t="shared" si="1"/>
        <v>70.909090909090907</v>
      </c>
      <c r="O34" s="5">
        <v>28063.96</v>
      </c>
      <c r="P34" s="5">
        <f t="shared" si="2"/>
        <v>28063.96</v>
      </c>
      <c r="Q34" s="16">
        <f t="shared" si="3"/>
        <v>100</v>
      </c>
      <c r="R34" s="5">
        <v>28063.96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83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13642.62</v>
      </c>
      <c r="H35" s="44">
        <v>30</v>
      </c>
      <c r="I35" s="44">
        <v>7</v>
      </c>
      <c r="J35" s="44">
        <v>15</v>
      </c>
      <c r="K35" s="44">
        <v>26</v>
      </c>
      <c r="L35" s="44">
        <v>30</v>
      </c>
      <c r="M35" s="44">
        <v>0</v>
      </c>
      <c r="N35" s="16">
        <f t="shared" si="1"/>
        <v>86.666666666666671</v>
      </c>
      <c r="O35" s="5">
        <v>13642.62</v>
      </c>
      <c r="P35" s="5">
        <f t="shared" si="2"/>
        <v>13642.62</v>
      </c>
      <c r="Q35" s="16">
        <f t="shared" si="3"/>
        <v>100</v>
      </c>
      <c r="R35" s="5">
        <v>13642.62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35</v>
      </c>
      <c r="I36" s="44">
        <v>8</v>
      </c>
      <c r="J36" s="44">
        <v>24</v>
      </c>
      <c r="K36" s="44">
        <v>4</v>
      </c>
      <c r="L36" s="44">
        <v>4</v>
      </c>
      <c r="M36" s="44">
        <v>0</v>
      </c>
      <c r="N36" s="16">
        <f t="shared" si="1"/>
        <v>11.428571428571429</v>
      </c>
      <c r="O36" s="5">
        <v>1600.15</v>
      </c>
      <c r="P36" s="5">
        <f t="shared" si="2"/>
        <v>1600.15</v>
      </c>
      <c r="Q36" s="16">
        <f t="shared" si="3"/>
        <v>100</v>
      </c>
      <c r="R36" s="5">
        <v>1600.15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7280.8</v>
      </c>
      <c r="H37" s="44">
        <v>15</v>
      </c>
      <c r="I37" s="44">
        <v>6</v>
      </c>
      <c r="J37" s="44">
        <v>8</v>
      </c>
      <c r="K37" s="44">
        <v>10</v>
      </c>
      <c r="L37" s="44">
        <v>11</v>
      </c>
      <c r="M37" s="44">
        <v>0</v>
      </c>
      <c r="N37" s="16">
        <f t="shared" si="1"/>
        <v>66.666666666666657</v>
      </c>
      <c r="O37" s="5">
        <v>7280.8</v>
      </c>
      <c r="P37" s="5">
        <f t="shared" si="2"/>
        <v>7280.8</v>
      </c>
      <c r="Q37" s="16">
        <f t="shared" si="3"/>
        <v>100</v>
      </c>
      <c r="R37" s="5">
        <v>7280.8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13072.01</v>
      </c>
      <c r="H38" s="44">
        <v>13</v>
      </c>
      <c r="I38" s="44">
        <v>4</v>
      </c>
      <c r="J38" s="44">
        <v>9</v>
      </c>
      <c r="K38" s="44">
        <v>9</v>
      </c>
      <c r="L38" s="44">
        <v>13</v>
      </c>
      <c r="M38" s="44">
        <v>0</v>
      </c>
      <c r="N38" s="16">
        <f t="shared" si="1"/>
        <v>69.230769230769226</v>
      </c>
      <c r="O38" s="5">
        <v>13072.01</v>
      </c>
      <c r="P38" s="5">
        <f t="shared" si="2"/>
        <v>13072.01</v>
      </c>
      <c r="Q38" s="16">
        <f t="shared" si="3"/>
        <v>100</v>
      </c>
      <c r="R38" s="5">
        <v>13072.01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47564.52</v>
      </c>
      <c r="H39" s="44">
        <v>60</v>
      </c>
      <c r="I39" s="44">
        <v>5</v>
      </c>
      <c r="J39" s="44">
        <v>55</v>
      </c>
      <c r="K39" s="44">
        <v>33</v>
      </c>
      <c r="L39" s="44">
        <v>53</v>
      </c>
      <c r="M39" s="44">
        <v>0</v>
      </c>
      <c r="N39" s="16">
        <f t="shared" si="1"/>
        <v>55.000000000000007</v>
      </c>
      <c r="O39" s="5">
        <v>47564.52</v>
      </c>
      <c r="P39" s="5">
        <f t="shared" si="2"/>
        <v>47564.52</v>
      </c>
      <c r="Q39" s="16">
        <f t="shared" si="3"/>
        <v>100</v>
      </c>
      <c r="R39" s="5">
        <v>47564.52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9</v>
      </c>
      <c r="I40" s="44">
        <v>2</v>
      </c>
      <c r="J40" s="44">
        <v>6</v>
      </c>
      <c r="K40" s="44">
        <v>0</v>
      </c>
      <c r="L40" s="44">
        <v>0</v>
      </c>
      <c r="M40" s="44">
        <v>0</v>
      </c>
      <c r="N40" s="16">
        <f t="shared" si="1"/>
        <v>0</v>
      </c>
      <c r="O40" s="16">
        <f>IF(I40=0,0,L40/I40)*100</f>
        <v>0</v>
      </c>
      <c r="P40" s="5">
        <f t="shared" si="2"/>
        <v>0</v>
      </c>
      <c r="Q40" s="16">
        <f t="shared" si="3"/>
        <v>0</v>
      </c>
      <c r="R40" s="16">
        <f t="shared" ref="R40:S41" si="9">IF(L40=0,0,O40/L40)*100</f>
        <v>0</v>
      </c>
      <c r="S40" s="16">
        <f t="shared" si="9"/>
        <v>0</v>
      </c>
      <c r="T40" s="5">
        <f t="shared" si="5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83" t="s">
        <v>23</v>
      </c>
      <c r="C41" s="183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4987.17</v>
      </c>
      <c r="H41" s="44">
        <v>18</v>
      </c>
      <c r="I41" s="44">
        <v>4</v>
      </c>
      <c r="J41" s="44">
        <v>12</v>
      </c>
      <c r="K41" s="44">
        <v>6</v>
      </c>
      <c r="L41" s="44">
        <v>7</v>
      </c>
      <c r="M41" s="44">
        <v>0</v>
      </c>
      <c r="N41" s="16">
        <f t="shared" si="1"/>
        <v>33.333333333333329</v>
      </c>
      <c r="O41" s="16">
        <v>4987.17</v>
      </c>
      <c r="P41" s="5">
        <f t="shared" si="2"/>
        <v>4987.17</v>
      </c>
      <c r="Q41" s="16">
        <f t="shared" si="3"/>
        <v>100</v>
      </c>
      <c r="R41" s="16">
        <v>4987.17</v>
      </c>
      <c r="S41" s="16">
        <f t="shared" si="9"/>
        <v>0</v>
      </c>
      <c r="T41" s="5">
        <f t="shared" si="5"/>
        <v>0</v>
      </c>
      <c r="U41" s="16">
        <f>IF(O41=0,0,R41/O41)*100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18004.22</v>
      </c>
      <c r="H42" s="44">
        <v>25</v>
      </c>
      <c r="I42" s="44">
        <v>5</v>
      </c>
      <c r="J42" s="44">
        <v>18</v>
      </c>
      <c r="K42" s="44">
        <v>17</v>
      </c>
      <c r="L42" s="44">
        <v>23</v>
      </c>
      <c r="M42" s="44">
        <v>0</v>
      </c>
      <c r="N42" s="16">
        <f t="shared" si="1"/>
        <v>68</v>
      </c>
      <c r="O42" s="5">
        <v>18004.22</v>
      </c>
      <c r="P42" s="5">
        <f t="shared" si="2"/>
        <v>18004.22</v>
      </c>
      <c r="Q42" s="16">
        <f>IF(O42=0,0,P42/O42)*100</f>
        <v>100</v>
      </c>
      <c r="R42" s="5">
        <v>18004.22</v>
      </c>
      <c r="S42" s="16">
        <f>IF(P42=0,0,R42/P42)*100</f>
        <v>100</v>
      </c>
      <c r="T42" s="5">
        <f t="shared" si="5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26673.119999999999</v>
      </c>
      <c r="H43" s="44">
        <v>46</v>
      </c>
      <c r="I43" s="44">
        <v>17</v>
      </c>
      <c r="J43" s="44">
        <v>17</v>
      </c>
      <c r="K43" s="44">
        <v>42</v>
      </c>
      <c r="L43" s="44">
        <v>49</v>
      </c>
      <c r="M43" s="44">
        <v>0</v>
      </c>
      <c r="N43" s="16">
        <f t="shared" si="1"/>
        <v>91.304347826086953</v>
      </c>
      <c r="O43" s="5">
        <v>26673.119999999999</v>
      </c>
      <c r="P43" s="5">
        <f t="shared" si="2"/>
        <v>26673.119999999999</v>
      </c>
      <c r="Q43" s="16">
        <f>IF(O43=0,0,P43/O43)*100</f>
        <v>100</v>
      </c>
      <c r="R43" s="5">
        <v>26673.119999999999</v>
      </c>
      <c r="S43" s="16">
        <f>IF(P43=0,0,R43/P43)*100</f>
        <v>100</v>
      </c>
      <c r="T43" s="5">
        <f t="shared" si="5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1"/>
        <v>0</v>
      </c>
      <c r="O44" s="16">
        <f>IF(I44=0,0,L44/I44)*100</f>
        <v>0</v>
      </c>
      <c r="P44" s="5">
        <f t="shared" si="2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5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83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17029.04</v>
      </c>
      <c r="H45" s="44">
        <v>43</v>
      </c>
      <c r="I45" s="44">
        <v>8</v>
      </c>
      <c r="J45" s="44">
        <v>25</v>
      </c>
      <c r="K45" s="44">
        <v>23</v>
      </c>
      <c r="L45" s="44">
        <v>27</v>
      </c>
      <c r="M45" s="44">
        <v>0</v>
      </c>
      <c r="N45" s="16">
        <f t="shared" si="1"/>
        <v>53.488372093023251</v>
      </c>
      <c r="O45" s="5">
        <v>17029.04</v>
      </c>
      <c r="P45" s="5">
        <f t="shared" si="2"/>
        <v>17029.04</v>
      </c>
      <c r="Q45" s="16">
        <f>IF(O45=0,0,P45/O45)*100</f>
        <v>100</v>
      </c>
      <c r="R45" s="5">
        <v>17029.04</v>
      </c>
      <c r="S45" s="16">
        <f>IF(P45=0,0,R45/P45)*100</f>
        <v>100</v>
      </c>
      <c r="T45" s="5">
        <f t="shared" si="5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16940.650000000001</v>
      </c>
      <c r="H46" s="44">
        <v>28</v>
      </c>
      <c r="I46" s="44">
        <v>6</v>
      </c>
      <c r="J46" s="44">
        <v>19</v>
      </c>
      <c r="K46" s="44">
        <v>23</v>
      </c>
      <c r="L46" s="44">
        <v>31</v>
      </c>
      <c r="M46" s="44">
        <v>0</v>
      </c>
      <c r="N46" s="16">
        <f t="shared" si="1"/>
        <v>82.142857142857139</v>
      </c>
      <c r="O46" s="5">
        <v>16940.650000000001</v>
      </c>
      <c r="P46" s="5">
        <f t="shared" si="2"/>
        <v>16940.650000000001</v>
      </c>
      <c r="Q46" s="16">
        <f>IF(O46=0,0,P46/O46)*100</f>
        <v>100</v>
      </c>
      <c r="R46" s="5">
        <v>16940.650000000001</v>
      </c>
      <c r="S46" s="16">
        <f>IF(P46=0,0,R46/P46)*100</f>
        <v>100</v>
      </c>
      <c r="T46" s="5">
        <f t="shared" si="5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83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30</v>
      </c>
      <c r="I47" s="44">
        <v>6</v>
      </c>
      <c r="J47" s="44">
        <v>19</v>
      </c>
      <c r="K47" s="44">
        <v>0</v>
      </c>
      <c r="L47" s="44">
        <v>0</v>
      </c>
      <c r="M47" s="44">
        <v>0</v>
      </c>
      <c r="N47" s="16">
        <f t="shared" si="1"/>
        <v>0</v>
      </c>
      <c r="O47" s="5">
        <v>0</v>
      </c>
      <c r="P47" s="5">
        <f t="shared" si="2"/>
        <v>0</v>
      </c>
      <c r="Q47" s="5">
        <v>0</v>
      </c>
      <c r="R47" s="5">
        <v>0</v>
      </c>
      <c r="S47" s="5">
        <v>0</v>
      </c>
      <c r="T47" s="5">
        <f t="shared" si="5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3927.26</v>
      </c>
      <c r="H48" s="44">
        <v>10</v>
      </c>
      <c r="I48" s="44">
        <v>1</v>
      </c>
      <c r="J48" s="44">
        <v>7</v>
      </c>
      <c r="K48" s="44">
        <v>9</v>
      </c>
      <c r="L48" s="44">
        <v>10</v>
      </c>
      <c r="M48" s="44">
        <v>0</v>
      </c>
      <c r="N48" s="16">
        <f t="shared" si="1"/>
        <v>90</v>
      </c>
      <c r="O48" s="5">
        <v>3927.26</v>
      </c>
      <c r="P48" s="5">
        <f t="shared" si="2"/>
        <v>3927.26</v>
      </c>
      <c r="Q48" s="16">
        <f>IF(O48=0,0,P48/O48)*100</f>
        <v>100</v>
      </c>
      <c r="R48" s="5">
        <v>3927.26</v>
      </c>
      <c r="S48" s="16">
        <f>IF(P48=0,0,R48/P48)*100</f>
        <v>100</v>
      </c>
      <c r="T48" s="5">
        <f t="shared" si="5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16383.9</v>
      </c>
      <c r="H49" s="44">
        <v>33</v>
      </c>
      <c r="I49" s="44">
        <v>10</v>
      </c>
      <c r="J49" s="44">
        <v>18</v>
      </c>
      <c r="K49" s="44">
        <v>28</v>
      </c>
      <c r="L49" s="44">
        <v>31</v>
      </c>
      <c r="M49" s="44">
        <v>0</v>
      </c>
      <c r="N49" s="16">
        <f t="shared" si="1"/>
        <v>84.848484848484844</v>
      </c>
      <c r="O49" s="5">
        <v>16383.9</v>
      </c>
      <c r="P49" s="5">
        <f t="shared" si="2"/>
        <v>16383.9</v>
      </c>
      <c r="Q49" s="16">
        <f>IF(O49=0,0,P49/O49)*100</f>
        <v>100</v>
      </c>
      <c r="R49" s="5">
        <v>16383.9</v>
      </c>
      <c r="S49" s="16">
        <f>IF(P49=0,0,R49/P49)*100</f>
        <v>100</v>
      </c>
      <c r="T49" s="5">
        <f t="shared" si="5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11528.49</v>
      </c>
      <c r="H50" s="44">
        <v>23</v>
      </c>
      <c r="I50" s="44">
        <v>6</v>
      </c>
      <c r="J50" s="44">
        <v>16</v>
      </c>
      <c r="K50" s="44">
        <v>15</v>
      </c>
      <c r="L50" s="44">
        <v>19</v>
      </c>
      <c r="M50" s="44">
        <v>0</v>
      </c>
      <c r="N50" s="16">
        <f t="shared" si="1"/>
        <v>65.217391304347828</v>
      </c>
      <c r="O50" s="5">
        <v>11528.49</v>
      </c>
      <c r="P50" s="5">
        <f t="shared" si="2"/>
        <v>11528.49</v>
      </c>
      <c r="Q50" s="16">
        <f>IF(O50=0,0,P50/O50)*100</f>
        <v>100</v>
      </c>
      <c r="R50" s="5">
        <v>11528.49</v>
      </c>
      <c r="S50" s="16">
        <f>IF(P50=0,0,R50/P50)*100</f>
        <v>100</v>
      </c>
      <c r="T50" s="5">
        <f t="shared" si="5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83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1203.94</v>
      </c>
      <c r="H51" s="44">
        <v>6</v>
      </c>
      <c r="I51" s="44">
        <v>0</v>
      </c>
      <c r="J51" s="44">
        <v>5</v>
      </c>
      <c r="K51" s="44">
        <v>3</v>
      </c>
      <c r="L51" s="44">
        <v>3</v>
      </c>
      <c r="M51" s="44">
        <v>0</v>
      </c>
      <c r="N51" s="16">
        <f t="shared" si="1"/>
        <v>50</v>
      </c>
      <c r="O51" s="16">
        <v>1203.94</v>
      </c>
      <c r="P51" s="5">
        <f t="shared" si="2"/>
        <v>1203.94</v>
      </c>
      <c r="Q51" s="16">
        <f>IF(O51=0,0,P51/O51)*100</f>
        <v>100</v>
      </c>
      <c r="R51" s="16">
        <v>1203.94</v>
      </c>
      <c r="S51" s="16">
        <f>IF(P51=0,0,R51/P51)*100</f>
        <v>100</v>
      </c>
      <c r="T51" s="5">
        <f t="shared" si="5"/>
        <v>0</v>
      </c>
      <c r="U51" s="16">
        <f>IF(P51=0,0,T51/P51)*100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15113.89</v>
      </c>
      <c r="H52" s="44">
        <v>24</v>
      </c>
      <c r="I52" s="44">
        <v>0</v>
      </c>
      <c r="J52" s="44">
        <v>14</v>
      </c>
      <c r="K52" s="44">
        <v>17</v>
      </c>
      <c r="L52" s="44">
        <v>23</v>
      </c>
      <c r="M52" s="44">
        <v>0</v>
      </c>
      <c r="N52" s="16">
        <f t="shared" si="1"/>
        <v>70.833333333333343</v>
      </c>
      <c r="O52" s="5">
        <v>15113.89</v>
      </c>
      <c r="P52" s="5">
        <f t="shared" si="2"/>
        <v>15113.89</v>
      </c>
      <c r="Q52" s="16">
        <f t="shared" ref="Q52:Q80" si="10">IF(O52=0,0,P52/O52)*100</f>
        <v>100</v>
      </c>
      <c r="R52" s="5">
        <v>15113.89</v>
      </c>
      <c r="S52" s="16">
        <f t="shared" ref="S52:S66" si="11">IF(P52=0,0,R52/P52)*100</f>
        <v>100</v>
      </c>
      <c r="T52" s="5">
        <f t="shared" si="5"/>
        <v>0</v>
      </c>
      <c r="U52" s="16">
        <f t="shared" ref="U52:U80" si="12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13180.31</v>
      </c>
      <c r="H53" s="44">
        <v>19</v>
      </c>
      <c r="I53" s="44">
        <v>1</v>
      </c>
      <c r="J53" s="44">
        <v>13</v>
      </c>
      <c r="K53" s="44">
        <v>13</v>
      </c>
      <c r="L53" s="44">
        <v>14</v>
      </c>
      <c r="M53" s="44">
        <v>0</v>
      </c>
      <c r="N53" s="16">
        <f t="shared" si="1"/>
        <v>68.421052631578945</v>
      </c>
      <c r="O53" s="5">
        <v>13180.31</v>
      </c>
      <c r="P53" s="5">
        <f t="shared" si="2"/>
        <v>13180.31</v>
      </c>
      <c r="Q53" s="16">
        <f t="shared" si="10"/>
        <v>100</v>
      </c>
      <c r="R53" s="5">
        <v>13180.31</v>
      </c>
      <c r="S53" s="16">
        <f t="shared" si="11"/>
        <v>100</v>
      </c>
      <c r="T53" s="5">
        <f t="shared" si="5"/>
        <v>0</v>
      </c>
      <c r="U53" s="16">
        <f t="shared" si="12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8029.18</v>
      </c>
      <c r="H54" s="44">
        <v>23</v>
      </c>
      <c r="I54" s="44">
        <v>6</v>
      </c>
      <c r="J54" s="44">
        <v>13</v>
      </c>
      <c r="K54" s="44">
        <v>10</v>
      </c>
      <c r="L54" s="44">
        <v>14</v>
      </c>
      <c r="M54" s="44">
        <v>0</v>
      </c>
      <c r="N54" s="16">
        <f t="shared" si="1"/>
        <v>43.478260869565219</v>
      </c>
      <c r="O54" s="5">
        <v>8029.18</v>
      </c>
      <c r="P54" s="5">
        <f t="shared" si="2"/>
        <v>8029.18</v>
      </c>
      <c r="Q54" s="16">
        <f t="shared" si="10"/>
        <v>100</v>
      </c>
      <c r="R54" s="5">
        <v>8029.18</v>
      </c>
      <c r="S54" s="16">
        <f t="shared" si="11"/>
        <v>100</v>
      </c>
      <c r="T54" s="5">
        <f t="shared" si="5"/>
        <v>0</v>
      </c>
      <c r="U54" s="16">
        <f t="shared" si="12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15049.09</v>
      </c>
      <c r="H55" s="44">
        <v>38</v>
      </c>
      <c r="I55" s="44">
        <v>5</v>
      </c>
      <c r="J55" s="44">
        <v>32</v>
      </c>
      <c r="K55" s="44">
        <v>17</v>
      </c>
      <c r="L55" s="44">
        <v>26</v>
      </c>
      <c r="M55" s="44">
        <v>0</v>
      </c>
      <c r="N55" s="16">
        <f t="shared" si="1"/>
        <v>44.736842105263158</v>
      </c>
      <c r="O55" s="5">
        <v>15049.09</v>
      </c>
      <c r="P55" s="5">
        <f t="shared" si="2"/>
        <v>15049.09</v>
      </c>
      <c r="Q55" s="16">
        <f t="shared" si="10"/>
        <v>100</v>
      </c>
      <c r="R55" s="5">
        <v>15049.09</v>
      </c>
      <c r="S55" s="16">
        <f t="shared" si="11"/>
        <v>100</v>
      </c>
      <c r="T55" s="5">
        <f t="shared" si="5"/>
        <v>0</v>
      </c>
      <c r="U55" s="16">
        <f t="shared" si="12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83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32</v>
      </c>
      <c r="I56" s="44">
        <v>8</v>
      </c>
      <c r="J56" s="44">
        <v>6</v>
      </c>
      <c r="K56" s="44">
        <v>8</v>
      </c>
      <c r="L56" s="44">
        <v>9</v>
      </c>
      <c r="M56" s="44">
        <v>0</v>
      </c>
      <c r="N56" s="16">
        <f t="shared" si="1"/>
        <v>25</v>
      </c>
      <c r="O56" s="5">
        <v>3148.3</v>
      </c>
      <c r="P56" s="5">
        <f t="shared" si="2"/>
        <v>3148.3</v>
      </c>
      <c r="Q56" s="16">
        <f t="shared" si="10"/>
        <v>100</v>
      </c>
      <c r="R56" s="5">
        <v>3148.3</v>
      </c>
      <c r="S56" s="16">
        <f t="shared" si="11"/>
        <v>100</v>
      </c>
      <c r="T56" s="5">
        <f t="shared" si="5"/>
        <v>0</v>
      </c>
      <c r="U56" s="16">
        <f t="shared" si="12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18773.419999999998</v>
      </c>
      <c r="H57" s="44">
        <v>33</v>
      </c>
      <c r="I57" s="44">
        <v>2</v>
      </c>
      <c r="J57" s="44">
        <v>16</v>
      </c>
      <c r="K57" s="44">
        <v>29</v>
      </c>
      <c r="L57" s="44">
        <v>36</v>
      </c>
      <c r="M57" s="44">
        <v>0</v>
      </c>
      <c r="N57" s="16">
        <f t="shared" si="1"/>
        <v>87.878787878787875</v>
      </c>
      <c r="O57" s="5">
        <v>18773.419999999998</v>
      </c>
      <c r="P57" s="5">
        <f t="shared" si="2"/>
        <v>18773.419999999998</v>
      </c>
      <c r="Q57" s="16">
        <f t="shared" si="10"/>
        <v>100</v>
      </c>
      <c r="R57" s="5">
        <v>18773.419999999998</v>
      </c>
      <c r="S57" s="16">
        <f t="shared" si="11"/>
        <v>100</v>
      </c>
      <c r="T57" s="5">
        <f t="shared" si="5"/>
        <v>0</v>
      </c>
      <c r="U57" s="16">
        <f t="shared" si="12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83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12344.8</v>
      </c>
      <c r="H58" s="44">
        <v>18</v>
      </c>
      <c r="I58" s="44">
        <v>5</v>
      </c>
      <c r="J58" s="44">
        <v>8</v>
      </c>
      <c r="K58" s="44">
        <v>13</v>
      </c>
      <c r="L58" s="44">
        <v>16</v>
      </c>
      <c r="M58" s="44">
        <v>0</v>
      </c>
      <c r="N58" s="16">
        <f t="shared" si="1"/>
        <v>72.222222222222214</v>
      </c>
      <c r="O58" s="5">
        <v>12344.8</v>
      </c>
      <c r="P58" s="5">
        <f t="shared" si="2"/>
        <v>12344.8</v>
      </c>
      <c r="Q58" s="16">
        <f t="shared" si="10"/>
        <v>100</v>
      </c>
      <c r="R58" s="5">
        <v>12344.8</v>
      </c>
      <c r="S58" s="16">
        <f t="shared" si="11"/>
        <v>100</v>
      </c>
      <c r="T58" s="5">
        <f t="shared" si="5"/>
        <v>0</v>
      </c>
      <c r="U58" s="16">
        <f t="shared" si="12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10372.75</v>
      </c>
      <c r="H59" s="44">
        <v>31</v>
      </c>
      <c r="I59" s="44">
        <v>11</v>
      </c>
      <c r="J59" s="44">
        <v>13</v>
      </c>
      <c r="K59" s="44">
        <v>20</v>
      </c>
      <c r="L59" s="44">
        <v>22</v>
      </c>
      <c r="M59" s="44">
        <v>0</v>
      </c>
      <c r="N59" s="16">
        <f t="shared" si="1"/>
        <v>64.516129032258064</v>
      </c>
      <c r="O59" s="5">
        <v>10372.75</v>
      </c>
      <c r="P59" s="5">
        <f t="shared" si="2"/>
        <v>10372.75</v>
      </c>
      <c r="Q59" s="16">
        <f t="shared" si="10"/>
        <v>100</v>
      </c>
      <c r="R59" s="5">
        <v>10372.75</v>
      </c>
      <c r="S59" s="16">
        <f t="shared" si="11"/>
        <v>100</v>
      </c>
      <c r="T59" s="5">
        <f t="shared" si="5"/>
        <v>0</v>
      </c>
      <c r="U59" s="16">
        <f t="shared" si="12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3770.92</v>
      </c>
      <c r="H60" s="44">
        <v>19</v>
      </c>
      <c r="I60" s="44">
        <v>6</v>
      </c>
      <c r="J60" s="44">
        <v>11</v>
      </c>
      <c r="K60" s="44">
        <v>9</v>
      </c>
      <c r="L60" s="44">
        <v>11</v>
      </c>
      <c r="M60" s="44">
        <v>0</v>
      </c>
      <c r="N60" s="16">
        <f t="shared" si="1"/>
        <v>47.368421052631575</v>
      </c>
      <c r="O60" s="5">
        <v>3770.92</v>
      </c>
      <c r="P60" s="5">
        <f t="shared" si="2"/>
        <v>3770.92</v>
      </c>
      <c r="Q60" s="16">
        <f t="shared" si="10"/>
        <v>100</v>
      </c>
      <c r="R60" s="5">
        <v>3770.92</v>
      </c>
      <c r="S60" s="16">
        <f t="shared" si="11"/>
        <v>100</v>
      </c>
      <c r="T60" s="5">
        <f t="shared" si="5"/>
        <v>0</v>
      </c>
      <c r="U60" s="16">
        <f t="shared" si="12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27</v>
      </c>
      <c r="I61" s="44">
        <v>4</v>
      </c>
      <c r="J61" s="44">
        <v>20</v>
      </c>
      <c r="K61" s="44">
        <v>3</v>
      </c>
      <c r="L61" s="44">
        <v>4</v>
      </c>
      <c r="M61" s="44">
        <v>0</v>
      </c>
      <c r="N61" s="16">
        <f t="shared" si="1"/>
        <v>11.111111111111111</v>
      </c>
      <c r="O61" s="5">
        <v>4040.4</v>
      </c>
      <c r="P61" s="5">
        <f t="shared" si="2"/>
        <v>4040.4</v>
      </c>
      <c r="Q61" s="16">
        <f t="shared" si="10"/>
        <v>100</v>
      </c>
      <c r="R61" s="5">
        <v>4040.4</v>
      </c>
      <c r="S61" s="16">
        <f t="shared" si="11"/>
        <v>100</v>
      </c>
      <c r="T61" s="5">
        <f t="shared" si="5"/>
        <v>0</v>
      </c>
      <c r="U61" s="16">
        <f t="shared" si="12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17017.78</v>
      </c>
      <c r="H62" s="44">
        <v>18</v>
      </c>
      <c r="I62" s="44">
        <v>1</v>
      </c>
      <c r="J62" s="44">
        <v>14</v>
      </c>
      <c r="K62" s="44">
        <v>15</v>
      </c>
      <c r="L62" s="44">
        <v>17</v>
      </c>
      <c r="M62" s="44">
        <v>0</v>
      </c>
      <c r="N62" s="16">
        <f t="shared" si="1"/>
        <v>83.333333333333343</v>
      </c>
      <c r="O62" s="5">
        <v>17017.78</v>
      </c>
      <c r="P62" s="5">
        <f t="shared" si="2"/>
        <v>17017.78</v>
      </c>
      <c r="Q62" s="16">
        <f t="shared" si="10"/>
        <v>100</v>
      </c>
      <c r="R62" s="5">
        <v>17017.78</v>
      </c>
      <c r="S62" s="16">
        <f t="shared" si="11"/>
        <v>100</v>
      </c>
      <c r="T62" s="5">
        <f t="shared" si="5"/>
        <v>0</v>
      </c>
      <c r="U62" s="16">
        <f t="shared" si="12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11852.78</v>
      </c>
      <c r="H63" s="44">
        <v>25</v>
      </c>
      <c r="I63" s="44">
        <v>8</v>
      </c>
      <c r="J63" s="44">
        <v>10</v>
      </c>
      <c r="K63" s="44">
        <v>14</v>
      </c>
      <c r="L63" s="44">
        <v>17</v>
      </c>
      <c r="M63" s="44">
        <v>0</v>
      </c>
      <c r="N63" s="16">
        <f t="shared" si="1"/>
        <v>56.000000000000007</v>
      </c>
      <c r="O63" s="5">
        <v>11852.78</v>
      </c>
      <c r="P63" s="5">
        <f t="shared" si="2"/>
        <v>11852.78</v>
      </c>
      <c r="Q63" s="16">
        <f t="shared" si="10"/>
        <v>100</v>
      </c>
      <c r="R63" s="5">
        <v>11852.78</v>
      </c>
      <c r="S63" s="16">
        <f t="shared" si="11"/>
        <v>100</v>
      </c>
      <c r="T63" s="5">
        <f t="shared" si="5"/>
        <v>0</v>
      </c>
      <c r="U63" s="16">
        <f t="shared" si="12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103.49</v>
      </c>
      <c r="H64" s="44">
        <v>1</v>
      </c>
      <c r="I64" s="44">
        <v>0</v>
      </c>
      <c r="J64" s="44">
        <v>1</v>
      </c>
      <c r="K64" s="44">
        <v>1</v>
      </c>
      <c r="L64" s="44">
        <v>1</v>
      </c>
      <c r="M64" s="44">
        <v>0</v>
      </c>
      <c r="N64" s="16">
        <f t="shared" si="1"/>
        <v>100</v>
      </c>
      <c r="O64" s="5">
        <v>103.49</v>
      </c>
      <c r="P64" s="5">
        <f t="shared" si="2"/>
        <v>103.49</v>
      </c>
      <c r="Q64" s="16">
        <f t="shared" si="10"/>
        <v>100</v>
      </c>
      <c r="R64" s="5">
        <v>103.49</v>
      </c>
      <c r="S64" s="16">
        <f t="shared" si="11"/>
        <v>100</v>
      </c>
      <c r="T64" s="5">
        <f t="shared" si="5"/>
        <v>0</v>
      </c>
      <c r="U64" s="16">
        <f t="shared" si="12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8</v>
      </c>
      <c r="I65" s="44">
        <v>3</v>
      </c>
      <c r="J65" s="44">
        <v>5</v>
      </c>
      <c r="K65" s="44">
        <v>0</v>
      </c>
      <c r="L65" s="44">
        <v>0</v>
      </c>
      <c r="M65" s="44">
        <v>0</v>
      </c>
      <c r="N65" s="16">
        <f t="shared" si="1"/>
        <v>0</v>
      </c>
      <c r="O65" s="5">
        <v>0</v>
      </c>
      <c r="P65" s="5">
        <f t="shared" si="2"/>
        <v>0</v>
      </c>
      <c r="Q65" s="16">
        <f t="shared" si="10"/>
        <v>0</v>
      </c>
      <c r="R65" s="5">
        <v>0</v>
      </c>
      <c r="S65" s="16">
        <f t="shared" si="11"/>
        <v>0</v>
      </c>
      <c r="T65" s="5">
        <f t="shared" si="5"/>
        <v>0</v>
      </c>
      <c r="U65" s="16">
        <f t="shared" si="12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83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8199.64</v>
      </c>
      <c r="H66" s="44">
        <v>33</v>
      </c>
      <c r="I66" s="44">
        <v>13</v>
      </c>
      <c r="J66" s="44">
        <v>16</v>
      </c>
      <c r="K66" s="44">
        <v>15</v>
      </c>
      <c r="L66" s="44">
        <v>19</v>
      </c>
      <c r="M66" s="44">
        <v>0</v>
      </c>
      <c r="N66" s="16">
        <f t="shared" si="1"/>
        <v>45.454545454545453</v>
      </c>
      <c r="O66" s="5">
        <v>8199.64</v>
      </c>
      <c r="P66" s="5">
        <f t="shared" si="2"/>
        <v>8199.64</v>
      </c>
      <c r="Q66" s="16">
        <f t="shared" si="10"/>
        <v>100</v>
      </c>
      <c r="R66" s="5">
        <v>8199.64</v>
      </c>
      <c r="S66" s="16">
        <f t="shared" si="11"/>
        <v>100</v>
      </c>
      <c r="T66" s="5">
        <f t="shared" si="5"/>
        <v>0</v>
      </c>
      <c r="U66" s="16">
        <f t="shared" si="12"/>
        <v>0</v>
      </c>
    </row>
    <row r="67" spans="1:21" ht="27.95" customHeight="1" x14ac:dyDescent="0.25">
      <c r="A67" s="1">
        <f t="shared" si="7"/>
        <v>62</v>
      </c>
      <c r="B67" s="183" t="s">
        <v>24</v>
      </c>
      <c r="C67" s="183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3739.23</v>
      </c>
      <c r="H67" s="44">
        <v>7</v>
      </c>
      <c r="I67" s="44">
        <v>2</v>
      </c>
      <c r="J67" s="44">
        <v>4</v>
      </c>
      <c r="K67" s="44">
        <v>5</v>
      </c>
      <c r="L67" s="44">
        <v>8</v>
      </c>
      <c r="M67" s="44">
        <v>0</v>
      </c>
      <c r="N67" s="16">
        <f t="shared" si="1"/>
        <v>71.428571428571431</v>
      </c>
      <c r="O67" s="16">
        <v>3739.23</v>
      </c>
      <c r="P67" s="5">
        <f t="shared" si="2"/>
        <v>3739.23</v>
      </c>
      <c r="Q67" s="16">
        <f t="shared" si="10"/>
        <v>100</v>
      </c>
      <c r="R67" s="16">
        <v>3739.23</v>
      </c>
      <c r="S67" s="16">
        <f>IF(M67=0,0,P67/M67)*100</f>
        <v>0</v>
      </c>
      <c r="T67" s="5">
        <f t="shared" si="5"/>
        <v>0</v>
      </c>
      <c r="U67" s="16">
        <f t="shared" si="12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8</v>
      </c>
      <c r="I68" s="44">
        <v>1</v>
      </c>
      <c r="J68" s="44">
        <v>4</v>
      </c>
      <c r="K68" s="44">
        <v>1</v>
      </c>
      <c r="L68" s="44">
        <v>1</v>
      </c>
      <c r="M68" s="44">
        <v>0</v>
      </c>
      <c r="N68" s="16">
        <f t="shared" si="1"/>
        <v>12.5</v>
      </c>
      <c r="O68" s="5">
        <v>91.35</v>
      </c>
      <c r="P68" s="5">
        <f t="shared" si="2"/>
        <v>91.35</v>
      </c>
      <c r="Q68" s="16">
        <f t="shared" si="10"/>
        <v>100</v>
      </c>
      <c r="R68" s="5">
        <v>91.35</v>
      </c>
      <c r="S68" s="16">
        <f t="shared" ref="S68:S80" si="13">IF(P68=0,0,R68/P68)*100</f>
        <v>100</v>
      </c>
      <c r="T68" s="5">
        <f t="shared" si="5"/>
        <v>0</v>
      </c>
      <c r="U68" s="16">
        <f t="shared" si="12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10863.49</v>
      </c>
      <c r="H69" s="44">
        <v>29</v>
      </c>
      <c r="I69" s="44">
        <v>5</v>
      </c>
      <c r="J69" s="44">
        <v>19</v>
      </c>
      <c r="K69" s="44">
        <v>25</v>
      </c>
      <c r="L69" s="44">
        <v>26</v>
      </c>
      <c r="M69" s="44">
        <v>0</v>
      </c>
      <c r="N69" s="16">
        <f t="shared" si="1"/>
        <v>86.206896551724128</v>
      </c>
      <c r="O69" s="5">
        <v>10863.49</v>
      </c>
      <c r="P69" s="5">
        <f t="shared" si="2"/>
        <v>10863.49</v>
      </c>
      <c r="Q69" s="16">
        <f t="shared" si="10"/>
        <v>100</v>
      </c>
      <c r="R69" s="5">
        <v>10863.49</v>
      </c>
      <c r="S69" s="16">
        <f t="shared" si="13"/>
        <v>100</v>
      </c>
      <c r="T69" s="5">
        <f t="shared" si="5"/>
        <v>0</v>
      </c>
      <c r="U69" s="16">
        <f t="shared" si="12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14087.52</v>
      </c>
      <c r="H70" s="44">
        <v>43</v>
      </c>
      <c r="I70" s="44">
        <v>8</v>
      </c>
      <c r="J70" s="44">
        <v>27</v>
      </c>
      <c r="K70" s="44">
        <v>14</v>
      </c>
      <c r="L70" s="44">
        <v>16</v>
      </c>
      <c r="M70" s="44">
        <v>0</v>
      </c>
      <c r="N70" s="16">
        <f t="shared" ref="N70:S102" si="14">IF(H70=0,0,K70/H70)*100</f>
        <v>32.558139534883722</v>
      </c>
      <c r="O70" s="5">
        <v>14087.52</v>
      </c>
      <c r="P70" s="5">
        <f t="shared" ref="P70:P79" si="15">O70</f>
        <v>14087.52</v>
      </c>
      <c r="Q70" s="16">
        <f t="shared" si="10"/>
        <v>100</v>
      </c>
      <c r="R70" s="5">
        <v>14087.52</v>
      </c>
      <c r="S70" s="16">
        <f t="shared" si="13"/>
        <v>100</v>
      </c>
      <c r="T70" s="5">
        <f t="shared" ref="T70:T80" si="16">SUM(P70, -R70)</f>
        <v>0</v>
      </c>
      <c r="U70" s="16">
        <f t="shared" si="12"/>
        <v>0</v>
      </c>
    </row>
    <row r="71" spans="1:21" ht="27.95" customHeight="1" x14ac:dyDescent="0.25">
      <c r="A71" s="1">
        <f t="shared" ref="A71:A103" si="17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14"/>
        <v>100</v>
      </c>
      <c r="O71" s="5">
        <v>643.1</v>
      </c>
      <c r="P71" s="5">
        <f t="shared" si="15"/>
        <v>643.1</v>
      </c>
      <c r="Q71" s="16">
        <f t="shared" si="10"/>
        <v>100</v>
      </c>
      <c r="R71" s="5">
        <v>643.1</v>
      </c>
      <c r="S71" s="16">
        <f t="shared" si="13"/>
        <v>100</v>
      </c>
      <c r="T71" s="5">
        <f t="shared" si="16"/>
        <v>0</v>
      </c>
      <c r="U71" s="16">
        <f t="shared" si="12"/>
        <v>0</v>
      </c>
    </row>
    <row r="72" spans="1:21" ht="27.95" customHeight="1" x14ac:dyDescent="0.25">
      <c r="A72" s="1">
        <f t="shared" si="17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22</v>
      </c>
      <c r="I72" s="44">
        <v>3</v>
      </c>
      <c r="J72" s="44">
        <v>18</v>
      </c>
      <c r="K72" s="44">
        <v>0</v>
      </c>
      <c r="L72" s="44">
        <v>0</v>
      </c>
      <c r="M72" s="44">
        <v>0</v>
      </c>
      <c r="N72" s="16">
        <f t="shared" si="14"/>
        <v>0</v>
      </c>
      <c r="O72" s="5">
        <v>0</v>
      </c>
      <c r="P72" s="5">
        <f t="shared" si="15"/>
        <v>0</v>
      </c>
      <c r="Q72" s="16">
        <f t="shared" si="10"/>
        <v>0</v>
      </c>
      <c r="R72" s="5">
        <v>0</v>
      </c>
      <c r="S72" s="16">
        <f t="shared" si="13"/>
        <v>0</v>
      </c>
      <c r="T72" s="5">
        <f t="shared" si="16"/>
        <v>0</v>
      </c>
      <c r="U72" s="16">
        <f t="shared" si="12"/>
        <v>0</v>
      </c>
    </row>
    <row r="73" spans="1:21" ht="27.95" customHeight="1" x14ac:dyDescent="0.25">
      <c r="A73" s="1">
        <f t="shared" si="17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6807.55</v>
      </c>
      <c r="H73" s="44">
        <v>24</v>
      </c>
      <c r="I73" s="44">
        <v>2</v>
      </c>
      <c r="J73" s="44">
        <v>21</v>
      </c>
      <c r="K73" s="44">
        <v>11</v>
      </c>
      <c r="L73" s="44">
        <v>13</v>
      </c>
      <c r="M73" s="44">
        <v>0</v>
      </c>
      <c r="N73" s="16">
        <f t="shared" si="14"/>
        <v>45.833333333333329</v>
      </c>
      <c r="O73" s="5">
        <v>6807.55</v>
      </c>
      <c r="P73" s="5">
        <f t="shared" si="15"/>
        <v>6807.55</v>
      </c>
      <c r="Q73" s="16">
        <f t="shared" si="10"/>
        <v>100</v>
      </c>
      <c r="R73" s="5">
        <v>6807.55</v>
      </c>
      <c r="S73" s="16">
        <f t="shared" si="13"/>
        <v>100</v>
      </c>
      <c r="T73" s="5">
        <f t="shared" si="16"/>
        <v>0</v>
      </c>
      <c r="U73" s="16">
        <f t="shared" si="12"/>
        <v>0</v>
      </c>
    </row>
    <row r="74" spans="1:21" ht="27.95" customHeight="1" x14ac:dyDescent="0.25">
      <c r="A74" s="1">
        <f t="shared" si="17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1870.24</v>
      </c>
      <c r="H74" s="44">
        <v>6</v>
      </c>
      <c r="I74" s="44">
        <v>0</v>
      </c>
      <c r="J74" s="44">
        <v>6</v>
      </c>
      <c r="K74" s="44">
        <v>5</v>
      </c>
      <c r="L74" s="44">
        <v>6</v>
      </c>
      <c r="M74" s="44">
        <v>0</v>
      </c>
      <c r="N74" s="16">
        <f t="shared" si="14"/>
        <v>83.333333333333343</v>
      </c>
      <c r="O74" s="5">
        <v>1870.24</v>
      </c>
      <c r="P74" s="5">
        <f t="shared" si="15"/>
        <v>1870.24</v>
      </c>
      <c r="Q74" s="16">
        <f t="shared" si="10"/>
        <v>100</v>
      </c>
      <c r="R74" s="5">
        <v>1870.24</v>
      </c>
      <c r="S74" s="16">
        <f t="shared" si="13"/>
        <v>100</v>
      </c>
      <c r="T74" s="5">
        <f t="shared" si="16"/>
        <v>0</v>
      </c>
      <c r="U74" s="16">
        <f t="shared" si="12"/>
        <v>0</v>
      </c>
    </row>
    <row r="75" spans="1:21" ht="27.95" customHeight="1" x14ac:dyDescent="0.25">
      <c r="A75" s="1">
        <f t="shared" si="17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9785.7800000000007</v>
      </c>
      <c r="H75" s="44">
        <v>22</v>
      </c>
      <c r="I75" s="44">
        <v>7</v>
      </c>
      <c r="J75" s="44">
        <v>14</v>
      </c>
      <c r="K75" s="44">
        <v>13</v>
      </c>
      <c r="L75" s="44">
        <v>20</v>
      </c>
      <c r="M75" s="44">
        <v>0</v>
      </c>
      <c r="N75" s="16">
        <f t="shared" si="14"/>
        <v>59.090909090909093</v>
      </c>
      <c r="O75" s="5">
        <v>9785.7800000000007</v>
      </c>
      <c r="P75" s="5">
        <f t="shared" si="15"/>
        <v>9785.7800000000007</v>
      </c>
      <c r="Q75" s="16">
        <f t="shared" si="10"/>
        <v>100</v>
      </c>
      <c r="R75" s="5">
        <v>9785.7800000000007</v>
      </c>
      <c r="S75" s="16">
        <f t="shared" si="13"/>
        <v>100</v>
      </c>
      <c r="T75" s="5">
        <f t="shared" si="16"/>
        <v>0</v>
      </c>
      <c r="U75" s="16">
        <f t="shared" si="12"/>
        <v>0</v>
      </c>
    </row>
    <row r="76" spans="1:21" ht="27.95" customHeight="1" x14ac:dyDescent="0.25">
      <c r="A76" s="1">
        <f t="shared" si="17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15245.67</v>
      </c>
      <c r="H76" s="44">
        <v>29</v>
      </c>
      <c r="I76" s="44">
        <v>2</v>
      </c>
      <c r="J76" s="44">
        <v>23</v>
      </c>
      <c r="K76" s="44">
        <v>24</v>
      </c>
      <c r="L76" s="44">
        <v>30</v>
      </c>
      <c r="M76" s="44">
        <v>0</v>
      </c>
      <c r="N76" s="16">
        <f t="shared" si="14"/>
        <v>82.758620689655174</v>
      </c>
      <c r="O76" s="5">
        <v>15245.67</v>
      </c>
      <c r="P76" s="5">
        <f t="shared" si="15"/>
        <v>15245.67</v>
      </c>
      <c r="Q76" s="16">
        <f t="shared" si="10"/>
        <v>100</v>
      </c>
      <c r="R76" s="5">
        <v>15245.67</v>
      </c>
      <c r="S76" s="16">
        <f t="shared" si="13"/>
        <v>100</v>
      </c>
      <c r="T76" s="5">
        <f t="shared" si="16"/>
        <v>0</v>
      </c>
      <c r="U76" s="16">
        <f t="shared" si="12"/>
        <v>0</v>
      </c>
    </row>
    <row r="77" spans="1:21" ht="27.95" customHeight="1" x14ac:dyDescent="0.25">
      <c r="A77" s="1">
        <f t="shared" si="17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21553.02</v>
      </c>
      <c r="H77" s="44">
        <v>45</v>
      </c>
      <c r="I77" s="44">
        <v>11</v>
      </c>
      <c r="J77" s="44">
        <v>30</v>
      </c>
      <c r="K77" s="44">
        <v>29</v>
      </c>
      <c r="L77" s="44">
        <v>35</v>
      </c>
      <c r="M77" s="44">
        <v>0</v>
      </c>
      <c r="N77" s="16">
        <f t="shared" si="14"/>
        <v>64.444444444444443</v>
      </c>
      <c r="O77" s="5">
        <v>21553.02</v>
      </c>
      <c r="P77" s="5">
        <f t="shared" si="15"/>
        <v>21553.02</v>
      </c>
      <c r="Q77" s="16">
        <f t="shared" si="10"/>
        <v>100</v>
      </c>
      <c r="R77" s="5">
        <v>21553.02</v>
      </c>
      <c r="S77" s="16">
        <f t="shared" si="13"/>
        <v>100</v>
      </c>
      <c r="T77" s="5">
        <f t="shared" si="16"/>
        <v>0</v>
      </c>
      <c r="U77" s="16">
        <f t="shared" si="12"/>
        <v>0</v>
      </c>
    </row>
    <row r="78" spans="1:21" ht="27.95" customHeight="1" x14ac:dyDescent="0.25">
      <c r="A78" s="1">
        <f t="shared" si="17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6636.99</v>
      </c>
      <c r="H78" s="44">
        <v>5</v>
      </c>
      <c r="I78" s="44">
        <v>1</v>
      </c>
      <c r="J78" s="44">
        <v>2</v>
      </c>
      <c r="K78" s="44">
        <v>5</v>
      </c>
      <c r="L78" s="44">
        <v>9</v>
      </c>
      <c r="M78" s="44">
        <v>0</v>
      </c>
      <c r="N78" s="16">
        <f t="shared" si="14"/>
        <v>100</v>
      </c>
      <c r="O78" s="5">
        <v>6636.99</v>
      </c>
      <c r="P78" s="5">
        <f t="shared" si="15"/>
        <v>6636.99</v>
      </c>
      <c r="Q78" s="16">
        <f t="shared" si="10"/>
        <v>100</v>
      </c>
      <c r="R78" s="5">
        <v>6636.99</v>
      </c>
      <c r="S78" s="16">
        <f t="shared" si="13"/>
        <v>100</v>
      </c>
      <c r="T78" s="5">
        <f t="shared" si="16"/>
        <v>0</v>
      </c>
      <c r="U78" s="16">
        <f t="shared" si="12"/>
        <v>0</v>
      </c>
    </row>
    <row r="79" spans="1:21" ht="27.95" customHeight="1" x14ac:dyDescent="0.25">
      <c r="A79" s="1">
        <f t="shared" si="17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8230.5499999999993</v>
      </c>
      <c r="H79" s="44">
        <v>7</v>
      </c>
      <c r="I79" s="44">
        <v>1</v>
      </c>
      <c r="J79" s="44">
        <v>6</v>
      </c>
      <c r="K79" s="44">
        <v>6</v>
      </c>
      <c r="L79" s="44">
        <v>9</v>
      </c>
      <c r="M79" s="44">
        <v>0</v>
      </c>
      <c r="N79" s="16">
        <f t="shared" si="14"/>
        <v>85.714285714285708</v>
      </c>
      <c r="O79" s="5">
        <v>8230.5499999999993</v>
      </c>
      <c r="P79" s="5">
        <f t="shared" si="15"/>
        <v>8230.5499999999993</v>
      </c>
      <c r="Q79" s="16">
        <f t="shared" si="10"/>
        <v>100</v>
      </c>
      <c r="R79" s="5">
        <v>8230.5499999999993</v>
      </c>
      <c r="S79" s="16">
        <f t="shared" si="13"/>
        <v>100</v>
      </c>
      <c r="T79" s="5">
        <f t="shared" si="16"/>
        <v>0</v>
      </c>
      <c r="U79" s="16">
        <f t="shared" si="12"/>
        <v>0</v>
      </c>
    </row>
    <row r="80" spans="1:21" ht="30" x14ac:dyDescent="0.25">
      <c r="A80" s="1">
        <f t="shared" si="17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f t="shared" si="8"/>
        <v>450.66</v>
      </c>
      <c r="H80" s="44">
        <v>13</v>
      </c>
      <c r="I80" s="44">
        <v>5</v>
      </c>
      <c r="J80" s="44">
        <v>4</v>
      </c>
      <c r="K80" s="44">
        <v>2</v>
      </c>
      <c r="L80" s="44">
        <v>2</v>
      </c>
      <c r="M80" s="44">
        <v>0</v>
      </c>
      <c r="N80" s="16">
        <f t="shared" si="14"/>
        <v>15.384615384615385</v>
      </c>
      <c r="O80" s="16">
        <v>450.66</v>
      </c>
      <c r="P80" s="5">
        <v>450.66</v>
      </c>
      <c r="Q80" s="16">
        <f t="shared" si="10"/>
        <v>100</v>
      </c>
      <c r="R80" s="5">
        <v>450.66</v>
      </c>
      <c r="S80" s="16">
        <f t="shared" si="13"/>
        <v>100</v>
      </c>
      <c r="T80" s="5">
        <f t="shared" si="16"/>
        <v>0</v>
      </c>
      <c r="U80" s="16">
        <f t="shared" si="12"/>
        <v>0</v>
      </c>
    </row>
    <row r="81" spans="1:21" ht="27.95" customHeight="1" x14ac:dyDescent="0.25">
      <c r="A81" s="1">
        <f t="shared" si="17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 t="shared" ref="G81:G86" si="18">O81</f>
        <v>7123.51</v>
      </c>
      <c r="H81" s="44">
        <v>26</v>
      </c>
      <c r="I81" s="44">
        <v>7</v>
      </c>
      <c r="J81" s="44">
        <v>16</v>
      </c>
      <c r="K81" s="44">
        <v>18</v>
      </c>
      <c r="L81" s="44">
        <v>22</v>
      </c>
      <c r="M81" s="44">
        <v>0</v>
      </c>
      <c r="N81" s="16">
        <f t="shared" si="14"/>
        <v>69.230769230769226</v>
      </c>
      <c r="O81" s="5">
        <v>7123.51</v>
      </c>
      <c r="P81" s="5">
        <f>O81</f>
        <v>7123.51</v>
      </c>
      <c r="Q81" s="16">
        <f>IF(O81=0,0,P81/O81)*100</f>
        <v>100</v>
      </c>
      <c r="R81" s="5">
        <v>7123.51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17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 t="shared" si="18"/>
        <v>20460.830000000002</v>
      </c>
      <c r="H82" s="44">
        <v>21</v>
      </c>
      <c r="I82" s="44">
        <v>4</v>
      </c>
      <c r="J82" s="44">
        <v>13</v>
      </c>
      <c r="K82" s="44">
        <v>15</v>
      </c>
      <c r="L82" s="44">
        <v>22</v>
      </c>
      <c r="M82" s="44">
        <v>0</v>
      </c>
      <c r="N82" s="16">
        <f t="shared" si="14"/>
        <v>71.428571428571431</v>
      </c>
      <c r="O82" s="5">
        <v>20460.830000000002</v>
      </c>
      <c r="P82" s="5">
        <f>O82</f>
        <v>20460.830000000002</v>
      </c>
      <c r="Q82" s="16">
        <f>IF(O82=0,0,P82/O82)*100</f>
        <v>100</v>
      </c>
      <c r="R82" s="5">
        <v>20460.830000000002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17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 t="shared" si="18"/>
        <v>23855.87</v>
      </c>
      <c r="H83" s="44">
        <v>46</v>
      </c>
      <c r="I83" s="44">
        <v>5</v>
      </c>
      <c r="J83" s="44">
        <v>39</v>
      </c>
      <c r="K83" s="44">
        <v>22</v>
      </c>
      <c r="L83" s="44">
        <v>36</v>
      </c>
      <c r="M83" s="44">
        <v>0</v>
      </c>
      <c r="N83" s="16">
        <f t="shared" si="14"/>
        <v>47.826086956521742</v>
      </c>
      <c r="O83" s="5">
        <v>23855.87</v>
      </c>
      <c r="P83" s="5">
        <f>O83</f>
        <v>23855.87</v>
      </c>
      <c r="Q83" s="16">
        <f>IF(O83=0,0,P83/O83)*100</f>
        <v>100</v>
      </c>
      <c r="R83" s="5">
        <v>23855.87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17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 t="shared" si="18"/>
        <v>0</v>
      </c>
      <c r="H84" s="44">
        <v>20</v>
      </c>
      <c r="I84" s="44">
        <v>7</v>
      </c>
      <c r="J84" s="44">
        <v>12</v>
      </c>
      <c r="K84" s="44">
        <v>0</v>
      </c>
      <c r="L84" s="44">
        <v>0</v>
      </c>
      <c r="M84" s="44">
        <v>0</v>
      </c>
      <c r="N84" s="16">
        <f t="shared" si="14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17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 t="shared" si="18"/>
        <v>12693.87</v>
      </c>
      <c r="H85" s="44">
        <v>42</v>
      </c>
      <c r="I85" s="44">
        <v>5</v>
      </c>
      <c r="J85" s="44">
        <v>30</v>
      </c>
      <c r="K85" s="44">
        <v>20</v>
      </c>
      <c r="L85" s="44">
        <v>23</v>
      </c>
      <c r="M85" s="44">
        <v>0</v>
      </c>
      <c r="N85" s="16">
        <f t="shared" si="14"/>
        <v>47.619047619047613</v>
      </c>
      <c r="O85" s="5">
        <v>12693.87</v>
      </c>
      <c r="P85" s="5">
        <f>O85</f>
        <v>12693.87</v>
      </c>
      <c r="Q85" s="16">
        <f>IF(O85=0,0,P85/O85)*100</f>
        <v>100</v>
      </c>
      <c r="R85" s="5">
        <v>12693.87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17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>
        <f t="shared" si="18"/>
        <v>0</v>
      </c>
      <c r="H86" s="44">
        <v>11</v>
      </c>
      <c r="I86" s="44">
        <v>6</v>
      </c>
      <c r="J86" s="44">
        <v>5</v>
      </c>
      <c r="K86" s="44">
        <v>0</v>
      </c>
      <c r="L86" s="44">
        <v>0</v>
      </c>
      <c r="M86" s="44">
        <v>0</v>
      </c>
      <c r="N86" s="16">
        <f t="shared" si="14"/>
        <v>0</v>
      </c>
      <c r="O86" s="16">
        <f t="shared" si="14"/>
        <v>0</v>
      </c>
      <c r="P86" s="16">
        <f t="shared" si="14"/>
        <v>0</v>
      </c>
      <c r="Q86" s="16">
        <f t="shared" si="14"/>
        <v>0</v>
      </c>
      <c r="R86" s="16">
        <f t="shared" si="14"/>
        <v>0</v>
      </c>
      <c r="S86" s="16">
        <f t="shared" si="14"/>
        <v>0</v>
      </c>
      <c r="T86" s="16">
        <f t="shared" ref="T86:U86" si="19">IF(N86=0,0,Q86/N86)*100</f>
        <v>0</v>
      </c>
      <c r="U86" s="16">
        <f t="shared" si="19"/>
        <v>0</v>
      </c>
    </row>
    <row r="87" spans="1:21" ht="27.95" customHeight="1" x14ac:dyDescent="0.25">
      <c r="A87" s="1">
        <f t="shared" si="17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3" si="20">O87</f>
        <v>10324.64</v>
      </c>
      <c r="H87" s="44">
        <v>29</v>
      </c>
      <c r="I87" s="44">
        <v>6</v>
      </c>
      <c r="J87" s="44">
        <v>19</v>
      </c>
      <c r="K87" s="44">
        <v>12</v>
      </c>
      <c r="L87" s="44">
        <v>18</v>
      </c>
      <c r="M87" s="44">
        <v>0</v>
      </c>
      <c r="N87" s="16">
        <f t="shared" si="14"/>
        <v>41.379310344827587</v>
      </c>
      <c r="O87" s="5">
        <v>10324.64</v>
      </c>
      <c r="P87" s="5">
        <f t="shared" ref="P87:P103" si="21">O87</f>
        <v>10324.64</v>
      </c>
      <c r="Q87" s="16">
        <f t="shared" ref="Q87:Q103" si="22">IF(O87=0,0,P87/O87)*100</f>
        <v>100</v>
      </c>
      <c r="R87" s="5">
        <v>10324.64</v>
      </c>
      <c r="S87" s="16">
        <f t="shared" ref="S87:S103" si="23">IF(P87=0,0,R87/P87)*100</f>
        <v>100</v>
      </c>
      <c r="T87" s="5">
        <f t="shared" ref="T87:T103" si="24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17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20"/>
        <v>4178.84</v>
      </c>
      <c r="H88" s="44">
        <v>14</v>
      </c>
      <c r="I88" s="44">
        <v>1</v>
      </c>
      <c r="J88" s="44">
        <v>11</v>
      </c>
      <c r="K88" s="44">
        <v>10</v>
      </c>
      <c r="L88" s="44">
        <v>12</v>
      </c>
      <c r="M88" s="44">
        <v>0</v>
      </c>
      <c r="N88" s="16">
        <f t="shared" si="14"/>
        <v>71.428571428571431</v>
      </c>
      <c r="O88" s="5">
        <v>4178.84</v>
      </c>
      <c r="P88" s="5">
        <f t="shared" si="21"/>
        <v>4178.84</v>
      </c>
      <c r="Q88" s="16">
        <f t="shared" si="22"/>
        <v>100</v>
      </c>
      <c r="R88" s="5">
        <v>4178.84</v>
      </c>
      <c r="S88" s="16">
        <f t="shared" si="23"/>
        <v>100</v>
      </c>
      <c r="T88" s="5">
        <f t="shared" si="24"/>
        <v>0</v>
      </c>
      <c r="U88" s="16">
        <f>IF(P88=0,0,T88/P88)*100</f>
        <v>0</v>
      </c>
    </row>
    <row r="89" spans="1:21" ht="27.95" customHeight="1" x14ac:dyDescent="0.25">
      <c r="A89" s="1">
        <f t="shared" si="17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20"/>
        <v>1252.0999999999999</v>
      </c>
      <c r="H89" s="44">
        <v>19</v>
      </c>
      <c r="I89" s="44">
        <v>5</v>
      </c>
      <c r="J89" s="44">
        <v>9</v>
      </c>
      <c r="K89" s="44">
        <v>5</v>
      </c>
      <c r="L89" s="44">
        <v>6</v>
      </c>
      <c r="M89" s="44">
        <v>0</v>
      </c>
      <c r="N89" s="16">
        <f t="shared" si="14"/>
        <v>26.315789473684209</v>
      </c>
      <c r="O89" s="5">
        <v>1252.0999999999999</v>
      </c>
      <c r="P89" s="5">
        <f t="shared" si="21"/>
        <v>1252.0999999999999</v>
      </c>
      <c r="Q89" s="16">
        <f t="shared" si="22"/>
        <v>100</v>
      </c>
      <c r="R89" s="5">
        <v>1252.0999999999999</v>
      </c>
      <c r="S89" s="16">
        <f t="shared" si="23"/>
        <v>100</v>
      </c>
      <c r="T89" s="5">
        <f t="shared" si="24"/>
        <v>0</v>
      </c>
      <c r="U89" s="16">
        <f>IF(P89=0,0,T89/P89)*100</f>
        <v>0</v>
      </c>
    </row>
    <row r="90" spans="1:21" ht="27.95" customHeight="1" x14ac:dyDescent="0.25">
      <c r="A90" s="1">
        <f t="shared" si="17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20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14"/>
        <v>0</v>
      </c>
      <c r="O90" s="5">
        <v>0</v>
      </c>
      <c r="P90" s="5">
        <f t="shared" si="21"/>
        <v>0</v>
      </c>
      <c r="Q90" s="16">
        <f t="shared" si="22"/>
        <v>0</v>
      </c>
      <c r="R90" s="5">
        <v>0</v>
      </c>
      <c r="S90" s="16">
        <f t="shared" si="23"/>
        <v>0</v>
      </c>
      <c r="T90" s="5">
        <f t="shared" si="24"/>
        <v>0</v>
      </c>
      <c r="U90" s="16">
        <f>IF(P90=0,0,T90/P90)*100</f>
        <v>0</v>
      </c>
    </row>
    <row r="91" spans="1:21" ht="49.5" customHeight="1" x14ac:dyDescent="0.25">
      <c r="A91" s="1">
        <f t="shared" si="17"/>
        <v>86</v>
      </c>
      <c r="B91" s="25" t="s">
        <v>23</v>
      </c>
      <c r="C91" s="183" t="s">
        <v>271</v>
      </c>
      <c r="D91" s="25" t="s">
        <v>270</v>
      </c>
      <c r="E91" s="84" t="s">
        <v>41</v>
      </c>
      <c r="F91" s="97" t="s">
        <v>369</v>
      </c>
      <c r="G91" s="93">
        <f t="shared" si="20"/>
        <v>301.45999999999998</v>
      </c>
      <c r="H91" s="44">
        <v>11</v>
      </c>
      <c r="I91" s="44">
        <v>1</v>
      </c>
      <c r="J91" s="44">
        <v>9</v>
      </c>
      <c r="K91" s="44">
        <v>1</v>
      </c>
      <c r="L91" s="44">
        <v>1</v>
      </c>
      <c r="M91" s="44">
        <v>0</v>
      </c>
      <c r="N91" s="16">
        <f t="shared" si="14"/>
        <v>9.0909090909090917</v>
      </c>
      <c r="O91" s="5">
        <v>301.45999999999998</v>
      </c>
      <c r="P91" s="5">
        <f t="shared" si="21"/>
        <v>301.45999999999998</v>
      </c>
      <c r="Q91" s="16">
        <f t="shared" si="22"/>
        <v>100</v>
      </c>
      <c r="R91" s="5">
        <v>301.45999999999998</v>
      </c>
      <c r="S91" s="16">
        <f t="shared" si="23"/>
        <v>100</v>
      </c>
      <c r="T91" s="5">
        <f t="shared" si="24"/>
        <v>0</v>
      </c>
      <c r="U91" s="5">
        <v>0</v>
      </c>
    </row>
    <row r="92" spans="1:21" ht="27.95" customHeight="1" x14ac:dyDescent="0.25">
      <c r="A92" s="1">
        <f t="shared" si="17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20"/>
        <v>7080.76</v>
      </c>
      <c r="H92" s="44">
        <v>26</v>
      </c>
      <c r="I92" s="44">
        <v>2</v>
      </c>
      <c r="J92" s="44">
        <v>13</v>
      </c>
      <c r="K92" s="44">
        <v>18</v>
      </c>
      <c r="L92" s="44">
        <v>22</v>
      </c>
      <c r="M92" s="44">
        <v>0</v>
      </c>
      <c r="N92" s="16">
        <f t="shared" si="14"/>
        <v>69.230769230769226</v>
      </c>
      <c r="O92" s="5">
        <v>7080.76</v>
      </c>
      <c r="P92" s="5">
        <f t="shared" si="21"/>
        <v>7080.76</v>
      </c>
      <c r="Q92" s="16">
        <f t="shared" si="22"/>
        <v>100</v>
      </c>
      <c r="R92" s="5">
        <v>7080.76</v>
      </c>
      <c r="S92" s="16">
        <f t="shared" si="23"/>
        <v>100</v>
      </c>
      <c r="T92" s="5">
        <f t="shared" si="24"/>
        <v>0</v>
      </c>
      <c r="U92" s="16">
        <f>IF(P92=0,0,T92/P92)*100</f>
        <v>0</v>
      </c>
    </row>
    <row r="93" spans="1:21" s="169" customFormat="1" ht="27.95" customHeight="1" x14ac:dyDescent="0.25">
      <c r="A93" s="1">
        <f t="shared" si="17"/>
        <v>88</v>
      </c>
      <c r="B93" s="166" t="s">
        <v>22</v>
      </c>
      <c r="C93" s="166"/>
      <c r="D93" s="25" t="s">
        <v>401</v>
      </c>
      <c r="E93" s="86" t="s">
        <v>128</v>
      </c>
      <c r="F93" s="36"/>
      <c r="G93" s="167">
        <f t="shared" si="20"/>
        <v>0</v>
      </c>
      <c r="H93" s="168">
        <v>5</v>
      </c>
      <c r="I93" s="168">
        <v>1</v>
      </c>
      <c r="J93" s="168">
        <v>4</v>
      </c>
      <c r="K93" s="44">
        <v>0</v>
      </c>
      <c r="L93" s="44">
        <v>0</v>
      </c>
      <c r="M93" s="44">
        <v>0</v>
      </c>
      <c r="N93" s="16">
        <f t="shared" si="14"/>
        <v>0</v>
      </c>
      <c r="O93" s="5">
        <v>0</v>
      </c>
      <c r="P93" s="5">
        <f t="shared" si="21"/>
        <v>0</v>
      </c>
      <c r="Q93" s="16">
        <f t="shared" si="22"/>
        <v>0</v>
      </c>
      <c r="R93" s="5">
        <v>0</v>
      </c>
      <c r="S93" s="16">
        <f t="shared" si="23"/>
        <v>0</v>
      </c>
      <c r="T93" s="5">
        <f t="shared" si="24"/>
        <v>0</v>
      </c>
      <c r="U93" s="16">
        <f>IF(P93=0,0,T93/P93)*100</f>
        <v>0</v>
      </c>
    </row>
    <row r="94" spans="1:21" ht="27.95" customHeight="1" x14ac:dyDescent="0.25">
      <c r="A94" s="1">
        <f t="shared" si="17"/>
        <v>89</v>
      </c>
      <c r="B94" s="1" t="s">
        <v>22</v>
      </c>
      <c r="C94" s="1"/>
      <c r="D94" s="25" t="s">
        <v>272</v>
      </c>
      <c r="E94" s="86" t="s">
        <v>263</v>
      </c>
      <c r="F94" s="97" t="s">
        <v>350</v>
      </c>
      <c r="G94" s="93">
        <f t="shared" si="20"/>
        <v>3374.3</v>
      </c>
      <c r="H94" s="44">
        <v>16</v>
      </c>
      <c r="I94" s="44">
        <v>3</v>
      </c>
      <c r="J94" s="44">
        <v>7</v>
      </c>
      <c r="K94" s="44">
        <v>5</v>
      </c>
      <c r="L94" s="44">
        <v>6</v>
      </c>
      <c r="M94" s="44">
        <v>0</v>
      </c>
      <c r="N94" s="16">
        <f t="shared" si="14"/>
        <v>31.25</v>
      </c>
      <c r="O94" s="5">
        <v>3374.3</v>
      </c>
      <c r="P94" s="5">
        <f t="shared" si="21"/>
        <v>3374.3</v>
      </c>
      <c r="Q94" s="16">
        <f t="shared" si="22"/>
        <v>100</v>
      </c>
      <c r="R94" s="5">
        <v>3374.3</v>
      </c>
      <c r="S94" s="16">
        <f t="shared" si="23"/>
        <v>100</v>
      </c>
      <c r="T94" s="5">
        <f t="shared" si="24"/>
        <v>0</v>
      </c>
      <c r="U94" s="16">
        <f t="shared" ref="U94:U104" si="25">IF(P94=0,0,T94/P94)*100</f>
        <v>0</v>
      </c>
    </row>
    <row r="95" spans="1:21" ht="27.95" customHeight="1" x14ac:dyDescent="0.25">
      <c r="A95" s="1">
        <f t="shared" si="17"/>
        <v>90</v>
      </c>
      <c r="B95" s="1" t="s">
        <v>22</v>
      </c>
      <c r="C95" s="1"/>
      <c r="D95" s="25" t="s">
        <v>236</v>
      </c>
      <c r="E95" s="84" t="s">
        <v>53</v>
      </c>
      <c r="F95" s="96" t="s">
        <v>368</v>
      </c>
      <c r="G95" s="93">
        <f t="shared" si="20"/>
        <v>12647.47</v>
      </c>
      <c r="H95" s="44">
        <v>19</v>
      </c>
      <c r="I95" s="44">
        <v>7</v>
      </c>
      <c r="J95" s="44">
        <v>12</v>
      </c>
      <c r="K95" s="44">
        <v>12</v>
      </c>
      <c r="L95" s="44">
        <v>17</v>
      </c>
      <c r="M95" s="44">
        <v>0</v>
      </c>
      <c r="N95" s="16">
        <f t="shared" si="14"/>
        <v>63.157894736842103</v>
      </c>
      <c r="O95" s="5">
        <v>12647.47</v>
      </c>
      <c r="P95" s="5">
        <f t="shared" si="21"/>
        <v>12647.47</v>
      </c>
      <c r="Q95" s="16">
        <f t="shared" si="22"/>
        <v>100</v>
      </c>
      <c r="R95" s="5">
        <v>12647.47</v>
      </c>
      <c r="S95" s="16">
        <f t="shared" si="23"/>
        <v>100</v>
      </c>
      <c r="T95" s="5">
        <f t="shared" si="24"/>
        <v>0</v>
      </c>
      <c r="U95" s="16">
        <f t="shared" si="25"/>
        <v>0</v>
      </c>
    </row>
    <row r="96" spans="1:21" ht="27.95" customHeight="1" x14ac:dyDescent="0.25">
      <c r="A96" s="1">
        <f t="shared" si="17"/>
        <v>91</v>
      </c>
      <c r="B96" s="1" t="s">
        <v>22</v>
      </c>
      <c r="C96" s="1"/>
      <c r="D96" s="25" t="s">
        <v>240</v>
      </c>
      <c r="E96" s="84" t="s">
        <v>241</v>
      </c>
      <c r="F96" s="96" t="s">
        <v>351</v>
      </c>
      <c r="G96" s="93">
        <f t="shared" si="20"/>
        <v>1303.83</v>
      </c>
      <c r="H96" s="44">
        <v>10</v>
      </c>
      <c r="I96" s="44">
        <v>5</v>
      </c>
      <c r="J96" s="44">
        <v>2</v>
      </c>
      <c r="K96" s="44">
        <v>8</v>
      </c>
      <c r="L96" s="44">
        <v>8</v>
      </c>
      <c r="M96" s="44">
        <v>0</v>
      </c>
      <c r="N96" s="16">
        <f t="shared" si="14"/>
        <v>80</v>
      </c>
      <c r="O96" s="5">
        <v>1303.83</v>
      </c>
      <c r="P96" s="5">
        <f t="shared" si="21"/>
        <v>1303.83</v>
      </c>
      <c r="Q96" s="16">
        <f t="shared" si="22"/>
        <v>100</v>
      </c>
      <c r="R96" s="5">
        <v>1303.83</v>
      </c>
      <c r="S96" s="16">
        <f t="shared" si="23"/>
        <v>100</v>
      </c>
      <c r="T96" s="5">
        <f t="shared" si="24"/>
        <v>0</v>
      </c>
      <c r="U96" s="16">
        <f t="shared" si="25"/>
        <v>0</v>
      </c>
    </row>
    <row r="97" spans="1:32" ht="27.95" customHeight="1" x14ac:dyDescent="0.25">
      <c r="A97" s="1">
        <f t="shared" si="17"/>
        <v>92</v>
      </c>
      <c r="B97" s="1" t="s">
        <v>22</v>
      </c>
      <c r="C97" s="1"/>
      <c r="D97" s="25" t="s">
        <v>243</v>
      </c>
      <c r="E97" s="33" t="s">
        <v>128</v>
      </c>
      <c r="F97" s="96" t="s">
        <v>352</v>
      </c>
      <c r="G97" s="93">
        <f t="shared" si="20"/>
        <v>6925.17</v>
      </c>
      <c r="H97" s="44">
        <v>22</v>
      </c>
      <c r="I97" s="44">
        <v>6</v>
      </c>
      <c r="J97" s="44">
        <v>5</v>
      </c>
      <c r="K97" s="44">
        <v>21</v>
      </c>
      <c r="L97" s="44">
        <v>21</v>
      </c>
      <c r="M97" s="44">
        <v>0</v>
      </c>
      <c r="N97" s="16">
        <f t="shared" si="14"/>
        <v>95.454545454545453</v>
      </c>
      <c r="O97" s="5">
        <v>6925.17</v>
      </c>
      <c r="P97" s="5">
        <f t="shared" si="21"/>
        <v>6925.17</v>
      </c>
      <c r="Q97" s="16">
        <f>IF(O97=0,0,P97/O97)*100</f>
        <v>100</v>
      </c>
      <c r="R97" s="5">
        <v>6925.17</v>
      </c>
      <c r="S97" s="16">
        <f t="shared" si="23"/>
        <v>100</v>
      </c>
      <c r="T97" s="5">
        <f t="shared" si="24"/>
        <v>0</v>
      </c>
      <c r="U97" s="16">
        <f t="shared" si="25"/>
        <v>0</v>
      </c>
    </row>
    <row r="98" spans="1:32" ht="27.95" customHeight="1" x14ac:dyDescent="0.25">
      <c r="A98" s="1">
        <f t="shared" si="17"/>
        <v>93</v>
      </c>
      <c r="B98" s="1" t="s">
        <v>22</v>
      </c>
      <c r="C98" s="1"/>
      <c r="D98" s="25" t="s">
        <v>245</v>
      </c>
      <c r="E98" s="84" t="s">
        <v>53</v>
      </c>
      <c r="F98" s="98" t="s">
        <v>353</v>
      </c>
      <c r="G98" s="93">
        <f t="shared" si="20"/>
        <v>4452.8</v>
      </c>
      <c r="H98" s="44">
        <v>19</v>
      </c>
      <c r="I98" s="44">
        <v>4</v>
      </c>
      <c r="J98" s="44">
        <v>14</v>
      </c>
      <c r="K98" s="44">
        <v>13</v>
      </c>
      <c r="L98" s="44">
        <v>15</v>
      </c>
      <c r="M98" s="44">
        <v>0</v>
      </c>
      <c r="N98" s="16">
        <f t="shared" si="14"/>
        <v>68.421052631578945</v>
      </c>
      <c r="O98" s="5">
        <v>4452.8</v>
      </c>
      <c r="P98" s="5">
        <f t="shared" si="21"/>
        <v>4452.8</v>
      </c>
      <c r="Q98" s="16">
        <f t="shared" si="22"/>
        <v>100</v>
      </c>
      <c r="R98" s="5">
        <v>4452.8</v>
      </c>
      <c r="S98" s="16">
        <f t="shared" si="23"/>
        <v>100</v>
      </c>
      <c r="T98" s="5">
        <f t="shared" si="24"/>
        <v>0</v>
      </c>
      <c r="U98" s="16">
        <f t="shared" si="25"/>
        <v>0</v>
      </c>
    </row>
    <row r="99" spans="1:32" ht="27.95" customHeight="1" x14ac:dyDescent="0.25">
      <c r="A99" s="1">
        <f t="shared" si="17"/>
        <v>94</v>
      </c>
      <c r="B99" s="1" t="s">
        <v>22</v>
      </c>
      <c r="C99" s="1"/>
      <c r="D99" s="25" t="s">
        <v>247</v>
      </c>
      <c r="E99" s="84" t="s">
        <v>53</v>
      </c>
      <c r="F99" s="103" t="s">
        <v>354</v>
      </c>
      <c r="G99" s="93">
        <f t="shared" si="20"/>
        <v>0</v>
      </c>
      <c r="H99" s="44">
        <v>17</v>
      </c>
      <c r="I99" s="44">
        <v>5</v>
      </c>
      <c r="J99" s="44">
        <v>10</v>
      </c>
      <c r="K99" s="44">
        <v>0</v>
      </c>
      <c r="L99" s="44">
        <v>0</v>
      </c>
      <c r="M99" s="44">
        <v>0</v>
      </c>
      <c r="N99" s="16">
        <f t="shared" si="14"/>
        <v>0</v>
      </c>
      <c r="O99" s="5">
        <v>0</v>
      </c>
      <c r="P99" s="5">
        <f t="shared" si="21"/>
        <v>0</v>
      </c>
      <c r="Q99" s="16">
        <f t="shared" si="22"/>
        <v>0</v>
      </c>
      <c r="R99" s="5">
        <v>0</v>
      </c>
      <c r="S99" s="16">
        <f t="shared" si="23"/>
        <v>0</v>
      </c>
      <c r="T99" s="5">
        <f t="shared" si="24"/>
        <v>0</v>
      </c>
      <c r="U99" s="16">
        <f t="shared" si="25"/>
        <v>0</v>
      </c>
    </row>
    <row r="100" spans="1:32" ht="27.95" customHeight="1" x14ac:dyDescent="0.25">
      <c r="A100" s="1">
        <f t="shared" si="17"/>
        <v>95</v>
      </c>
      <c r="B100" s="1" t="s">
        <v>22</v>
      </c>
      <c r="C100" s="1"/>
      <c r="D100" s="25" t="s">
        <v>249</v>
      </c>
      <c r="E100" s="84" t="s">
        <v>250</v>
      </c>
      <c r="F100" s="96" t="s">
        <v>366</v>
      </c>
      <c r="G100" s="93">
        <f t="shared" si="20"/>
        <v>0</v>
      </c>
      <c r="H100" s="44">
        <v>27</v>
      </c>
      <c r="I100" s="44">
        <v>2</v>
      </c>
      <c r="J100" s="44">
        <v>24</v>
      </c>
      <c r="K100" s="44">
        <v>0</v>
      </c>
      <c r="L100" s="44">
        <v>0</v>
      </c>
      <c r="M100" s="44">
        <v>0</v>
      </c>
      <c r="N100" s="16">
        <f t="shared" si="14"/>
        <v>0</v>
      </c>
      <c r="O100" s="5">
        <v>0</v>
      </c>
      <c r="P100" s="5">
        <f t="shared" si="21"/>
        <v>0</v>
      </c>
      <c r="Q100" s="16">
        <f t="shared" si="22"/>
        <v>0</v>
      </c>
      <c r="R100" s="5">
        <v>0</v>
      </c>
      <c r="S100" s="16">
        <f t="shared" si="23"/>
        <v>0</v>
      </c>
      <c r="T100" s="5">
        <f t="shared" si="24"/>
        <v>0</v>
      </c>
      <c r="U100" s="16">
        <f t="shared" si="25"/>
        <v>0</v>
      </c>
    </row>
    <row r="101" spans="1:32" ht="27.95" customHeight="1" x14ac:dyDescent="0.25">
      <c r="A101" s="1">
        <f t="shared" si="17"/>
        <v>96</v>
      </c>
      <c r="B101" s="25" t="s">
        <v>23</v>
      </c>
      <c r="C101" s="183" t="s">
        <v>34</v>
      </c>
      <c r="D101" s="25" t="s">
        <v>252</v>
      </c>
      <c r="E101" s="84" t="s">
        <v>53</v>
      </c>
      <c r="F101" s="89" t="s">
        <v>367</v>
      </c>
      <c r="G101" s="93">
        <f t="shared" si="20"/>
        <v>0</v>
      </c>
      <c r="H101" s="44">
        <v>19</v>
      </c>
      <c r="I101" s="44">
        <v>2</v>
      </c>
      <c r="J101" s="44">
        <v>17</v>
      </c>
      <c r="K101" s="44">
        <v>0</v>
      </c>
      <c r="L101" s="44">
        <v>0</v>
      </c>
      <c r="M101" s="44">
        <v>0</v>
      </c>
      <c r="N101" s="16">
        <f t="shared" si="14"/>
        <v>0</v>
      </c>
      <c r="O101" s="5">
        <v>0</v>
      </c>
      <c r="P101" s="5">
        <f t="shared" si="21"/>
        <v>0</v>
      </c>
      <c r="Q101" s="16">
        <f t="shared" si="22"/>
        <v>0</v>
      </c>
      <c r="R101" s="5">
        <v>0</v>
      </c>
      <c r="S101" s="16">
        <f t="shared" si="23"/>
        <v>0</v>
      </c>
      <c r="T101" s="5">
        <f t="shared" si="24"/>
        <v>0</v>
      </c>
      <c r="U101" s="16">
        <f t="shared" si="25"/>
        <v>0</v>
      </c>
    </row>
    <row r="102" spans="1:32" ht="40.5" customHeight="1" x14ac:dyDescent="0.2">
      <c r="A102" s="1">
        <f t="shared" si="17"/>
        <v>97</v>
      </c>
      <c r="B102" s="1" t="s">
        <v>22</v>
      </c>
      <c r="C102" s="183"/>
      <c r="D102" s="25" t="s">
        <v>254</v>
      </c>
      <c r="E102" s="84" t="s">
        <v>41</v>
      </c>
      <c r="F102" s="137" t="s">
        <v>377</v>
      </c>
      <c r="G102" s="93">
        <f t="shared" si="20"/>
        <v>10219.959999999999</v>
      </c>
      <c r="H102" s="44">
        <v>21</v>
      </c>
      <c r="I102" s="44">
        <v>5</v>
      </c>
      <c r="J102" s="44">
        <v>14</v>
      </c>
      <c r="K102" s="44">
        <v>20</v>
      </c>
      <c r="L102" s="44">
        <v>23</v>
      </c>
      <c r="M102" s="44">
        <v>0</v>
      </c>
      <c r="N102" s="16">
        <f t="shared" si="14"/>
        <v>95.238095238095227</v>
      </c>
      <c r="O102" s="5">
        <v>10219.959999999999</v>
      </c>
      <c r="P102" s="5">
        <f t="shared" si="21"/>
        <v>10219.959999999999</v>
      </c>
      <c r="Q102" s="16">
        <f t="shared" si="22"/>
        <v>100</v>
      </c>
      <c r="R102" s="5">
        <v>10219.959999999999</v>
      </c>
      <c r="S102" s="16">
        <f t="shared" si="23"/>
        <v>100</v>
      </c>
      <c r="T102" s="5">
        <f t="shared" si="24"/>
        <v>0</v>
      </c>
      <c r="U102" s="16">
        <f t="shared" si="25"/>
        <v>0</v>
      </c>
    </row>
    <row r="103" spans="1:32" ht="38.25" customHeight="1" x14ac:dyDescent="0.25">
      <c r="A103" s="1">
        <f t="shared" si="17"/>
        <v>98</v>
      </c>
      <c r="B103" s="25" t="s">
        <v>23</v>
      </c>
      <c r="C103" s="183" t="s">
        <v>271</v>
      </c>
      <c r="D103" s="25" t="s">
        <v>256</v>
      </c>
      <c r="E103" s="84" t="s">
        <v>41</v>
      </c>
      <c r="F103" s="103" t="s">
        <v>355</v>
      </c>
      <c r="G103" s="93">
        <f t="shared" si="20"/>
        <v>4609.1400000000003</v>
      </c>
      <c r="H103" s="44">
        <v>15</v>
      </c>
      <c r="I103" s="44">
        <v>4</v>
      </c>
      <c r="J103" s="44">
        <v>9</v>
      </c>
      <c r="K103" s="44">
        <v>11</v>
      </c>
      <c r="L103" s="44">
        <v>14</v>
      </c>
      <c r="M103" s="44">
        <v>0</v>
      </c>
      <c r="N103" s="16">
        <f t="shared" ref="N103" si="26">IF(H103=0,0,K103/H103)*100</f>
        <v>73.333333333333329</v>
      </c>
      <c r="O103" s="5">
        <v>4609.1400000000003</v>
      </c>
      <c r="P103" s="5">
        <f t="shared" si="21"/>
        <v>4609.1400000000003</v>
      </c>
      <c r="Q103" s="16">
        <f t="shared" si="22"/>
        <v>100</v>
      </c>
      <c r="R103" s="5">
        <v>4609.1400000000003</v>
      </c>
      <c r="S103" s="16">
        <f t="shared" si="23"/>
        <v>100</v>
      </c>
      <c r="T103" s="5">
        <f t="shared" si="24"/>
        <v>0</v>
      </c>
      <c r="U103" s="16">
        <f t="shared" si="25"/>
        <v>0</v>
      </c>
    </row>
    <row r="104" spans="1:32" x14ac:dyDescent="0.25">
      <c r="A104" s="22" t="s">
        <v>19</v>
      </c>
      <c r="B104" s="23"/>
      <c r="C104" s="23"/>
      <c r="D104" s="23"/>
      <c r="E104" s="23"/>
      <c r="F104" s="103"/>
      <c r="G104" s="94">
        <f t="shared" ref="G104:M104" si="27">SUM(G6:G103)</f>
        <v>885131.46000000043</v>
      </c>
      <c r="H104" s="18">
        <f t="shared" si="27"/>
        <v>2269</v>
      </c>
      <c r="I104" s="18">
        <f t="shared" si="27"/>
        <v>477</v>
      </c>
      <c r="J104" s="18">
        <f t="shared" si="27"/>
        <v>1464</v>
      </c>
      <c r="K104" s="18">
        <f t="shared" si="27"/>
        <v>1221</v>
      </c>
      <c r="L104" s="18">
        <f t="shared" si="27"/>
        <v>1534</v>
      </c>
      <c r="M104" s="18">
        <f t="shared" si="27"/>
        <v>0</v>
      </c>
      <c r="N104" s="16">
        <f t="shared" ref="N104" si="28">IF(H104=0,0,K104/H104)*100</f>
        <v>53.81225209343323</v>
      </c>
      <c r="O104" s="19">
        <f>SUM(O6:O103)</f>
        <v>885131.46000000043</v>
      </c>
      <c r="P104" s="19">
        <f>SUM(P6:P103)</f>
        <v>885131.46000000043</v>
      </c>
      <c r="Q104" s="16">
        <f t="shared" ref="Q104" si="29">IF(O104=0,0,P104/O104)*100</f>
        <v>100</v>
      </c>
      <c r="R104" s="19">
        <f>SUM(R6:R103)</f>
        <v>885131.46000000043</v>
      </c>
      <c r="S104" s="16">
        <f t="shared" ref="S104" si="30">IF(P104=0,0,R104/P104)*100</f>
        <v>100</v>
      </c>
      <c r="T104" s="19">
        <f>SUM(T6:T103)</f>
        <v>0</v>
      </c>
      <c r="U104" s="16">
        <f t="shared" si="25"/>
        <v>0</v>
      </c>
      <c r="V104" s="10"/>
      <c r="W104" s="10"/>
      <c r="X104" s="10"/>
      <c r="Y104" s="9"/>
      <c r="Z104" s="11"/>
      <c r="AA104" s="11"/>
      <c r="AB104" s="9"/>
      <c r="AC104" s="11"/>
      <c r="AD104" s="9"/>
      <c r="AE104" s="11"/>
      <c r="AF104" s="9"/>
    </row>
  </sheetData>
  <sheetProtection algorithmName="SHA-512" hashValue="9pNnRScWIPJwu7D14NplxSfKX+6Avv0IC6OZ6bf/2mGOKT88WJdZONarf+qiiSCEa+DqAXOHTegc+65cHhbm4g==" saltValue="hWRK9PI8FNQRq46U6aZloQ==" spinCount="100000" sheet="1" objects="1" scenarios="1"/>
  <customSheetViews>
    <customSheetView guid="{2F2CED36-E625-4693-8C75-0460C802BA46}" topLeftCell="A97">
      <selection activeCell="H17" sqref="H17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topLeftCell="A97">
      <selection activeCell="H17" sqref="H17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topLeftCell="A97">
      <selection activeCell="H17" sqref="H17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4"/>
  <sheetViews>
    <sheetView zoomScale="82" zoomScaleNormal="82" zoomScaleSheetLayoutView="130" workbookViewId="0">
      <selection activeCell="G28" sqref="G28:G29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85546875" style="3" customWidth="1"/>
    <col min="16" max="16" width="9.7109375" style="3" customWidth="1"/>
    <col min="17" max="17" width="9.140625" style="2"/>
    <col min="18" max="18" width="9.710937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411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188" t="s">
        <v>6</v>
      </c>
      <c r="Q4" s="18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88" t="s">
        <v>6</v>
      </c>
      <c r="S4" s="18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88" t="s">
        <v>6</v>
      </c>
      <c r="U4" s="18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86">
        <v>1</v>
      </c>
      <c r="B5" s="186">
        <v>2</v>
      </c>
      <c r="C5" s="186">
        <v>3</v>
      </c>
      <c r="D5" s="186">
        <v>4</v>
      </c>
      <c r="E5" s="91">
        <v>5</v>
      </c>
      <c r="F5" s="95">
        <v>6</v>
      </c>
      <c r="G5" s="92">
        <v>7</v>
      </c>
      <c r="H5" s="186">
        <v>8</v>
      </c>
      <c r="I5" s="186">
        <v>9</v>
      </c>
      <c r="J5" s="186">
        <v>10</v>
      </c>
      <c r="K5" s="186">
        <v>11</v>
      </c>
      <c r="L5" s="186">
        <v>12</v>
      </c>
      <c r="M5" s="186">
        <v>13</v>
      </c>
      <c r="N5" s="186">
        <v>14</v>
      </c>
      <c r="O5" s="186">
        <v>15</v>
      </c>
      <c r="P5" s="186">
        <v>16</v>
      </c>
      <c r="Q5" s="186">
        <v>17</v>
      </c>
      <c r="R5" s="186">
        <v>18</v>
      </c>
      <c r="S5" s="186">
        <v>19</v>
      </c>
      <c r="T5" s="186">
        <v>20</v>
      </c>
      <c r="U5" s="186">
        <v>21</v>
      </c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29" si="0">O6</f>
        <v>36710.910000000003</v>
      </c>
      <c r="H6" s="44">
        <v>54</v>
      </c>
      <c r="I6" s="44">
        <v>9</v>
      </c>
      <c r="J6" s="44">
        <v>39</v>
      </c>
      <c r="K6" s="44">
        <v>47</v>
      </c>
      <c r="L6" s="44">
        <v>61</v>
      </c>
      <c r="M6" s="44">
        <v>0</v>
      </c>
      <c r="N6" s="16">
        <f t="shared" ref="N6:N69" si="1">IF(H6=0,0,K6/H6)*100</f>
        <v>87.037037037037038</v>
      </c>
      <c r="O6" s="5">
        <v>36710.910000000003</v>
      </c>
      <c r="P6" s="5">
        <f t="shared" ref="P6:P69" si="2">O6</f>
        <v>36710.910000000003</v>
      </c>
      <c r="Q6" s="16">
        <f t="shared" ref="Q6:Q41" si="3">IF(O6=0,0,P6/O6)*100</f>
        <v>100</v>
      </c>
      <c r="R6" s="5">
        <v>36710.910000000003</v>
      </c>
      <c r="S6" s="16">
        <f t="shared" ref="S6:S39" si="4">IF(P6=0,0,R6/P6)*100</f>
        <v>100</v>
      </c>
      <c r="T6" s="5">
        <f t="shared" ref="T6:T69" si="5">SUM(P6, -R6)</f>
        <v>0</v>
      </c>
      <c r="U6" s="16">
        <f t="shared" ref="U6:U39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9685.7099999999991</v>
      </c>
      <c r="H7" s="44">
        <v>22</v>
      </c>
      <c r="I7" s="44">
        <v>6</v>
      </c>
      <c r="J7" s="44">
        <v>15</v>
      </c>
      <c r="K7" s="44">
        <v>19</v>
      </c>
      <c r="L7" s="44">
        <v>23</v>
      </c>
      <c r="M7" s="44">
        <v>0</v>
      </c>
      <c r="N7" s="16">
        <f t="shared" si="1"/>
        <v>86.36363636363636</v>
      </c>
      <c r="O7" s="5">
        <v>9685.7099999999991</v>
      </c>
      <c r="P7" s="5">
        <f t="shared" si="2"/>
        <v>9685.7099999999991</v>
      </c>
      <c r="Q7" s="16">
        <f t="shared" si="3"/>
        <v>100</v>
      </c>
      <c r="R7" s="5">
        <v>9685.7099999999991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19082.82</v>
      </c>
      <c r="H8" s="44">
        <v>46</v>
      </c>
      <c r="I8" s="44">
        <v>10</v>
      </c>
      <c r="J8" s="44">
        <v>32</v>
      </c>
      <c r="K8" s="44">
        <v>23</v>
      </c>
      <c r="L8" s="44">
        <v>24</v>
      </c>
      <c r="M8" s="44">
        <v>0</v>
      </c>
      <c r="N8" s="16">
        <f t="shared" si="1"/>
        <v>50</v>
      </c>
      <c r="O8" s="5">
        <v>19082.82</v>
      </c>
      <c r="P8" s="5">
        <f t="shared" si="2"/>
        <v>19082.82</v>
      </c>
      <c r="Q8" s="16">
        <f t="shared" si="3"/>
        <v>100</v>
      </c>
      <c r="R8" s="5">
        <v>19082.82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8030.75</v>
      </c>
      <c r="H9" s="44">
        <v>17</v>
      </c>
      <c r="I9" s="44">
        <v>0</v>
      </c>
      <c r="J9" s="44">
        <v>14</v>
      </c>
      <c r="K9" s="44">
        <v>9</v>
      </c>
      <c r="L9" s="44">
        <v>12</v>
      </c>
      <c r="M9" s="44">
        <v>0</v>
      </c>
      <c r="N9" s="16">
        <f t="shared" si="1"/>
        <v>52.941176470588239</v>
      </c>
      <c r="O9" s="5">
        <v>8030.75</v>
      </c>
      <c r="P9" s="5">
        <f t="shared" si="2"/>
        <v>8030.75</v>
      </c>
      <c r="Q9" s="16">
        <f t="shared" si="3"/>
        <v>100</v>
      </c>
      <c r="R9" s="5">
        <v>8030.75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405</v>
      </c>
      <c r="G10" s="93">
        <f t="shared" si="0"/>
        <v>1987.33</v>
      </c>
      <c r="H10" s="44">
        <v>8</v>
      </c>
      <c r="I10" s="44">
        <v>2</v>
      </c>
      <c r="J10" s="44">
        <v>6</v>
      </c>
      <c r="K10" s="44">
        <v>2</v>
      </c>
      <c r="L10" s="44">
        <v>2</v>
      </c>
      <c r="M10" s="44">
        <v>0</v>
      </c>
      <c r="N10" s="16">
        <f t="shared" si="1"/>
        <v>25</v>
      </c>
      <c r="O10" s="5">
        <v>1987.33</v>
      </c>
      <c r="P10" s="5">
        <f t="shared" si="2"/>
        <v>1987.33</v>
      </c>
      <c r="Q10" s="16">
        <f t="shared" si="3"/>
        <v>100</v>
      </c>
      <c r="R10" s="5">
        <v>1987.33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9" t="s">
        <v>48</v>
      </c>
      <c r="E11" s="84" t="s">
        <v>41</v>
      </c>
      <c r="F11" s="97" t="s">
        <v>373</v>
      </c>
      <c r="G11" s="93">
        <f t="shared" si="0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1"/>
        <v>40</v>
      </c>
      <c r="O11" s="5">
        <v>1103.51</v>
      </c>
      <c r="P11" s="5">
        <f t="shared" si="2"/>
        <v>1103.51</v>
      </c>
      <c r="Q11" s="16">
        <f t="shared" si="3"/>
        <v>100</v>
      </c>
      <c r="R11" s="5">
        <v>1103.51</v>
      </c>
      <c r="S11" s="16">
        <f t="shared" si="4"/>
        <v>100</v>
      </c>
      <c r="T11" s="5">
        <f t="shared" si="5"/>
        <v>0</v>
      </c>
      <c r="U11" s="16">
        <f t="shared" si="6"/>
        <v>0</v>
      </c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50</v>
      </c>
      <c r="E12" s="84" t="s">
        <v>41</v>
      </c>
      <c r="F12" s="98" t="s">
        <v>406</v>
      </c>
      <c r="G12" s="93">
        <f t="shared" si="0"/>
        <v>2502.3200000000002</v>
      </c>
      <c r="H12" s="44">
        <v>10</v>
      </c>
      <c r="I12" s="44">
        <v>0</v>
      </c>
      <c r="J12" s="44">
        <v>8</v>
      </c>
      <c r="K12" s="44">
        <v>5</v>
      </c>
      <c r="L12" s="44">
        <v>5</v>
      </c>
      <c r="M12" s="44">
        <v>0</v>
      </c>
      <c r="N12" s="16">
        <f t="shared" si="1"/>
        <v>50</v>
      </c>
      <c r="O12" s="5">
        <v>2502.3200000000002</v>
      </c>
      <c r="P12" s="5">
        <f t="shared" si="2"/>
        <v>2502.3200000000002</v>
      </c>
      <c r="Q12" s="16">
        <f t="shared" si="3"/>
        <v>100</v>
      </c>
      <c r="R12" s="5">
        <v>2502.3200000000002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55</v>
      </c>
      <c r="E13" s="84" t="s">
        <v>41</v>
      </c>
      <c r="F13" s="98" t="s">
        <v>289</v>
      </c>
      <c r="G13" s="93">
        <f t="shared" si="0"/>
        <v>5425.34</v>
      </c>
      <c r="H13" s="44">
        <v>63</v>
      </c>
      <c r="I13" s="44">
        <v>17</v>
      </c>
      <c r="J13" s="44">
        <v>44</v>
      </c>
      <c r="K13" s="44">
        <v>9</v>
      </c>
      <c r="L13" s="44">
        <v>10</v>
      </c>
      <c r="M13" s="44">
        <v>0</v>
      </c>
      <c r="N13" s="16">
        <f t="shared" si="1"/>
        <v>14.285714285714285</v>
      </c>
      <c r="O13" s="5">
        <v>5425.34</v>
      </c>
      <c r="P13" s="5">
        <f t="shared" si="2"/>
        <v>5425.34</v>
      </c>
      <c r="Q13" s="16">
        <f t="shared" si="3"/>
        <v>100</v>
      </c>
      <c r="R13" s="5">
        <v>5425.34</v>
      </c>
      <c r="S13" s="16">
        <f t="shared" si="4"/>
        <v>100</v>
      </c>
      <c r="T13" s="5">
        <f t="shared" si="5"/>
        <v>0</v>
      </c>
      <c r="U13" s="16">
        <f t="shared" si="6"/>
        <v>0</v>
      </c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57</v>
      </c>
      <c r="E14" s="84" t="s">
        <v>58</v>
      </c>
      <c r="F14" s="96" t="s">
        <v>290</v>
      </c>
      <c r="G14" s="93">
        <f t="shared" si="0"/>
        <v>23395.85</v>
      </c>
      <c r="H14" s="44">
        <v>38</v>
      </c>
      <c r="I14" s="44">
        <v>8</v>
      </c>
      <c r="J14" s="44">
        <v>30</v>
      </c>
      <c r="K14" s="44">
        <v>32</v>
      </c>
      <c r="L14" s="44">
        <v>36</v>
      </c>
      <c r="M14" s="44">
        <v>0</v>
      </c>
      <c r="N14" s="16">
        <f t="shared" si="1"/>
        <v>84.210526315789465</v>
      </c>
      <c r="O14" s="5">
        <v>23395.85</v>
      </c>
      <c r="P14" s="5">
        <f t="shared" si="2"/>
        <v>23395.85</v>
      </c>
      <c r="Q14" s="16">
        <f t="shared" si="3"/>
        <v>100</v>
      </c>
      <c r="R14" s="5">
        <v>23395.85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60</v>
      </c>
      <c r="E15" s="84" t="s">
        <v>61</v>
      </c>
      <c r="F15" s="96" t="s">
        <v>291</v>
      </c>
      <c r="G15" s="93">
        <f t="shared" si="0"/>
        <v>12117.18</v>
      </c>
      <c r="H15" s="44">
        <v>20</v>
      </c>
      <c r="I15" s="44">
        <v>5</v>
      </c>
      <c r="J15" s="44">
        <v>12</v>
      </c>
      <c r="K15" s="44">
        <v>14</v>
      </c>
      <c r="L15" s="44">
        <v>15</v>
      </c>
      <c r="M15" s="44">
        <v>0</v>
      </c>
      <c r="N15" s="16">
        <f t="shared" si="1"/>
        <v>70</v>
      </c>
      <c r="O15" s="5">
        <v>12117.18</v>
      </c>
      <c r="P15" s="5">
        <f t="shared" si="2"/>
        <v>12117.18</v>
      </c>
      <c r="Q15" s="16">
        <f t="shared" si="3"/>
        <v>100</v>
      </c>
      <c r="R15" s="5">
        <v>12117.18</v>
      </c>
      <c r="S15" s="16">
        <f t="shared" si="4"/>
        <v>100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63</v>
      </c>
      <c r="E16" s="84" t="s">
        <v>64</v>
      </c>
      <c r="F16" s="96" t="s">
        <v>292</v>
      </c>
      <c r="G16" s="93">
        <f t="shared" si="0"/>
        <v>11802.73</v>
      </c>
      <c r="H16" s="44">
        <v>34</v>
      </c>
      <c r="I16" s="44">
        <v>4</v>
      </c>
      <c r="J16" s="44">
        <v>26</v>
      </c>
      <c r="K16" s="44">
        <v>22</v>
      </c>
      <c r="L16" s="44">
        <v>26</v>
      </c>
      <c r="M16" s="44">
        <v>0</v>
      </c>
      <c r="N16" s="16">
        <f t="shared" si="1"/>
        <v>64.705882352941174</v>
      </c>
      <c r="O16" s="5">
        <v>11802.73</v>
      </c>
      <c r="P16" s="5">
        <f t="shared" si="2"/>
        <v>11802.73</v>
      </c>
      <c r="Q16" s="16">
        <f t="shared" si="3"/>
        <v>100</v>
      </c>
      <c r="R16" s="5">
        <v>11802.73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69</v>
      </c>
      <c r="E17" s="84" t="s">
        <v>41</v>
      </c>
      <c r="F17" s="96" t="s">
        <v>293</v>
      </c>
      <c r="G17" s="93">
        <f t="shared" si="0"/>
        <v>4862.55</v>
      </c>
      <c r="H17" s="44">
        <v>14</v>
      </c>
      <c r="I17" s="44">
        <v>3</v>
      </c>
      <c r="J17" s="44">
        <v>11</v>
      </c>
      <c r="K17" s="44">
        <v>8</v>
      </c>
      <c r="L17" s="44">
        <v>11</v>
      </c>
      <c r="M17" s="44">
        <v>0</v>
      </c>
      <c r="N17" s="16">
        <f t="shared" si="1"/>
        <v>57.142857142857139</v>
      </c>
      <c r="O17" s="5">
        <v>4862.55</v>
      </c>
      <c r="P17" s="5">
        <f t="shared" si="2"/>
        <v>4862.55</v>
      </c>
      <c r="Q17" s="16">
        <f t="shared" si="3"/>
        <v>100</v>
      </c>
      <c r="R17" s="5">
        <v>4862.55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66</v>
      </c>
      <c r="E18" s="84" t="s">
        <v>67</v>
      </c>
      <c r="F18" s="96" t="s">
        <v>294</v>
      </c>
      <c r="G18" s="93">
        <f t="shared" si="0"/>
        <v>21153.63</v>
      </c>
      <c r="H18" s="44">
        <v>54</v>
      </c>
      <c r="I18" s="44">
        <v>11</v>
      </c>
      <c r="J18" s="44">
        <v>41</v>
      </c>
      <c r="K18" s="44">
        <v>29</v>
      </c>
      <c r="L18" s="44">
        <v>43</v>
      </c>
      <c r="M18" s="44">
        <v>0</v>
      </c>
      <c r="N18" s="16">
        <f t="shared" si="1"/>
        <v>53.703703703703709</v>
      </c>
      <c r="O18" s="5">
        <v>21153.63</v>
      </c>
      <c r="P18" s="5">
        <f t="shared" si="2"/>
        <v>21153.63</v>
      </c>
      <c r="Q18" s="16">
        <f t="shared" si="3"/>
        <v>100</v>
      </c>
      <c r="R18" s="5">
        <v>21153.63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264</v>
      </c>
      <c r="C19" s="186" t="s">
        <v>265</v>
      </c>
      <c r="D19" s="37" t="s">
        <v>284</v>
      </c>
      <c r="E19" s="84" t="s">
        <v>97</v>
      </c>
      <c r="F19" s="97" t="s">
        <v>358</v>
      </c>
      <c r="G19" s="93">
        <f t="shared" si="0"/>
        <v>3683.38</v>
      </c>
      <c r="H19" s="44">
        <v>8</v>
      </c>
      <c r="I19" s="44">
        <v>4</v>
      </c>
      <c r="J19" s="44">
        <v>3</v>
      </c>
      <c r="K19" s="44">
        <v>6</v>
      </c>
      <c r="L19" s="44">
        <v>7</v>
      </c>
      <c r="M19" s="44">
        <v>0</v>
      </c>
      <c r="N19" s="16">
        <f t="shared" si="1"/>
        <v>75</v>
      </c>
      <c r="O19" s="5">
        <v>3683.38</v>
      </c>
      <c r="P19" s="5">
        <f t="shared" si="2"/>
        <v>3683.38</v>
      </c>
      <c r="Q19" s="16">
        <f t="shared" si="3"/>
        <v>100</v>
      </c>
      <c r="R19" s="5">
        <v>3683.38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25" t="s">
        <v>23</v>
      </c>
      <c r="C20" s="186" t="s">
        <v>26</v>
      </c>
      <c r="D20" s="25" t="s">
        <v>71</v>
      </c>
      <c r="E20" s="84" t="s">
        <v>72</v>
      </c>
      <c r="F20" s="96" t="s">
        <v>295</v>
      </c>
      <c r="G20" s="93">
        <f t="shared" si="0"/>
        <v>6566.71</v>
      </c>
      <c r="H20" s="44">
        <v>15</v>
      </c>
      <c r="I20" s="44">
        <v>4</v>
      </c>
      <c r="J20" s="44">
        <v>11</v>
      </c>
      <c r="K20" s="44">
        <v>9</v>
      </c>
      <c r="L20" s="44">
        <v>11</v>
      </c>
      <c r="M20" s="44">
        <v>0</v>
      </c>
      <c r="N20" s="16">
        <f t="shared" si="1"/>
        <v>60</v>
      </c>
      <c r="O20" s="5">
        <v>6566.71</v>
      </c>
      <c r="P20" s="5">
        <f t="shared" si="2"/>
        <v>6566.71</v>
      </c>
      <c r="Q20" s="16">
        <f t="shared" si="3"/>
        <v>100</v>
      </c>
      <c r="R20" s="5">
        <v>6566.71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74</v>
      </c>
      <c r="E21" s="33" t="s">
        <v>75</v>
      </c>
      <c r="F21" s="96" t="s">
        <v>296</v>
      </c>
      <c r="G21" s="93">
        <f t="shared" si="0"/>
        <v>24061.68</v>
      </c>
      <c r="H21" s="44">
        <v>23</v>
      </c>
      <c r="I21" s="44">
        <v>4</v>
      </c>
      <c r="J21" s="44">
        <v>18</v>
      </c>
      <c r="K21" s="44">
        <v>19</v>
      </c>
      <c r="L21" s="44">
        <v>30</v>
      </c>
      <c r="M21" s="44">
        <v>0</v>
      </c>
      <c r="N21" s="16">
        <f t="shared" si="1"/>
        <v>82.608695652173907</v>
      </c>
      <c r="O21" s="5">
        <v>24061.68</v>
      </c>
      <c r="P21" s="5">
        <f t="shared" si="2"/>
        <v>24061.68</v>
      </c>
      <c r="Q21" s="16">
        <f t="shared" si="3"/>
        <v>100</v>
      </c>
      <c r="R21" s="5">
        <v>24061.68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77</v>
      </c>
      <c r="E22" s="84" t="s">
        <v>78</v>
      </c>
      <c r="F22" s="88" t="s">
        <v>297</v>
      </c>
      <c r="G22" s="93">
        <f t="shared" si="0"/>
        <v>4755.7700000000004</v>
      </c>
      <c r="H22" s="44">
        <v>13</v>
      </c>
      <c r="I22" s="44">
        <v>3</v>
      </c>
      <c r="J22" s="44">
        <v>8</v>
      </c>
      <c r="K22" s="44">
        <v>9</v>
      </c>
      <c r="L22" s="44">
        <v>13</v>
      </c>
      <c r="M22" s="44">
        <v>0</v>
      </c>
      <c r="N22" s="16">
        <f t="shared" si="1"/>
        <v>69.230769230769226</v>
      </c>
      <c r="O22" s="5">
        <v>4755.7700000000004</v>
      </c>
      <c r="P22" s="5">
        <f t="shared" si="2"/>
        <v>4755.7700000000004</v>
      </c>
      <c r="Q22" s="16">
        <f t="shared" si="3"/>
        <v>100</v>
      </c>
      <c r="R22" s="5">
        <v>4755.7700000000004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80</v>
      </c>
      <c r="E23" s="84" t="s">
        <v>81</v>
      </c>
      <c r="F23" s="97" t="s">
        <v>374</v>
      </c>
      <c r="G23" s="93">
        <f t="shared" si="0"/>
        <v>1737.83</v>
      </c>
      <c r="H23" s="44">
        <v>49</v>
      </c>
      <c r="I23" s="44">
        <v>8</v>
      </c>
      <c r="J23" s="44">
        <v>20</v>
      </c>
      <c r="K23" s="44">
        <v>4</v>
      </c>
      <c r="L23" s="44">
        <v>5</v>
      </c>
      <c r="M23" s="44">
        <v>0</v>
      </c>
      <c r="N23" s="16">
        <f t="shared" si="1"/>
        <v>8.1632653061224492</v>
      </c>
      <c r="O23" s="5">
        <v>1737.83</v>
      </c>
      <c r="P23" s="5">
        <f t="shared" si="2"/>
        <v>1737.83</v>
      </c>
      <c r="Q23" s="16">
        <f t="shared" si="3"/>
        <v>100</v>
      </c>
      <c r="R23" s="5">
        <v>1737.83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22</v>
      </c>
      <c r="C24" s="1"/>
      <c r="D24" s="25" t="s">
        <v>83</v>
      </c>
      <c r="E24" s="84" t="s">
        <v>41</v>
      </c>
      <c r="F24" s="88" t="s">
        <v>84</v>
      </c>
      <c r="G24" s="93">
        <f t="shared" si="0"/>
        <v>10307.27</v>
      </c>
      <c r="H24" s="44">
        <v>23</v>
      </c>
      <c r="I24" s="44">
        <v>4</v>
      </c>
      <c r="J24" s="44">
        <v>19</v>
      </c>
      <c r="K24" s="44">
        <v>16</v>
      </c>
      <c r="L24" s="44">
        <v>24</v>
      </c>
      <c r="M24" s="44">
        <v>0</v>
      </c>
      <c r="N24" s="16">
        <f t="shared" si="1"/>
        <v>69.565217391304344</v>
      </c>
      <c r="O24" s="5">
        <v>10307.27</v>
      </c>
      <c r="P24" s="5">
        <f t="shared" si="2"/>
        <v>10307.27</v>
      </c>
      <c r="Q24" s="16">
        <f t="shared" si="3"/>
        <v>100</v>
      </c>
      <c r="R24" s="5">
        <v>10307.27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1" t="s">
        <v>22</v>
      </c>
      <c r="C25" s="1"/>
      <c r="D25" s="34" t="s">
        <v>85</v>
      </c>
      <c r="E25" s="84" t="s">
        <v>41</v>
      </c>
      <c r="F25" s="97" t="s">
        <v>356</v>
      </c>
      <c r="G25" s="93">
        <f t="shared" si="0"/>
        <v>4398.8100000000004</v>
      </c>
      <c r="H25" s="44">
        <v>13</v>
      </c>
      <c r="I25" s="44">
        <v>3</v>
      </c>
      <c r="J25" s="44">
        <v>8</v>
      </c>
      <c r="K25" s="44">
        <v>8</v>
      </c>
      <c r="L25" s="44">
        <v>9</v>
      </c>
      <c r="M25" s="44">
        <v>0</v>
      </c>
      <c r="N25" s="16">
        <f t="shared" si="1"/>
        <v>61.53846153846154</v>
      </c>
      <c r="O25" s="5">
        <v>4398.8100000000004</v>
      </c>
      <c r="P25" s="5">
        <f t="shared" si="2"/>
        <v>4398.8100000000004</v>
      </c>
      <c r="Q25" s="16">
        <f t="shared" si="3"/>
        <v>100</v>
      </c>
      <c r="R25" s="5">
        <v>4398.8100000000004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87</v>
      </c>
      <c r="E26" s="84" t="s">
        <v>53</v>
      </c>
      <c r="F26" s="88" t="s">
        <v>298</v>
      </c>
      <c r="G26" s="93">
        <f t="shared" si="0"/>
        <v>12807.03</v>
      </c>
      <c r="H26" s="44">
        <v>30</v>
      </c>
      <c r="I26" s="44">
        <v>10</v>
      </c>
      <c r="J26" s="44">
        <v>17</v>
      </c>
      <c r="K26" s="44">
        <v>18</v>
      </c>
      <c r="L26" s="44">
        <v>20</v>
      </c>
      <c r="M26" s="44">
        <v>0</v>
      </c>
      <c r="N26" s="16">
        <f t="shared" si="1"/>
        <v>60</v>
      </c>
      <c r="O26" s="5">
        <v>12807.03</v>
      </c>
      <c r="P26" s="5">
        <f t="shared" si="2"/>
        <v>12807.03</v>
      </c>
      <c r="Q26" s="16">
        <f t="shared" si="3"/>
        <v>100</v>
      </c>
      <c r="R26" s="5">
        <v>12807.03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25" t="s">
        <v>24</v>
      </c>
      <c r="C27" s="186" t="s">
        <v>27</v>
      </c>
      <c r="D27" s="25" t="s">
        <v>92</v>
      </c>
      <c r="E27" s="84" t="s">
        <v>41</v>
      </c>
      <c r="F27" s="96" t="s">
        <v>363</v>
      </c>
      <c r="G27" s="93">
        <f t="shared" si="0"/>
        <v>6049.42</v>
      </c>
      <c r="H27" s="44">
        <v>20</v>
      </c>
      <c r="I27" s="44">
        <v>2</v>
      </c>
      <c r="J27" s="44">
        <v>18</v>
      </c>
      <c r="K27" s="44">
        <v>11</v>
      </c>
      <c r="L27" s="44">
        <v>13</v>
      </c>
      <c r="M27" s="44">
        <v>0</v>
      </c>
      <c r="N27" s="16">
        <f t="shared" si="1"/>
        <v>55.000000000000007</v>
      </c>
      <c r="O27" s="5">
        <v>6049.42</v>
      </c>
      <c r="P27" s="5">
        <f t="shared" si="2"/>
        <v>6049.42</v>
      </c>
      <c r="Q27" s="16">
        <f t="shared" si="3"/>
        <v>100</v>
      </c>
      <c r="R27" s="5">
        <v>6049.42</v>
      </c>
      <c r="S27" s="16">
        <f t="shared" si="4"/>
        <v>100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94</v>
      </c>
      <c r="E28" s="84" t="s">
        <v>41</v>
      </c>
      <c r="F28" s="96" t="s">
        <v>299</v>
      </c>
      <c r="G28" s="93">
        <f t="shared" si="0"/>
        <v>4551.8599999999997</v>
      </c>
      <c r="H28" s="44">
        <v>18</v>
      </c>
      <c r="I28" s="44">
        <v>3</v>
      </c>
      <c r="J28" s="44">
        <v>11</v>
      </c>
      <c r="K28" s="44">
        <v>14</v>
      </c>
      <c r="L28" s="44">
        <v>15</v>
      </c>
      <c r="M28" s="44">
        <v>0</v>
      </c>
      <c r="N28" s="16">
        <f t="shared" si="1"/>
        <v>77.777777777777786</v>
      </c>
      <c r="O28" s="5">
        <v>4551.8599999999997</v>
      </c>
      <c r="P28" s="5">
        <f t="shared" si="2"/>
        <v>4551.8599999999997</v>
      </c>
      <c r="Q28" s="16">
        <f t="shared" si="3"/>
        <v>100</v>
      </c>
      <c r="R28" s="5">
        <v>4551.8599999999997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38.25" x14ac:dyDescent="0.25">
      <c r="A29" s="1">
        <f t="shared" si="7"/>
        <v>24</v>
      </c>
      <c r="B29" s="117" t="s">
        <v>23</v>
      </c>
      <c r="C29" s="186" t="s">
        <v>383</v>
      </c>
      <c r="D29" s="25" t="s">
        <v>384</v>
      </c>
      <c r="E29" s="84" t="s">
        <v>41</v>
      </c>
      <c r="F29" s="96"/>
      <c r="G29" s="93">
        <f t="shared" si="0"/>
        <v>401.94</v>
      </c>
      <c r="H29" s="44">
        <v>5</v>
      </c>
      <c r="I29" s="44">
        <v>1</v>
      </c>
      <c r="J29" s="44">
        <v>4</v>
      </c>
      <c r="K29" s="44">
        <v>1</v>
      </c>
      <c r="L29" s="44">
        <v>1</v>
      </c>
      <c r="M29" s="44">
        <v>0</v>
      </c>
      <c r="N29" s="16">
        <f t="shared" si="1"/>
        <v>20</v>
      </c>
      <c r="O29" s="5">
        <v>401.94</v>
      </c>
      <c r="P29" s="5">
        <f t="shared" si="2"/>
        <v>401.94</v>
      </c>
      <c r="Q29" s="16">
        <f t="shared" si="3"/>
        <v>100</v>
      </c>
      <c r="R29" s="5">
        <v>401.94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21" ht="27.95" customHeight="1" x14ac:dyDescent="0.2">
      <c r="A30" s="1">
        <f t="shared" si="7"/>
        <v>25</v>
      </c>
      <c r="B30" s="1" t="s">
        <v>22</v>
      </c>
      <c r="C30" s="1"/>
      <c r="D30" s="37" t="s">
        <v>99</v>
      </c>
      <c r="E30" s="85" t="s">
        <v>100</v>
      </c>
      <c r="F30" s="138" t="s">
        <v>300</v>
      </c>
      <c r="G30" s="93">
        <f t="shared" ref="G30:G80" si="8">O30</f>
        <v>28660.29</v>
      </c>
      <c r="H30" s="44">
        <v>47</v>
      </c>
      <c r="I30" s="44">
        <v>2</v>
      </c>
      <c r="J30" s="44">
        <v>34</v>
      </c>
      <c r="K30" s="44">
        <v>38</v>
      </c>
      <c r="L30" s="44">
        <v>54</v>
      </c>
      <c r="M30" s="44">
        <v>0</v>
      </c>
      <c r="N30" s="16">
        <f t="shared" si="1"/>
        <v>80.851063829787222</v>
      </c>
      <c r="O30" s="5">
        <v>28660.29</v>
      </c>
      <c r="P30" s="5">
        <f t="shared" si="2"/>
        <v>28660.29</v>
      </c>
      <c r="Q30" s="16">
        <f t="shared" si="3"/>
        <v>100</v>
      </c>
      <c r="R30" s="5">
        <v>28660.29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102</v>
      </c>
      <c r="E31" s="84" t="s">
        <v>41</v>
      </c>
      <c r="F31" s="96" t="s">
        <v>301</v>
      </c>
      <c r="G31" s="93">
        <f t="shared" si="8"/>
        <v>14503.1</v>
      </c>
      <c r="H31" s="44">
        <v>36</v>
      </c>
      <c r="I31" s="44">
        <v>9</v>
      </c>
      <c r="J31" s="44">
        <v>24</v>
      </c>
      <c r="K31" s="44">
        <v>22</v>
      </c>
      <c r="L31" s="44">
        <v>28</v>
      </c>
      <c r="M31" s="44">
        <v>0</v>
      </c>
      <c r="N31" s="16">
        <f t="shared" si="1"/>
        <v>61.111111111111114</v>
      </c>
      <c r="O31" s="5">
        <v>14503.1</v>
      </c>
      <c r="P31" s="5">
        <f t="shared" si="2"/>
        <v>14503.1</v>
      </c>
      <c r="Q31" s="16">
        <f t="shared" si="3"/>
        <v>100</v>
      </c>
      <c r="R31" s="5">
        <v>14503.1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21" ht="27.95" customHeight="1" x14ac:dyDescent="0.25">
      <c r="A32" s="1">
        <f t="shared" si="7"/>
        <v>27</v>
      </c>
      <c r="B32" s="1" t="s">
        <v>22</v>
      </c>
      <c r="C32" s="1"/>
      <c r="D32" s="25" t="s">
        <v>104</v>
      </c>
      <c r="E32" s="84" t="s">
        <v>41</v>
      </c>
      <c r="F32" s="96" t="s">
        <v>302</v>
      </c>
      <c r="G32" s="93">
        <f t="shared" si="8"/>
        <v>13160.44</v>
      </c>
      <c r="H32" s="44">
        <v>30</v>
      </c>
      <c r="I32" s="44">
        <v>8</v>
      </c>
      <c r="J32" s="44">
        <v>18</v>
      </c>
      <c r="K32" s="44">
        <v>17</v>
      </c>
      <c r="L32" s="44">
        <v>23</v>
      </c>
      <c r="M32" s="44">
        <v>0</v>
      </c>
      <c r="N32" s="16">
        <f t="shared" si="1"/>
        <v>56.666666666666664</v>
      </c>
      <c r="O32" s="5">
        <v>13160.44</v>
      </c>
      <c r="P32" s="5">
        <f t="shared" si="2"/>
        <v>13160.44</v>
      </c>
      <c r="Q32" s="16">
        <f t="shared" si="3"/>
        <v>100</v>
      </c>
      <c r="R32" s="5">
        <v>13160.44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106</v>
      </c>
      <c r="E33" s="84" t="s">
        <v>53</v>
      </c>
      <c r="F33" s="96" t="s">
        <v>303</v>
      </c>
      <c r="G33" s="93">
        <f t="shared" si="8"/>
        <v>10289.93</v>
      </c>
      <c r="H33" s="44">
        <v>25</v>
      </c>
      <c r="I33" s="44">
        <v>8</v>
      </c>
      <c r="J33" s="44">
        <v>14</v>
      </c>
      <c r="K33" s="44">
        <v>14</v>
      </c>
      <c r="L33" s="44">
        <v>22</v>
      </c>
      <c r="M33" s="44">
        <v>0</v>
      </c>
      <c r="N33" s="16">
        <f t="shared" si="1"/>
        <v>56.000000000000007</v>
      </c>
      <c r="O33" s="5">
        <v>10289.93</v>
      </c>
      <c r="P33" s="5">
        <f t="shared" si="2"/>
        <v>10289.93</v>
      </c>
      <c r="Q33" s="16">
        <f t="shared" si="3"/>
        <v>100</v>
      </c>
      <c r="R33" s="5">
        <v>10289.93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108</v>
      </c>
      <c r="E34" s="84" t="s">
        <v>41</v>
      </c>
      <c r="F34" s="98" t="s">
        <v>304</v>
      </c>
      <c r="G34" s="93">
        <f t="shared" si="8"/>
        <v>28063.96</v>
      </c>
      <c r="H34" s="44">
        <v>56</v>
      </c>
      <c r="I34" s="44">
        <v>20</v>
      </c>
      <c r="J34" s="44">
        <v>30</v>
      </c>
      <c r="K34" s="44">
        <v>39</v>
      </c>
      <c r="L34" s="44">
        <v>46</v>
      </c>
      <c r="M34" s="44">
        <v>0</v>
      </c>
      <c r="N34" s="16">
        <f t="shared" si="1"/>
        <v>69.642857142857139</v>
      </c>
      <c r="O34" s="5">
        <v>28063.96</v>
      </c>
      <c r="P34" s="5">
        <f t="shared" si="2"/>
        <v>28063.96</v>
      </c>
      <c r="Q34" s="16">
        <f t="shared" si="3"/>
        <v>100</v>
      </c>
      <c r="R34" s="5">
        <v>28063.96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25" t="s">
        <v>264</v>
      </c>
      <c r="C35" s="186" t="s">
        <v>273</v>
      </c>
      <c r="D35" s="25" t="s">
        <v>115</v>
      </c>
      <c r="E35" s="86" t="s">
        <v>116</v>
      </c>
      <c r="F35" s="97" t="s">
        <v>375</v>
      </c>
      <c r="G35" s="93">
        <f t="shared" si="8"/>
        <v>13642.62</v>
      </c>
      <c r="H35" s="44">
        <v>32</v>
      </c>
      <c r="I35" s="44">
        <v>8</v>
      </c>
      <c r="J35" s="44">
        <v>15</v>
      </c>
      <c r="K35" s="44">
        <v>26</v>
      </c>
      <c r="L35" s="44">
        <v>30</v>
      </c>
      <c r="M35" s="44">
        <v>0</v>
      </c>
      <c r="N35" s="16">
        <f t="shared" si="1"/>
        <v>81.25</v>
      </c>
      <c r="O35" s="5">
        <v>13642.62</v>
      </c>
      <c r="P35" s="5">
        <f t="shared" si="2"/>
        <v>13642.62</v>
      </c>
      <c r="Q35" s="16">
        <f t="shared" si="3"/>
        <v>100</v>
      </c>
      <c r="R35" s="5">
        <v>13642.62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32.25" customHeight="1" x14ac:dyDescent="0.25">
      <c r="A36" s="1">
        <f t="shared" si="7"/>
        <v>31</v>
      </c>
      <c r="B36" s="1" t="s">
        <v>22</v>
      </c>
      <c r="C36" s="1"/>
      <c r="D36" s="25" t="s">
        <v>113</v>
      </c>
      <c r="E36" s="84" t="s">
        <v>53</v>
      </c>
      <c r="F36" s="96" t="s">
        <v>305</v>
      </c>
      <c r="G36" s="93">
        <f t="shared" si="8"/>
        <v>1600.15</v>
      </c>
      <c r="H36" s="44">
        <v>35</v>
      </c>
      <c r="I36" s="44">
        <v>8</v>
      </c>
      <c r="J36" s="44">
        <v>24</v>
      </c>
      <c r="K36" s="44">
        <v>4</v>
      </c>
      <c r="L36" s="44">
        <v>4</v>
      </c>
      <c r="M36" s="44">
        <v>0</v>
      </c>
      <c r="N36" s="16">
        <f t="shared" si="1"/>
        <v>11.428571428571429</v>
      </c>
      <c r="O36" s="5">
        <v>1600.15</v>
      </c>
      <c r="P36" s="5">
        <f t="shared" si="2"/>
        <v>1600.15</v>
      </c>
      <c r="Q36" s="16">
        <f t="shared" si="3"/>
        <v>100</v>
      </c>
      <c r="R36" s="5">
        <v>1600.15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118</v>
      </c>
      <c r="E37" s="84" t="s">
        <v>116</v>
      </c>
      <c r="F37" s="96" t="s">
        <v>306</v>
      </c>
      <c r="G37" s="93">
        <f t="shared" si="8"/>
        <v>7280.8</v>
      </c>
      <c r="H37" s="44">
        <v>15</v>
      </c>
      <c r="I37" s="44">
        <v>6</v>
      </c>
      <c r="J37" s="44">
        <v>8</v>
      </c>
      <c r="K37" s="44">
        <v>10</v>
      </c>
      <c r="L37" s="44">
        <v>11</v>
      </c>
      <c r="M37" s="44">
        <v>0</v>
      </c>
      <c r="N37" s="16">
        <f t="shared" si="1"/>
        <v>66.666666666666657</v>
      </c>
      <c r="O37" s="5">
        <v>7280.8</v>
      </c>
      <c r="P37" s="5">
        <f t="shared" si="2"/>
        <v>7280.8</v>
      </c>
      <c r="Q37" s="16">
        <f t="shared" si="3"/>
        <v>100</v>
      </c>
      <c r="R37" s="5">
        <v>7280.8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120</v>
      </c>
      <c r="E38" s="84" t="s">
        <v>58</v>
      </c>
      <c r="F38" s="96" t="s">
        <v>307</v>
      </c>
      <c r="G38" s="93">
        <f t="shared" si="8"/>
        <v>13072.01</v>
      </c>
      <c r="H38" s="44">
        <v>13</v>
      </c>
      <c r="I38" s="44">
        <v>4</v>
      </c>
      <c r="J38" s="44">
        <v>9</v>
      </c>
      <c r="K38" s="44">
        <v>12</v>
      </c>
      <c r="L38" s="44">
        <v>17</v>
      </c>
      <c r="M38" s="44">
        <v>0</v>
      </c>
      <c r="N38" s="16">
        <f t="shared" si="1"/>
        <v>92.307692307692307</v>
      </c>
      <c r="O38" s="5">
        <v>13072.01</v>
      </c>
      <c r="P38" s="5">
        <f t="shared" si="2"/>
        <v>13072.01</v>
      </c>
      <c r="Q38" s="16">
        <f t="shared" si="3"/>
        <v>100</v>
      </c>
      <c r="R38" s="5">
        <v>13072.01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122</v>
      </c>
      <c r="E39" s="84" t="s">
        <v>123</v>
      </c>
      <c r="F39" s="96" t="s">
        <v>308</v>
      </c>
      <c r="G39" s="93">
        <f t="shared" si="8"/>
        <v>54720.92</v>
      </c>
      <c r="H39" s="44">
        <v>63</v>
      </c>
      <c r="I39" s="44">
        <v>5</v>
      </c>
      <c r="J39" s="44">
        <v>58</v>
      </c>
      <c r="K39" s="44">
        <v>43</v>
      </c>
      <c r="L39" s="44">
        <v>68</v>
      </c>
      <c r="M39" s="44">
        <v>0</v>
      </c>
      <c r="N39" s="16">
        <f t="shared" si="1"/>
        <v>68.253968253968253</v>
      </c>
      <c r="O39" s="5">
        <v>54720.92</v>
      </c>
      <c r="P39" s="5">
        <f t="shared" si="2"/>
        <v>54720.92</v>
      </c>
      <c r="Q39" s="16">
        <f t="shared" si="3"/>
        <v>100</v>
      </c>
      <c r="R39" s="5">
        <v>54720.92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266</v>
      </c>
      <c r="E40" s="84" t="s">
        <v>41</v>
      </c>
      <c r="F40" s="96" t="s">
        <v>309</v>
      </c>
      <c r="G40" s="93">
        <f t="shared" si="8"/>
        <v>0</v>
      </c>
      <c r="H40" s="44">
        <v>9</v>
      </c>
      <c r="I40" s="44">
        <v>2</v>
      </c>
      <c r="J40" s="44">
        <v>6</v>
      </c>
      <c r="K40" s="44">
        <v>0</v>
      </c>
      <c r="L40" s="44">
        <v>0</v>
      </c>
      <c r="M40" s="44">
        <v>0</v>
      </c>
      <c r="N40" s="16">
        <f t="shared" si="1"/>
        <v>0</v>
      </c>
      <c r="O40" s="16">
        <f>IF(I40=0,0,L40/I40)*100</f>
        <v>0</v>
      </c>
      <c r="P40" s="5">
        <f t="shared" si="2"/>
        <v>0</v>
      </c>
      <c r="Q40" s="16">
        <f t="shared" si="3"/>
        <v>0</v>
      </c>
      <c r="R40" s="16">
        <f t="shared" ref="R40:S41" si="9">IF(L40=0,0,O40/L40)*100</f>
        <v>0</v>
      </c>
      <c r="S40" s="16">
        <f t="shared" si="9"/>
        <v>0</v>
      </c>
      <c r="T40" s="5">
        <f t="shared" si="5"/>
        <v>0</v>
      </c>
      <c r="U40" s="16">
        <f>IF(O40=0,0,R40/O40)*100</f>
        <v>0</v>
      </c>
    </row>
    <row r="41" spans="1:21" ht="38.25" customHeight="1" x14ac:dyDescent="0.25">
      <c r="A41" s="1">
        <f t="shared" si="7"/>
        <v>36</v>
      </c>
      <c r="B41" s="186" t="s">
        <v>23</v>
      </c>
      <c r="C41" s="186" t="s">
        <v>273</v>
      </c>
      <c r="D41" s="25" t="s">
        <v>274</v>
      </c>
      <c r="E41" s="84" t="s">
        <v>41</v>
      </c>
      <c r="F41" s="96" t="s">
        <v>310</v>
      </c>
      <c r="G41" s="93">
        <f t="shared" si="8"/>
        <v>4987.17</v>
      </c>
      <c r="H41" s="44">
        <v>18</v>
      </c>
      <c r="I41" s="44">
        <v>4</v>
      </c>
      <c r="J41" s="44">
        <v>12</v>
      </c>
      <c r="K41" s="44">
        <v>6</v>
      </c>
      <c r="L41" s="44">
        <v>7</v>
      </c>
      <c r="M41" s="44">
        <v>0</v>
      </c>
      <c r="N41" s="16">
        <f t="shared" si="1"/>
        <v>33.333333333333329</v>
      </c>
      <c r="O41" s="16">
        <v>4987.17</v>
      </c>
      <c r="P41" s="5">
        <f t="shared" si="2"/>
        <v>4987.17</v>
      </c>
      <c r="Q41" s="16">
        <f t="shared" si="3"/>
        <v>100</v>
      </c>
      <c r="R41" s="16">
        <v>4987.17</v>
      </c>
      <c r="S41" s="16">
        <f t="shared" si="9"/>
        <v>0</v>
      </c>
      <c r="T41" s="5">
        <f t="shared" si="5"/>
        <v>0</v>
      </c>
      <c r="U41" s="16">
        <f>IF(O41=0,0,R41/O41)*100</f>
        <v>100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125</v>
      </c>
      <c r="E42" s="84" t="s">
        <v>72</v>
      </c>
      <c r="F42" s="96" t="s">
        <v>311</v>
      </c>
      <c r="G42" s="93">
        <f t="shared" si="8"/>
        <v>18004.22</v>
      </c>
      <c r="H42" s="44">
        <v>25</v>
      </c>
      <c r="I42" s="44">
        <v>5</v>
      </c>
      <c r="J42" s="44">
        <v>18</v>
      </c>
      <c r="K42" s="44">
        <v>17</v>
      </c>
      <c r="L42" s="44">
        <v>23</v>
      </c>
      <c r="M42" s="44">
        <v>0</v>
      </c>
      <c r="N42" s="16">
        <f t="shared" si="1"/>
        <v>68</v>
      </c>
      <c r="O42" s="5">
        <v>18004.22</v>
      </c>
      <c r="P42" s="5">
        <f t="shared" si="2"/>
        <v>18004.22</v>
      </c>
      <c r="Q42" s="16">
        <f>IF(O42=0,0,P42/O42)*100</f>
        <v>100</v>
      </c>
      <c r="R42" s="5">
        <v>18004.22</v>
      </c>
      <c r="S42" s="16">
        <f>IF(P42=0,0,R42/P42)*100</f>
        <v>100</v>
      </c>
      <c r="T42" s="5">
        <f t="shared" si="5"/>
        <v>0</v>
      </c>
      <c r="U42" s="16">
        <f>IF(P42=0,0,T42/P42)*100</f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37" t="s">
        <v>127</v>
      </c>
      <c r="E43" s="85" t="s">
        <v>128</v>
      </c>
      <c r="F43" s="98" t="s">
        <v>312</v>
      </c>
      <c r="G43" s="93">
        <f t="shared" si="8"/>
        <v>26673.119999999999</v>
      </c>
      <c r="H43" s="44">
        <v>46</v>
      </c>
      <c r="I43" s="44">
        <v>17</v>
      </c>
      <c r="J43" s="44">
        <v>17</v>
      </c>
      <c r="K43" s="44">
        <v>42</v>
      </c>
      <c r="L43" s="44">
        <v>49</v>
      </c>
      <c r="M43" s="44">
        <v>0</v>
      </c>
      <c r="N43" s="16">
        <f t="shared" si="1"/>
        <v>91.304347826086953</v>
      </c>
      <c r="O43" s="5">
        <v>26673.119999999999</v>
      </c>
      <c r="P43" s="5">
        <f t="shared" si="2"/>
        <v>26673.119999999999</v>
      </c>
      <c r="Q43" s="16">
        <f>IF(O43=0,0,P43/O43)*100</f>
        <v>100</v>
      </c>
      <c r="R43" s="5">
        <v>26673.119999999999</v>
      </c>
      <c r="S43" s="16">
        <f>IF(P43=0,0,R43/P43)*100</f>
        <v>100</v>
      </c>
      <c r="T43" s="5">
        <f t="shared" si="5"/>
        <v>0</v>
      </c>
      <c r="U43" s="16">
        <f>IF(P43=0,0,T43/P43)*100</f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275</v>
      </c>
      <c r="E44" s="85" t="s">
        <v>276</v>
      </c>
      <c r="F44" s="88"/>
      <c r="G44" s="93">
        <f t="shared" si="8"/>
        <v>0</v>
      </c>
      <c r="H44" s="44">
        <v>3</v>
      </c>
      <c r="I44" s="44">
        <v>0</v>
      </c>
      <c r="J44" s="44">
        <v>2</v>
      </c>
      <c r="K44" s="44">
        <v>0</v>
      </c>
      <c r="L44" s="44">
        <v>0</v>
      </c>
      <c r="M44" s="44">
        <v>0</v>
      </c>
      <c r="N44" s="16">
        <f t="shared" si="1"/>
        <v>0</v>
      </c>
      <c r="O44" s="16">
        <f>IF(I44=0,0,L44/I44)*100</f>
        <v>0</v>
      </c>
      <c r="P44" s="5">
        <f t="shared" si="2"/>
        <v>0</v>
      </c>
      <c r="Q44" s="16">
        <f>IF(K44=0,0,N44/K44)*100</f>
        <v>0</v>
      </c>
      <c r="R44" s="16">
        <f>IF(L44=0,0,O44/L44)*100</f>
        <v>0</v>
      </c>
      <c r="S44" s="16">
        <f>IF(M44=0,0,P44/M44)*100</f>
        <v>0</v>
      </c>
      <c r="T44" s="5">
        <f t="shared" si="5"/>
        <v>0</v>
      </c>
      <c r="U44" s="16">
        <f>IF(O44=0,0,R44/O44)*100</f>
        <v>0</v>
      </c>
    </row>
    <row r="45" spans="1:21" ht="27.95" customHeight="1" x14ac:dyDescent="0.25">
      <c r="A45" s="1">
        <f t="shared" si="7"/>
        <v>40</v>
      </c>
      <c r="B45" s="25" t="s">
        <v>23</v>
      </c>
      <c r="C45" s="186" t="s">
        <v>29</v>
      </c>
      <c r="D45" s="25" t="s">
        <v>132</v>
      </c>
      <c r="E45" s="84" t="s">
        <v>78</v>
      </c>
      <c r="F45" s="96" t="s">
        <v>313</v>
      </c>
      <c r="G45" s="93">
        <f t="shared" si="8"/>
        <v>17029.04</v>
      </c>
      <c r="H45" s="44">
        <v>44</v>
      </c>
      <c r="I45" s="44">
        <v>8</v>
      </c>
      <c r="J45" s="44">
        <v>26</v>
      </c>
      <c r="K45" s="44">
        <v>23</v>
      </c>
      <c r="L45" s="44">
        <v>27</v>
      </c>
      <c r="M45" s="44">
        <v>0</v>
      </c>
      <c r="N45" s="16">
        <f t="shared" si="1"/>
        <v>52.272727272727273</v>
      </c>
      <c r="O45" s="5">
        <v>17029.04</v>
      </c>
      <c r="P45" s="5">
        <f t="shared" si="2"/>
        <v>17029.04</v>
      </c>
      <c r="Q45" s="16">
        <f>IF(O45=0,0,P45/O45)*100</f>
        <v>100</v>
      </c>
      <c r="R45" s="5">
        <v>17029.04</v>
      </c>
      <c r="S45" s="16">
        <f>IF(P45=0,0,R45/P45)*100</f>
        <v>100</v>
      </c>
      <c r="T45" s="5">
        <f t="shared" si="5"/>
        <v>0</v>
      </c>
      <c r="U45" s="16">
        <f>IF(P45=0,0,T45/P45)*100</f>
        <v>0</v>
      </c>
    </row>
    <row r="46" spans="1:21" ht="29.25" customHeight="1" x14ac:dyDescent="0.25">
      <c r="A46" s="1">
        <f t="shared" si="7"/>
        <v>41</v>
      </c>
      <c r="B46" s="1" t="s">
        <v>22</v>
      </c>
      <c r="C46" s="1"/>
      <c r="D46" s="37" t="s">
        <v>130</v>
      </c>
      <c r="E46" s="85" t="s">
        <v>41</v>
      </c>
      <c r="F46" s="96" t="s">
        <v>314</v>
      </c>
      <c r="G46" s="93">
        <f t="shared" si="8"/>
        <v>16940.650000000001</v>
      </c>
      <c r="H46" s="44">
        <v>28</v>
      </c>
      <c r="I46" s="44">
        <v>6</v>
      </c>
      <c r="J46" s="44">
        <v>19</v>
      </c>
      <c r="K46" s="44">
        <v>23</v>
      </c>
      <c r="L46" s="44">
        <v>31</v>
      </c>
      <c r="M46" s="44">
        <v>0</v>
      </c>
      <c r="N46" s="16">
        <f t="shared" si="1"/>
        <v>82.142857142857139</v>
      </c>
      <c r="O46" s="5">
        <v>16940.650000000001</v>
      </c>
      <c r="P46" s="5">
        <f t="shared" si="2"/>
        <v>16940.650000000001</v>
      </c>
      <c r="Q46" s="16">
        <f>IF(O46=0,0,P46/O46)*100</f>
        <v>100</v>
      </c>
      <c r="R46" s="5">
        <v>16940.650000000001</v>
      </c>
      <c r="S46" s="16">
        <f>IF(P46=0,0,R46/P46)*100</f>
        <v>100</v>
      </c>
      <c r="T46" s="5">
        <f t="shared" si="5"/>
        <v>0</v>
      </c>
      <c r="U46" s="16">
        <f>IF(P46=0,0,T46/P46)*100</f>
        <v>0</v>
      </c>
    </row>
    <row r="47" spans="1:21" ht="28.5" customHeight="1" x14ac:dyDescent="0.25">
      <c r="A47" s="1">
        <f t="shared" si="7"/>
        <v>42</v>
      </c>
      <c r="B47" s="60" t="s">
        <v>22</v>
      </c>
      <c r="C47" s="186"/>
      <c r="D47" s="37" t="s">
        <v>277</v>
      </c>
      <c r="E47" s="84" t="s">
        <v>41</v>
      </c>
      <c r="F47" s="98" t="s">
        <v>315</v>
      </c>
      <c r="G47" s="93">
        <f t="shared" si="8"/>
        <v>0</v>
      </c>
      <c r="H47" s="44">
        <v>30</v>
      </c>
      <c r="I47" s="44">
        <v>6</v>
      </c>
      <c r="J47" s="44">
        <v>19</v>
      </c>
      <c r="K47" s="44">
        <v>0</v>
      </c>
      <c r="L47" s="44">
        <v>0</v>
      </c>
      <c r="M47" s="44">
        <v>0</v>
      </c>
      <c r="N47" s="16">
        <f t="shared" si="1"/>
        <v>0</v>
      </c>
      <c r="O47" s="5">
        <v>0</v>
      </c>
      <c r="P47" s="5">
        <f t="shared" si="2"/>
        <v>0</v>
      </c>
      <c r="Q47" s="5">
        <v>0</v>
      </c>
      <c r="R47" s="5">
        <v>0</v>
      </c>
      <c r="S47" s="5">
        <v>0</v>
      </c>
      <c r="T47" s="5">
        <f t="shared" si="5"/>
        <v>0</v>
      </c>
      <c r="U47" s="5"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134</v>
      </c>
      <c r="E48" s="84" t="s">
        <v>135</v>
      </c>
      <c r="F48" s="96" t="s">
        <v>316</v>
      </c>
      <c r="G48" s="93">
        <f t="shared" si="8"/>
        <v>3927.26</v>
      </c>
      <c r="H48" s="44">
        <v>10</v>
      </c>
      <c r="I48" s="44">
        <v>1</v>
      </c>
      <c r="J48" s="44">
        <v>7</v>
      </c>
      <c r="K48" s="44">
        <v>9</v>
      </c>
      <c r="L48" s="44">
        <v>10</v>
      </c>
      <c r="M48" s="44">
        <v>0</v>
      </c>
      <c r="N48" s="16">
        <f t="shared" si="1"/>
        <v>90</v>
      </c>
      <c r="O48" s="5">
        <v>3927.26</v>
      </c>
      <c r="P48" s="5">
        <f t="shared" si="2"/>
        <v>3927.26</v>
      </c>
      <c r="Q48" s="16">
        <f>IF(O48=0,0,P48/O48)*100</f>
        <v>100</v>
      </c>
      <c r="R48" s="5">
        <v>3927.26</v>
      </c>
      <c r="S48" s="16">
        <f>IF(P48=0,0,R48/P48)*100</f>
        <v>100</v>
      </c>
      <c r="T48" s="5">
        <f t="shared" si="5"/>
        <v>0</v>
      </c>
      <c r="U48" s="16">
        <f>IF(P48=0,0,T48/P48)*100</f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141</v>
      </c>
      <c r="E49" s="84" t="s">
        <v>53</v>
      </c>
      <c r="F49" s="96" t="s">
        <v>317</v>
      </c>
      <c r="G49" s="93">
        <f t="shared" si="8"/>
        <v>16383.9</v>
      </c>
      <c r="H49" s="44">
        <v>34</v>
      </c>
      <c r="I49" s="44">
        <v>10</v>
      </c>
      <c r="J49" s="44">
        <v>19</v>
      </c>
      <c r="K49" s="44">
        <v>28</v>
      </c>
      <c r="L49" s="44">
        <v>31</v>
      </c>
      <c r="M49" s="44">
        <v>0</v>
      </c>
      <c r="N49" s="16">
        <f t="shared" si="1"/>
        <v>82.35294117647058</v>
      </c>
      <c r="O49" s="5">
        <v>16383.9</v>
      </c>
      <c r="P49" s="5">
        <f t="shared" si="2"/>
        <v>16383.9</v>
      </c>
      <c r="Q49" s="16">
        <f>IF(O49=0,0,P49/O49)*100</f>
        <v>100</v>
      </c>
      <c r="R49" s="5">
        <v>16383.9</v>
      </c>
      <c r="S49" s="16">
        <f>IF(P49=0,0,R49/P49)*100</f>
        <v>100</v>
      </c>
      <c r="T49" s="5">
        <f t="shared" si="5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143</v>
      </c>
      <c r="E50" s="84" t="s">
        <v>53</v>
      </c>
      <c r="F50" s="96" t="s">
        <v>318</v>
      </c>
      <c r="G50" s="93">
        <f t="shared" si="8"/>
        <v>11528.49</v>
      </c>
      <c r="H50" s="44">
        <v>25</v>
      </c>
      <c r="I50" s="44">
        <v>7</v>
      </c>
      <c r="J50" s="44">
        <v>16</v>
      </c>
      <c r="K50" s="44">
        <v>15</v>
      </c>
      <c r="L50" s="44">
        <v>19</v>
      </c>
      <c r="M50" s="44">
        <v>0</v>
      </c>
      <c r="N50" s="16">
        <f t="shared" si="1"/>
        <v>60</v>
      </c>
      <c r="O50" s="5">
        <v>11528.49</v>
      </c>
      <c r="P50" s="5">
        <f t="shared" si="2"/>
        <v>11528.49</v>
      </c>
      <c r="Q50" s="16">
        <f>IF(O50=0,0,P50/O50)*100</f>
        <v>100</v>
      </c>
      <c r="R50" s="5">
        <v>11528.49</v>
      </c>
      <c r="S50" s="16">
        <f>IF(P50=0,0,R50/P50)*100</f>
        <v>100</v>
      </c>
      <c r="T50" s="5">
        <f t="shared" si="5"/>
        <v>0</v>
      </c>
      <c r="U50" s="16">
        <f>IF(P50=0,0,T50/P50)*100</f>
        <v>0</v>
      </c>
    </row>
    <row r="51" spans="1:21" ht="30.75" customHeight="1" x14ac:dyDescent="0.25">
      <c r="A51" s="1">
        <f t="shared" si="7"/>
        <v>46</v>
      </c>
      <c r="B51" s="25" t="s">
        <v>23</v>
      </c>
      <c r="C51" s="186" t="s">
        <v>268</v>
      </c>
      <c r="D51" s="25" t="s">
        <v>267</v>
      </c>
      <c r="E51" s="84" t="s">
        <v>41</v>
      </c>
      <c r="F51" s="96" t="s">
        <v>319</v>
      </c>
      <c r="G51" s="93">
        <f t="shared" si="8"/>
        <v>1203.94</v>
      </c>
      <c r="H51" s="44">
        <v>6</v>
      </c>
      <c r="I51" s="44">
        <v>0</v>
      </c>
      <c r="J51" s="44">
        <v>5</v>
      </c>
      <c r="K51" s="44">
        <v>3</v>
      </c>
      <c r="L51" s="44">
        <v>3</v>
      </c>
      <c r="M51" s="44">
        <v>0</v>
      </c>
      <c r="N51" s="16">
        <f t="shared" si="1"/>
        <v>50</v>
      </c>
      <c r="O51" s="16">
        <v>1203.94</v>
      </c>
      <c r="P51" s="5">
        <f t="shared" si="2"/>
        <v>1203.94</v>
      </c>
      <c r="Q51" s="16">
        <f>IF(O51=0,0,P51/O51)*100</f>
        <v>100</v>
      </c>
      <c r="R51" s="16">
        <v>1203.94</v>
      </c>
      <c r="S51" s="16">
        <f>IF(P51=0,0,R51/P51)*100</f>
        <v>100</v>
      </c>
      <c r="T51" s="5">
        <f t="shared" si="5"/>
        <v>0</v>
      </c>
      <c r="U51" s="16">
        <f>IF(P51=0,0,T51/P51)*100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145</v>
      </c>
      <c r="E52" s="84" t="s">
        <v>111</v>
      </c>
      <c r="F52" s="96" t="s">
        <v>320</v>
      </c>
      <c r="G52" s="93">
        <f t="shared" si="8"/>
        <v>15113.89</v>
      </c>
      <c r="H52" s="44">
        <v>25</v>
      </c>
      <c r="I52" s="44">
        <v>1</v>
      </c>
      <c r="J52" s="44">
        <v>14</v>
      </c>
      <c r="K52" s="44">
        <v>17</v>
      </c>
      <c r="L52" s="44">
        <v>23</v>
      </c>
      <c r="M52" s="44">
        <v>0</v>
      </c>
      <c r="N52" s="16">
        <f t="shared" si="1"/>
        <v>68</v>
      </c>
      <c r="O52" s="5">
        <v>15113.89</v>
      </c>
      <c r="P52" s="5">
        <f t="shared" si="2"/>
        <v>15113.89</v>
      </c>
      <c r="Q52" s="16">
        <f t="shared" ref="Q52:Q80" si="10">IF(O52=0,0,P52/O52)*100</f>
        <v>100</v>
      </c>
      <c r="R52" s="5">
        <v>15113.89</v>
      </c>
      <c r="S52" s="16">
        <f t="shared" ref="S52:S66" si="11">IF(P52=0,0,R52/P52)*100</f>
        <v>100</v>
      </c>
      <c r="T52" s="5">
        <f t="shared" si="5"/>
        <v>0</v>
      </c>
      <c r="U52" s="16">
        <f t="shared" ref="U52:U80" si="12">IF(P52=0,0,T52/P52)*100</f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149</v>
      </c>
      <c r="E53" s="84" t="s">
        <v>150</v>
      </c>
      <c r="F53" s="96" t="s">
        <v>321</v>
      </c>
      <c r="G53" s="93">
        <f t="shared" si="8"/>
        <v>13180.31</v>
      </c>
      <c r="H53" s="44">
        <v>21</v>
      </c>
      <c r="I53" s="44">
        <v>1</v>
      </c>
      <c r="J53" s="44">
        <v>15</v>
      </c>
      <c r="K53" s="44">
        <v>13</v>
      </c>
      <c r="L53" s="44">
        <v>14</v>
      </c>
      <c r="M53" s="44">
        <v>0</v>
      </c>
      <c r="N53" s="16">
        <f t="shared" si="1"/>
        <v>61.904761904761905</v>
      </c>
      <c r="O53" s="5">
        <v>13180.31</v>
      </c>
      <c r="P53" s="5">
        <f t="shared" si="2"/>
        <v>13180.31</v>
      </c>
      <c r="Q53" s="16">
        <f t="shared" si="10"/>
        <v>100</v>
      </c>
      <c r="R53" s="5">
        <v>13180.31</v>
      </c>
      <c r="S53" s="16">
        <f t="shared" si="11"/>
        <v>100</v>
      </c>
      <c r="T53" s="5">
        <f t="shared" si="5"/>
        <v>0</v>
      </c>
      <c r="U53" s="16">
        <f t="shared" si="12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25" t="s">
        <v>152</v>
      </c>
      <c r="E54" s="86" t="s">
        <v>53</v>
      </c>
      <c r="F54" s="96" t="s">
        <v>322</v>
      </c>
      <c r="G54" s="93">
        <f t="shared" si="8"/>
        <v>8029.18</v>
      </c>
      <c r="H54" s="44">
        <v>24</v>
      </c>
      <c r="I54" s="44">
        <v>6</v>
      </c>
      <c r="J54" s="44">
        <v>14</v>
      </c>
      <c r="K54" s="44">
        <v>10</v>
      </c>
      <c r="L54" s="44">
        <v>14</v>
      </c>
      <c r="M54" s="44">
        <v>0</v>
      </c>
      <c r="N54" s="16">
        <f t="shared" si="1"/>
        <v>41.666666666666671</v>
      </c>
      <c r="O54" s="5">
        <v>8029.18</v>
      </c>
      <c r="P54" s="5">
        <f t="shared" si="2"/>
        <v>8029.18</v>
      </c>
      <c r="Q54" s="16">
        <f t="shared" si="10"/>
        <v>100</v>
      </c>
      <c r="R54" s="5">
        <v>8029.18</v>
      </c>
      <c r="S54" s="16">
        <f t="shared" si="11"/>
        <v>100</v>
      </c>
      <c r="T54" s="5">
        <f t="shared" si="5"/>
        <v>0</v>
      </c>
      <c r="U54" s="16">
        <f t="shared" si="12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154</v>
      </c>
      <c r="E55" s="84" t="s">
        <v>155</v>
      </c>
      <c r="F55" s="99" t="s">
        <v>323</v>
      </c>
      <c r="G55" s="93">
        <f t="shared" si="8"/>
        <v>15049.09</v>
      </c>
      <c r="H55" s="44">
        <v>39</v>
      </c>
      <c r="I55" s="44">
        <v>5</v>
      </c>
      <c r="J55" s="44">
        <v>33</v>
      </c>
      <c r="K55" s="44">
        <v>17</v>
      </c>
      <c r="L55" s="44">
        <v>26</v>
      </c>
      <c r="M55" s="44">
        <v>0</v>
      </c>
      <c r="N55" s="16">
        <f t="shared" si="1"/>
        <v>43.589743589743591</v>
      </c>
      <c r="O55" s="5">
        <v>15049.09</v>
      </c>
      <c r="P55" s="5">
        <f t="shared" si="2"/>
        <v>15049.09</v>
      </c>
      <c r="Q55" s="16">
        <f t="shared" si="10"/>
        <v>100</v>
      </c>
      <c r="R55" s="5">
        <v>15049.09</v>
      </c>
      <c r="S55" s="16">
        <f t="shared" si="11"/>
        <v>100</v>
      </c>
      <c r="T55" s="5">
        <f t="shared" si="5"/>
        <v>0</v>
      </c>
      <c r="U55" s="16">
        <f t="shared" si="12"/>
        <v>0</v>
      </c>
    </row>
    <row r="56" spans="1:21" ht="39" customHeight="1" x14ac:dyDescent="0.25">
      <c r="A56" s="1">
        <f t="shared" si="7"/>
        <v>51</v>
      </c>
      <c r="B56" s="25" t="s">
        <v>23</v>
      </c>
      <c r="C56" s="186" t="s">
        <v>30</v>
      </c>
      <c r="D56" s="25" t="s">
        <v>157</v>
      </c>
      <c r="E56" s="87" t="s">
        <v>158</v>
      </c>
      <c r="F56" s="97" t="s">
        <v>324</v>
      </c>
      <c r="G56" s="93">
        <f t="shared" si="8"/>
        <v>3148.3</v>
      </c>
      <c r="H56" s="44">
        <v>35</v>
      </c>
      <c r="I56" s="44">
        <v>8</v>
      </c>
      <c r="J56" s="44">
        <v>9</v>
      </c>
      <c r="K56" s="44">
        <v>8</v>
      </c>
      <c r="L56" s="44">
        <v>9</v>
      </c>
      <c r="M56" s="44">
        <v>0</v>
      </c>
      <c r="N56" s="16">
        <f t="shared" si="1"/>
        <v>22.857142857142858</v>
      </c>
      <c r="O56" s="5">
        <v>3148.3</v>
      </c>
      <c r="P56" s="5">
        <f t="shared" si="2"/>
        <v>3148.3</v>
      </c>
      <c r="Q56" s="16">
        <f t="shared" si="10"/>
        <v>100</v>
      </c>
      <c r="R56" s="5">
        <v>3148.3</v>
      </c>
      <c r="S56" s="16">
        <f t="shared" si="11"/>
        <v>100</v>
      </c>
      <c r="T56" s="5">
        <f t="shared" si="5"/>
        <v>0</v>
      </c>
      <c r="U56" s="16">
        <f t="shared" si="12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160</v>
      </c>
      <c r="E57" s="84" t="s">
        <v>161</v>
      </c>
      <c r="F57" s="96" t="s">
        <v>325</v>
      </c>
      <c r="G57" s="93">
        <f t="shared" si="8"/>
        <v>18773.419999999998</v>
      </c>
      <c r="H57" s="44">
        <v>33</v>
      </c>
      <c r="I57" s="44">
        <v>2</v>
      </c>
      <c r="J57" s="44">
        <v>16</v>
      </c>
      <c r="K57" s="44">
        <v>29</v>
      </c>
      <c r="L57" s="44">
        <v>36</v>
      </c>
      <c r="M57" s="44">
        <v>0</v>
      </c>
      <c r="N57" s="16">
        <f t="shared" si="1"/>
        <v>87.878787878787875</v>
      </c>
      <c r="O57" s="5">
        <v>18773.419999999998</v>
      </c>
      <c r="P57" s="5">
        <f t="shared" si="2"/>
        <v>18773.419999999998</v>
      </c>
      <c r="Q57" s="16">
        <f t="shared" si="10"/>
        <v>100</v>
      </c>
      <c r="R57" s="5">
        <v>18773.419999999998</v>
      </c>
      <c r="S57" s="16">
        <f t="shared" si="11"/>
        <v>100</v>
      </c>
      <c r="T57" s="5">
        <f t="shared" si="5"/>
        <v>0</v>
      </c>
      <c r="U57" s="16">
        <f t="shared" si="12"/>
        <v>0</v>
      </c>
    </row>
    <row r="58" spans="1:21" ht="27.95" customHeight="1" x14ac:dyDescent="0.25">
      <c r="A58" s="1">
        <f t="shared" si="7"/>
        <v>53</v>
      </c>
      <c r="B58" s="25" t="s">
        <v>24</v>
      </c>
      <c r="C58" s="186" t="s">
        <v>31</v>
      </c>
      <c r="D58" s="25" t="s">
        <v>163</v>
      </c>
      <c r="E58" s="84" t="s">
        <v>164</v>
      </c>
      <c r="F58" s="100" t="s">
        <v>165</v>
      </c>
      <c r="G58" s="93">
        <f t="shared" si="8"/>
        <v>12344.8</v>
      </c>
      <c r="H58" s="44">
        <v>21</v>
      </c>
      <c r="I58" s="44">
        <v>5</v>
      </c>
      <c r="J58" s="44">
        <v>11</v>
      </c>
      <c r="K58" s="44">
        <v>13</v>
      </c>
      <c r="L58" s="44">
        <v>16</v>
      </c>
      <c r="M58" s="44">
        <v>0</v>
      </c>
      <c r="N58" s="16">
        <f t="shared" si="1"/>
        <v>61.904761904761905</v>
      </c>
      <c r="O58" s="5">
        <v>12344.8</v>
      </c>
      <c r="P58" s="5">
        <f t="shared" si="2"/>
        <v>12344.8</v>
      </c>
      <c r="Q58" s="16">
        <f t="shared" si="10"/>
        <v>100</v>
      </c>
      <c r="R58" s="5">
        <v>12344.8</v>
      </c>
      <c r="S58" s="16">
        <f t="shared" si="11"/>
        <v>100</v>
      </c>
      <c r="T58" s="5">
        <f t="shared" si="5"/>
        <v>0</v>
      </c>
      <c r="U58" s="16">
        <f t="shared" si="12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168</v>
      </c>
      <c r="E59" s="84" t="s">
        <v>41</v>
      </c>
      <c r="F59" s="98" t="s">
        <v>326</v>
      </c>
      <c r="G59" s="93">
        <f t="shared" si="8"/>
        <v>10372.75</v>
      </c>
      <c r="H59" s="44">
        <v>31</v>
      </c>
      <c r="I59" s="44">
        <v>11</v>
      </c>
      <c r="J59" s="44">
        <v>13</v>
      </c>
      <c r="K59" s="44">
        <v>20</v>
      </c>
      <c r="L59" s="44">
        <v>22</v>
      </c>
      <c r="M59" s="44">
        <v>0</v>
      </c>
      <c r="N59" s="16">
        <f t="shared" si="1"/>
        <v>64.516129032258064</v>
      </c>
      <c r="O59" s="5">
        <v>10372.75</v>
      </c>
      <c r="P59" s="5">
        <f t="shared" si="2"/>
        <v>10372.75</v>
      </c>
      <c r="Q59" s="16">
        <f t="shared" si="10"/>
        <v>100</v>
      </c>
      <c r="R59" s="5">
        <v>10372.75</v>
      </c>
      <c r="S59" s="16">
        <f t="shared" si="11"/>
        <v>100</v>
      </c>
      <c r="T59" s="5">
        <f t="shared" si="5"/>
        <v>0</v>
      </c>
      <c r="U59" s="16">
        <f t="shared" si="12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170</v>
      </c>
      <c r="E60" s="84" t="s">
        <v>41</v>
      </c>
      <c r="F60" s="98" t="s">
        <v>327</v>
      </c>
      <c r="G60" s="93">
        <f t="shared" si="8"/>
        <v>3770.92</v>
      </c>
      <c r="H60" s="44">
        <v>19</v>
      </c>
      <c r="I60" s="44">
        <v>6</v>
      </c>
      <c r="J60" s="44">
        <v>11</v>
      </c>
      <c r="K60" s="44">
        <v>9</v>
      </c>
      <c r="L60" s="44">
        <v>11</v>
      </c>
      <c r="M60" s="44">
        <v>0</v>
      </c>
      <c r="N60" s="16">
        <f t="shared" si="1"/>
        <v>47.368421052631575</v>
      </c>
      <c r="O60" s="5">
        <v>3770.92</v>
      </c>
      <c r="P60" s="5">
        <f t="shared" si="2"/>
        <v>3770.92</v>
      </c>
      <c r="Q60" s="16">
        <f t="shared" si="10"/>
        <v>100</v>
      </c>
      <c r="R60" s="5">
        <v>3770.92</v>
      </c>
      <c r="S60" s="16">
        <f t="shared" si="11"/>
        <v>100</v>
      </c>
      <c r="T60" s="5">
        <f t="shared" si="5"/>
        <v>0</v>
      </c>
      <c r="U60" s="16">
        <f t="shared" si="12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166</v>
      </c>
      <c r="E61" s="84" t="s">
        <v>53</v>
      </c>
      <c r="F61" s="98" t="s">
        <v>328</v>
      </c>
      <c r="G61" s="93">
        <f t="shared" si="8"/>
        <v>4040.4</v>
      </c>
      <c r="H61" s="44">
        <v>28</v>
      </c>
      <c r="I61" s="44">
        <v>4</v>
      </c>
      <c r="J61" s="44">
        <v>21</v>
      </c>
      <c r="K61" s="44">
        <v>3</v>
      </c>
      <c r="L61" s="44">
        <v>4</v>
      </c>
      <c r="M61" s="44">
        <v>0</v>
      </c>
      <c r="N61" s="16">
        <f t="shared" si="1"/>
        <v>10.714285714285714</v>
      </c>
      <c r="O61" s="5">
        <v>4040.4</v>
      </c>
      <c r="P61" s="5">
        <f t="shared" si="2"/>
        <v>4040.4</v>
      </c>
      <c r="Q61" s="16">
        <f t="shared" si="10"/>
        <v>100</v>
      </c>
      <c r="R61" s="5">
        <v>4040.4</v>
      </c>
      <c r="S61" s="16">
        <f t="shared" si="11"/>
        <v>100</v>
      </c>
      <c r="T61" s="5">
        <f t="shared" si="5"/>
        <v>0</v>
      </c>
      <c r="U61" s="16">
        <f t="shared" si="12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172</v>
      </c>
      <c r="E62" s="86" t="s">
        <v>173</v>
      </c>
      <c r="F62" s="96" t="s">
        <v>329</v>
      </c>
      <c r="G62" s="93">
        <f t="shared" si="8"/>
        <v>17017.78</v>
      </c>
      <c r="H62" s="44">
        <v>18</v>
      </c>
      <c r="I62" s="44">
        <v>1</v>
      </c>
      <c r="J62" s="44">
        <v>14</v>
      </c>
      <c r="K62" s="44">
        <v>15</v>
      </c>
      <c r="L62" s="44">
        <v>17</v>
      </c>
      <c r="M62" s="44">
        <v>0</v>
      </c>
      <c r="N62" s="16">
        <f t="shared" si="1"/>
        <v>83.333333333333343</v>
      </c>
      <c r="O62" s="5">
        <v>17017.78</v>
      </c>
      <c r="P62" s="5">
        <f t="shared" si="2"/>
        <v>17017.78</v>
      </c>
      <c r="Q62" s="16">
        <f t="shared" si="10"/>
        <v>100</v>
      </c>
      <c r="R62" s="5">
        <v>17017.78</v>
      </c>
      <c r="S62" s="16">
        <f t="shared" si="11"/>
        <v>100</v>
      </c>
      <c r="T62" s="5">
        <f t="shared" si="5"/>
        <v>0</v>
      </c>
      <c r="U62" s="16">
        <f t="shared" si="12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175</v>
      </c>
      <c r="E63" s="84" t="s">
        <v>176</v>
      </c>
      <c r="F63" s="96" t="s">
        <v>370</v>
      </c>
      <c r="G63" s="93">
        <f t="shared" si="8"/>
        <v>11852.78</v>
      </c>
      <c r="H63" s="44">
        <v>26</v>
      </c>
      <c r="I63" s="44">
        <v>8</v>
      </c>
      <c r="J63" s="44">
        <v>10</v>
      </c>
      <c r="K63" s="44">
        <v>14</v>
      </c>
      <c r="L63" s="44">
        <v>17</v>
      </c>
      <c r="M63" s="44">
        <v>0</v>
      </c>
      <c r="N63" s="16">
        <f t="shared" si="1"/>
        <v>53.846153846153847</v>
      </c>
      <c r="O63" s="5">
        <v>11852.78</v>
      </c>
      <c r="P63" s="5">
        <f t="shared" si="2"/>
        <v>11852.78</v>
      </c>
      <c r="Q63" s="16">
        <f t="shared" si="10"/>
        <v>100</v>
      </c>
      <c r="R63" s="5">
        <v>11852.78</v>
      </c>
      <c r="S63" s="16">
        <f t="shared" si="11"/>
        <v>100</v>
      </c>
      <c r="T63" s="5">
        <f t="shared" si="5"/>
        <v>0</v>
      </c>
      <c r="U63" s="16">
        <f t="shared" si="12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37" t="s">
        <v>178</v>
      </c>
      <c r="E64" s="85" t="s">
        <v>53</v>
      </c>
      <c r="F64" s="96" t="s">
        <v>330</v>
      </c>
      <c r="G64" s="93">
        <f t="shared" si="8"/>
        <v>103.49</v>
      </c>
      <c r="H64" s="44">
        <v>1</v>
      </c>
      <c r="I64" s="44">
        <v>0</v>
      </c>
      <c r="J64" s="44">
        <v>1</v>
      </c>
      <c r="K64" s="44">
        <v>1</v>
      </c>
      <c r="L64" s="44">
        <v>1</v>
      </c>
      <c r="M64" s="44">
        <v>0</v>
      </c>
      <c r="N64" s="16">
        <f t="shared" si="1"/>
        <v>100</v>
      </c>
      <c r="O64" s="5">
        <v>103.49</v>
      </c>
      <c r="P64" s="5">
        <f t="shared" si="2"/>
        <v>103.49</v>
      </c>
      <c r="Q64" s="16">
        <f t="shared" si="10"/>
        <v>100</v>
      </c>
      <c r="R64" s="5">
        <v>103.49</v>
      </c>
      <c r="S64" s="16">
        <f t="shared" si="11"/>
        <v>100</v>
      </c>
      <c r="T64" s="5">
        <f t="shared" si="5"/>
        <v>0</v>
      </c>
      <c r="U64" s="16">
        <f t="shared" si="12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180</v>
      </c>
      <c r="E65" s="84" t="s">
        <v>41</v>
      </c>
      <c r="F65" s="97" t="s">
        <v>359</v>
      </c>
      <c r="G65" s="93">
        <f t="shared" si="8"/>
        <v>0</v>
      </c>
      <c r="H65" s="44">
        <v>8</v>
      </c>
      <c r="I65" s="44">
        <v>3</v>
      </c>
      <c r="J65" s="44">
        <v>5</v>
      </c>
      <c r="K65" s="44">
        <v>0</v>
      </c>
      <c r="L65" s="44">
        <v>0</v>
      </c>
      <c r="M65" s="44">
        <v>0</v>
      </c>
      <c r="N65" s="16">
        <f t="shared" si="1"/>
        <v>0</v>
      </c>
      <c r="O65" s="5">
        <v>0</v>
      </c>
      <c r="P65" s="5">
        <f t="shared" si="2"/>
        <v>0</v>
      </c>
      <c r="Q65" s="16">
        <f t="shared" si="10"/>
        <v>0</v>
      </c>
      <c r="R65" s="5">
        <v>0</v>
      </c>
      <c r="S65" s="16">
        <f t="shared" si="11"/>
        <v>0</v>
      </c>
      <c r="T65" s="5">
        <f t="shared" si="5"/>
        <v>0</v>
      </c>
      <c r="U65" s="16">
        <f t="shared" si="12"/>
        <v>0</v>
      </c>
    </row>
    <row r="66" spans="1:21" ht="27.95" customHeight="1" x14ac:dyDescent="0.25">
      <c r="A66" s="1">
        <f t="shared" si="7"/>
        <v>61</v>
      </c>
      <c r="B66" s="25" t="s">
        <v>25</v>
      </c>
      <c r="C66" s="186" t="s">
        <v>32</v>
      </c>
      <c r="D66" s="25" t="s">
        <v>182</v>
      </c>
      <c r="E66" s="84" t="s">
        <v>41</v>
      </c>
      <c r="F66" s="96" t="s">
        <v>331</v>
      </c>
      <c r="G66" s="93">
        <f t="shared" si="8"/>
        <v>8199.64</v>
      </c>
      <c r="H66" s="44">
        <v>33</v>
      </c>
      <c r="I66" s="44">
        <v>13</v>
      </c>
      <c r="J66" s="44">
        <v>16</v>
      </c>
      <c r="K66" s="44">
        <v>15</v>
      </c>
      <c r="L66" s="44">
        <v>19</v>
      </c>
      <c r="M66" s="44">
        <v>0</v>
      </c>
      <c r="N66" s="16">
        <f t="shared" si="1"/>
        <v>45.454545454545453</v>
      </c>
      <c r="O66" s="5">
        <v>8199.64</v>
      </c>
      <c r="P66" s="5">
        <f t="shared" si="2"/>
        <v>8199.64</v>
      </c>
      <c r="Q66" s="16">
        <f t="shared" si="10"/>
        <v>100</v>
      </c>
      <c r="R66" s="5">
        <v>8199.64</v>
      </c>
      <c r="S66" s="16">
        <f t="shared" si="11"/>
        <v>100</v>
      </c>
      <c r="T66" s="5">
        <f t="shared" si="5"/>
        <v>0</v>
      </c>
      <c r="U66" s="16">
        <f t="shared" si="12"/>
        <v>0</v>
      </c>
    </row>
    <row r="67" spans="1:21" ht="27.95" customHeight="1" x14ac:dyDescent="0.25">
      <c r="A67" s="1">
        <f t="shared" si="7"/>
        <v>62</v>
      </c>
      <c r="B67" s="186" t="s">
        <v>24</v>
      </c>
      <c r="C67" s="186" t="s">
        <v>259</v>
      </c>
      <c r="D67" s="25" t="s">
        <v>260</v>
      </c>
      <c r="E67" s="84" t="s">
        <v>41</v>
      </c>
      <c r="F67" s="96" t="s">
        <v>332</v>
      </c>
      <c r="G67" s="93">
        <f t="shared" si="8"/>
        <v>3739.23</v>
      </c>
      <c r="H67" s="44">
        <v>7</v>
      </c>
      <c r="I67" s="44">
        <v>2</v>
      </c>
      <c r="J67" s="44">
        <v>4</v>
      </c>
      <c r="K67" s="44">
        <v>5</v>
      </c>
      <c r="L67" s="44">
        <v>8</v>
      </c>
      <c r="M67" s="44">
        <v>0</v>
      </c>
      <c r="N67" s="16">
        <f t="shared" si="1"/>
        <v>71.428571428571431</v>
      </c>
      <c r="O67" s="16">
        <v>3739.23</v>
      </c>
      <c r="P67" s="5">
        <f t="shared" si="2"/>
        <v>3739.23</v>
      </c>
      <c r="Q67" s="16">
        <f t="shared" si="10"/>
        <v>100</v>
      </c>
      <c r="R67" s="16">
        <v>3739.23</v>
      </c>
      <c r="S67" s="16">
        <f>IF(M67=0,0,P67/M67)*100</f>
        <v>0</v>
      </c>
      <c r="T67" s="5">
        <f t="shared" si="5"/>
        <v>0</v>
      </c>
      <c r="U67" s="16">
        <f t="shared" si="12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184</v>
      </c>
      <c r="E68" s="84" t="s">
        <v>185</v>
      </c>
      <c r="F68" s="98" t="s">
        <v>333</v>
      </c>
      <c r="G68" s="93">
        <f t="shared" si="8"/>
        <v>91.35</v>
      </c>
      <c r="H68" s="44">
        <v>8</v>
      </c>
      <c r="I68" s="44">
        <v>1</v>
      </c>
      <c r="J68" s="44">
        <v>4</v>
      </c>
      <c r="K68" s="44">
        <v>1</v>
      </c>
      <c r="L68" s="44">
        <v>1</v>
      </c>
      <c r="M68" s="44">
        <v>0</v>
      </c>
      <c r="N68" s="16">
        <f t="shared" si="1"/>
        <v>12.5</v>
      </c>
      <c r="O68" s="5">
        <v>91.35</v>
      </c>
      <c r="P68" s="5">
        <f t="shared" si="2"/>
        <v>91.35</v>
      </c>
      <c r="Q68" s="16">
        <f t="shared" si="10"/>
        <v>100</v>
      </c>
      <c r="R68" s="5">
        <v>91.35</v>
      </c>
      <c r="S68" s="16">
        <f t="shared" ref="S68:S80" si="13">IF(P68=0,0,R68/P68)*100</f>
        <v>100</v>
      </c>
      <c r="T68" s="5">
        <f t="shared" si="5"/>
        <v>0</v>
      </c>
      <c r="U68" s="16">
        <f t="shared" si="12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187</v>
      </c>
      <c r="E69" s="84" t="s">
        <v>188</v>
      </c>
      <c r="F69" s="96" t="s">
        <v>362</v>
      </c>
      <c r="G69" s="93">
        <f t="shared" si="8"/>
        <v>10863.49</v>
      </c>
      <c r="H69" s="44">
        <v>29</v>
      </c>
      <c r="I69" s="44">
        <v>5</v>
      </c>
      <c r="J69" s="44">
        <v>19</v>
      </c>
      <c r="K69" s="44">
        <v>25</v>
      </c>
      <c r="L69" s="44">
        <v>26</v>
      </c>
      <c r="M69" s="44">
        <v>0</v>
      </c>
      <c r="N69" s="16">
        <f t="shared" si="1"/>
        <v>86.206896551724128</v>
      </c>
      <c r="O69" s="5">
        <v>10863.49</v>
      </c>
      <c r="P69" s="5">
        <f t="shared" si="2"/>
        <v>10863.49</v>
      </c>
      <c r="Q69" s="16">
        <f t="shared" si="10"/>
        <v>100</v>
      </c>
      <c r="R69" s="5">
        <v>10863.49</v>
      </c>
      <c r="S69" s="16">
        <f t="shared" si="13"/>
        <v>100</v>
      </c>
      <c r="T69" s="5">
        <f t="shared" si="5"/>
        <v>0</v>
      </c>
      <c r="U69" s="16">
        <f t="shared" si="12"/>
        <v>0</v>
      </c>
    </row>
    <row r="70" spans="1:21" ht="30.75" customHeight="1" x14ac:dyDescent="0.25">
      <c r="A70" s="1">
        <f t="shared" si="7"/>
        <v>65</v>
      </c>
      <c r="B70" s="1" t="s">
        <v>22</v>
      </c>
      <c r="C70" s="1"/>
      <c r="D70" s="25" t="s">
        <v>190</v>
      </c>
      <c r="E70" s="84" t="s">
        <v>44</v>
      </c>
      <c r="F70" s="96" t="s">
        <v>361</v>
      </c>
      <c r="G70" s="93">
        <f t="shared" si="8"/>
        <v>14087.52</v>
      </c>
      <c r="H70" s="44">
        <v>44</v>
      </c>
      <c r="I70" s="44">
        <v>8</v>
      </c>
      <c r="J70" s="44">
        <v>28</v>
      </c>
      <c r="K70" s="44">
        <v>14</v>
      </c>
      <c r="L70" s="44">
        <v>16</v>
      </c>
      <c r="M70" s="44">
        <v>0</v>
      </c>
      <c r="N70" s="16">
        <f t="shared" ref="N70:U102" si="14">IF(H70=0,0,K70/H70)*100</f>
        <v>31.818181818181817</v>
      </c>
      <c r="O70" s="5">
        <v>14087.52</v>
      </c>
      <c r="P70" s="5">
        <f t="shared" ref="P70:P79" si="15">O70</f>
        <v>14087.52</v>
      </c>
      <c r="Q70" s="16">
        <f t="shared" si="10"/>
        <v>100</v>
      </c>
      <c r="R70" s="5">
        <v>14087.52</v>
      </c>
      <c r="S70" s="16">
        <f t="shared" si="13"/>
        <v>100</v>
      </c>
      <c r="T70" s="5">
        <f t="shared" ref="T70:T80" si="16">SUM(P70, -R70)</f>
        <v>0</v>
      </c>
      <c r="U70" s="16">
        <f t="shared" si="12"/>
        <v>0</v>
      </c>
    </row>
    <row r="71" spans="1:21" ht="27.95" customHeight="1" x14ac:dyDescent="0.25">
      <c r="A71" s="1">
        <f t="shared" ref="A71:A103" si="17">ROW(A66:A66)</f>
        <v>66</v>
      </c>
      <c r="B71" s="1" t="s">
        <v>22</v>
      </c>
      <c r="C71" s="1"/>
      <c r="D71" s="25" t="s">
        <v>192</v>
      </c>
      <c r="E71" s="84" t="s">
        <v>123</v>
      </c>
      <c r="F71" s="98" t="s">
        <v>334</v>
      </c>
      <c r="G71" s="93">
        <f t="shared" si="8"/>
        <v>643.1</v>
      </c>
      <c r="H71" s="44">
        <v>2</v>
      </c>
      <c r="I71" s="44">
        <v>0</v>
      </c>
      <c r="J71" s="44">
        <v>2</v>
      </c>
      <c r="K71" s="44">
        <v>2</v>
      </c>
      <c r="L71" s="44">
        <v>2</v>
      </c>
      <c r="M71" s="44">
        <v>0</v>
      </c>
      <c r="N71" s="16">
        <f t="shared" si="14"/>
        <v>100</v>
      </c>
      <c r="O71" s="5">
        <v>643.1</v>
      </c>
      <c r="P71" s="5">
        <f t="shared" si="15"/>
        <v>643.1</v>
      </c>
      <c r="Q71" s="16">
        <f t="shared" si="10"/>
        <v>100</v>
      </c>
      <c r="R71" s="5">
        <v>643.1</v>
      </c>
      <c r="S71" s="16">
        <f t="shared" si="13"/>
        <v>100</v>
      </c>
      <c r="T71" s="5">
        <f t="shared" si="16"/>
        <v>0</v>
      </c>
      <c r="U71" s="16">
        <f t="shared" si="12"/>
        <v>0</v>
      </c>
    </row>
    <row r="72" spans="1:21" ht="27.95" customHeight="1" x14ac:dyDescent="0.25">
      <c r="A72" s="1">
        <f t="shared" si="17"/>
        <v>67</v>
      </c>
      <c r="B72" s="1" t="s">
        <v>22</v>
      </c>
      <c r="C72" s="1"/>
      <c r="D72" s="25" t="s">
        <v>193</v>
      </c>
      <c r="E72" s="84" t="s">
        <v>41</v>
      </c>
      <c r="F72" s="100" t="s">
        <v>376</v>
      </c>
      <c r="G72" s="93">
        <f t="shared" si="8"/>
        <v>0</v>
      </c>
      <c r="H72" s="44">
        <v>22</v>
      </c>
      <c r="I72" s="44">
        <v>3</v>
      </c>
      <c r="J72" s="44">
        <v>18</v>
      </c>
      <c r="K72" s="44">
        <v>0</v>
      </c>
      <c r="L72" s="44">
        <v>0</v>
      </c>
      <c r="M72" s="44">
        <v>0</v>
      </c>
      <c r="N72" s="16">
        <f t="shared" si="14"/>
        <v>0</v>
      </c>
      <c r="O72" s="5">
        <v>0</v>
      </c>
      <c r="P72" s="5">
        <f t="shared" si="15"/>
        <v>0</v>
      </c>
      <c r="Q72" s="16">
        <f t="shared" si="10"/>
        <v>0</v>
      </c>
      <c r="R72" s="5">
        <v>0</v>
      </c>
      <c r="S72" s="16">
        <f t="shared" si="13"/>
        <v>0</v>
      </c>
      <c r="T72" s="5">
        <f t="shared" si="16"/>
        <v>0</v>
      </c>
      <c r="U72" s="16">
        <f t="shared" si="12"/>
        <v>0</v>
      </c>
    </row>
    <row r="73" spans="1:21" ht="27.95" customHeight="1" x14ac:dyDescent="0.25">
      <c r="A73" s="1">
        <f t="shared" si="17"/>
        <v>68</v>
      </c>
      <c r="B73" s="1" t="s">
        <v>22</v>
      </c>
      <c r="C73" s="1"/>
      <c r="D73" s="25" t="s">
        <v>195</v>
      </c>
      <c r="E73" s="84" t="s">
        <v>196</v>
      </c>
      <c r="F73" s="96" t="s">
        <v>335</v>
      </c>
      <c r="G73" s="93">
        <f t="shared" si="8"/>
        <v>6807.55</v>
      </c>
      <c r="H73" s="44">
        <v>25</v>
      </c>
      <c r="I73" s="44">
        <v>2</v>
      </c>
      <c r="J73" s="44">
        <v>22</v>
      </c>
      <c r="K73" s="44">
        <v>11</v>
      </c>
      <c r="L73" s="44">
        <v>13</v>
      </c>
      <c r="M73" s="44">
        <v>0</v>
      </c>
      <c r="N73" s="16">
        <f t="shared" si="14"/>
        <v>44</v>
      </c>
      <c r="O73" s="5">
        <v>6807.55</v>
      </c>
      <c r="P73" s="5">
        <f t="shared" si="15"/>
        <v>6807.55</v>
      </c>
      <c r="Q73" s="16">
        <f t="shared" si="10"/>
        <v>100</v>
      </c>
      <c r="R73" s="5">
        <v>6807.55</v>
      </c>
      <c r="S73" s="16">
        <f t="shared" si="13"/>
        <v>100</v>
      </c>
      <c r="T73" s="5">
        <f t="shared" si="16"/>
        <v>0</v>
      </c>
      <c r="U73" s="16">
        <f t="shared" si="12"/>
        <v>0</v>
      </c>
    </row>
    <row r="74" spans="1:21" ht="27.95" customHeight="1" x14ac:dyDescent="0.25">
      <c r="A74" s="1">
        <f t="shared" si="17"/>
        <v>69</v>
      </c>
      <c r="B74" s="1" t="s">
        <v>22</v>
      </c>
      <c r="C74" s="1"/>
      <c r="D74" s="25" t="s">
        <v>198</v>
      </c>
      <c r="E74" s="84" t="s">
        <v>196</v>
      </c>
      <c r="F74" s="96" t="s">
        <v>336</v>
      </c>
      <c r="G74" s="93">
        <f t="shared" si="8"/>
        <v>1870.24</v>
      </c>
      <c r="H74" s="44">
        <v>6</v>
      </c>
      <c r="I74" s="44">
        <v>0</v>
      </c>
      <c r="J74" s="44">
        <v>6</v>
      </c>
      <c r="K74" s="44">
        <v>5</v>
      </c>
      <c r="L74" s="44">
        <v>6</v>
      </c>
      <c r="M74" s="44">
        <v>0</v>
      </c>
      <c r="N74" s="16">
        <f t="shared" si="14"/>
        <v>83.333333333333343</v>
      </c>
      <c r="O74" s="5">
        <v>1870.24</v>
      </c>
      <c r="P74" s="5">
        <f t="shared" si="15"/>
        <v>1870.24</v>
      </c>
      <c r="Q74" s="16">
        <f t="shared" si="10"/>
        <v>100</v>
      </c>
      <c r="R74" s="5">
        <v>1870.24</v>
      </c>
      <c r="S74" s="16">
        <f t="shared" si="13"/>
        <v>100</v>
      </c>
      <c r="T74" s="5">
        <f t="shared" si="16"/>
        <v>0</v>
      </c>
      <c r="U74" s="16">
        <f t="shared" si="12"/>
        <v>0</v>
      </c>
    </row>
    <row r="75" spans="1:21" ht="27.95" customHeight="1" x14ac:dyDescent="0.25">
      <c r="A75" s="1">
        <f t="shared" si="17"/>
        <v>70</v>
      </c>
      <c r="B75" s="1" t="s">
        <v>22</v>
      </c>
      <c r="C75" s="1"/>
      <c r="D75" s="25" t="s">
        <v>200</v>
      </c>
      <c r="E75" s="84" t="s">
        <v>41</v>
      </c>
      <c r="F75" s="96" t="s">
        <v>337</v>
      </c>
      <c r="G75" s="93">
        <f t="shared" si="8"/>
        <v>9785.7800000000007</v>
      </c>
      <c r="H75" s="44">
        <v>24</v>
      </c>
      <c r="I75" s="44">
        <v>7</v>
      </c>
      <c r="J75" s="44">
        <v>16</v>
      </c>
      <c r="K75" s="44">
        <v>13</v>
      </c>
      <c r="L75" s="44">
        <v>20</v>
      </c>
      <c r="M75" s="44">
        <v>0</v>
      </c>
      <c r="N75" s="16">
        <f t="shared" si="14"/>
        <v>54.166666666666664</v>
      </c>
      <c r="O75" s="5">
        <v>9785.7800000000007</v>
      </c>
      <c r="P75" s="5">
        <f t="shared" si="15"/>
        <v>9785.7800000000007</v>
      </c>
      <c r="Q75" s="16">
        <f t="shared" si="10"/>
        <v>100</v>
      </c>
      <c r="R75" s="5">
        <v>9785.7800000000007</v>
      </c>
      <c r="S75" s="16">
        <f t="shared" si="13"/>
        <v>100</v>
      </c>
      <c r="T75" s="5">
        <f t="shared" si="16"/>
        <v>0</v>
      </c>
      <c r="U75" s="16">
        <f t="shared" si="12"/>
        <v>0</v>
      </c>
    </row>
    <row r="76" spans="1:21" ht="27.95" customHeight="1" x14ac:dyDescent="0.25">
      <c r="A76" s="1">
        <f t="shared" si="17"/>
        <v>71</v>
      </c>
      <c r="B76" s="1" t="s">
        <v>22</v>
      </c>
      <c r="C76" s="1"/>
      <c r="D76" s="25" t="s">
        <v>204</v>
      </c>
      <c r="E76" s="84" t="s">
        <v>53</v>
      </c>
      <c r="F76" s="96" t="s">
        <v>338</v>
      </c>
      <c r="G76" s="93">
        <f t="shared" si="8"/>
        <v>15245.67</v>
      </c>
      <c r="H76" s="44">
        <v>29</v>
      </c>
      <c r="I76" s="44">
        <v>2</v>
      </c>
      <c r="J76" s="44">
        <v>23</v>
      </c>
      <c r="K76" s="44">
        <v>24</v>
      </c>
      <c r="L76" s="44">
        <v>30</v>
      </c>
      <c r="M76" s="44">
        <v>0</v>
      </c>
      <c r="N76" s="16">
        <f t="shared" si="14"/>
        <v>82.758620689655174</v>
      </c>
      <c r="O76" s="5">
        <v>15245.67</v>
      </c>
      <c r="P76" s="5">
        <f t="shared" si="15"/>
        <v>15245.67</v>
      </c>
      <c r="Q76" s="16">
        <f t="shared" si="10"/>
        <v>100</v>
      </c>
      <c r="R76" s="5">
        <v>15245.67</v>
      </c>
      <c r="S76" s="16">
        <f t="shared" si="13"/>
        <v>100</v>
      </c>
      <c r="T76" s="5">
        <f t="shared" si="16"/>
        <v>0</v>
      </c>
      <c r="U76" s="16">
        <f t="shared" si="12"/>
        <v>0</v>
      </c>
    </row>
    <row r="77" spans="1:21" ht="27.95" customHeight="1" x14ac:dyDescent="0.25">
      <c r="A77" s="1">
        <f t="shared" si="17"/>
        <v>72</v>
      </c>
      <c r="B77" s="1" t="s">
        <v>22</v>
      </c>
      <c r="C77" s="1"/>
      <c r="D77" s="25" t="s">
        <v>206</v>
      </c>
      <c r="E77" s="86" t="s">
        <v>41</v>
      </c>
      <c r="F77" s="96" t="s">
        <v>339</v>
      </c>
      <c r="G77" s="93">
        <f t="shared" si="8"/>
        <v>21553.02</v>
      </c>
      <c r="H77" s="44">
        <v>46</v>
      </c>
      <c r="I77" s="44">
        <v>11</v>
      </c>
      <c r="J77" s="44">
        <v>31</v>
      </c>
      <c r="K77" s="44">
        <v>29</v>
      </c>
      <c r="L77" s="44">
        <v>35</v>
      </c>
      <c r="M77" s="44">
        <v>0</v>
      </c>
      <c r="N77" s="16">
        <f t="shared" si="14"/>
        <v>63.04347826086957</v>
      </c>
      <c r="O77" s="5">
        <v>21553.02</v>
      </c>
      <c r="P77" s="5">
        <f t="shared" si="15"/>
        <v>21553.02</v>
      </c>
      <c r="Q77" s="16">
        <f t="shared" si="10"/>
        <v>100</v>
      </c>
      <c r="R77" s="5">
        <v>21553.02</v>
      </c>
      <c r="S77" s="16">
        <f t="shared" si="13"/>
        <v>100</v>
      </c>
      <c r="T77" s="5">
        <f t="shared" si="16"/>
        <v>0</v>
      </c>
      <c r="U77" s="16">
        <f t="shared" si="12"/>
        <v>0</v>
      </c>
    </row>
    <row r="78" spans="1:21" ht="27.95" customHeight="1" x14ac:dyDescent="0.25">
      <c r="A78" s="1">
        <f t="shared" si="17"/>
        <v>73</v>
      </c>
      <c r="B78" s="1" t="s">
        <v>22</v>
      </c>
      <c r="C78" s="1"/>
      <c r="D78" s="25" t="s">
        <v>208</v>
      </c>
      <c r="E78" s="84" t="s">
        <v>135</v>
      </c>
      <c r="F78" s="96" t="s">
        <v>340</v>
      </c>
      <c r="G78" s="93">
        <f t="shared" si="8"/>
        <v>6636.99</v>
      </c>
      <c r="H78" s="44">
        <v>5</v>
      </c>
      <c r="I78" s="44">
        <v>1</v>
      </c>
      <c r="J78" s="44">
        <v>2</v>
      </c>
      <c r="K78" s="44">
        <v>5</v>
      </c>
      <c r="L78" s="44">
        <v>9</v>
      </c>
      <c r="M78" s="44">
        <v>0</v>
      </c>
      <c r="N78" s="16">
        <f t="shared" si="14"/>
        <v>100</v>
      </c>
      <c r="O78" s="5">
        <v>6636.99</v>
      </c>
      <c r="P78" s="5">
        <f t="shared" si="15"/>
        <v>6636.99</v>
      </c>
      <c r="Q78" s="16">
        <f t="shared" si="10"/>
        <v>100</v>
      </c>
      <c r="R78" s="5">
        <v>6636.99</v>
      </c>
      <c r="S78" s="16">
        <f t="shared" si="13"/>
        <v>100</v>
      </c>
      <c r="T78" s="5">
        <f t="shared" si="16"/>
        <v>0</v>
      </c>
      <c r="U78" s="16">
        <f t="shared" si="12"/>
        <v>0</v>
      </c>
    </row>
    <row r="79" spans="1:21" ht="27.95" customHeight="1" x14ac:dyDescent="0.25">
      <c r="A79" s="1">
        <f t="shared" si="17"/>
        <v>74</v>
      </c>
      <c r="B79" s="1" t="s">
        <v>22</v>
      </c>
      <c r="C79" s="1"/>
      <c r="D79" s="25" t="s">
        <v>210</v>
      </c>
      <c r="E79" s="84" t="s">
        <v>211</v>
      </c>
      <c r="F79" s="100" t="s">
        <v>341</v>
      </c>
      <c r="G79" s="93">
        <f t="shared" si="8"/>
        <v>8230.5499999999993</v>
      </c>
      <c r="H79" s="44">
        <v>7</v>
      </c>
      <c r="I79" s="44">
        <v>1</v>
      </c>
      <c r="J79" s="44">
        <v>6</v>
      </c>
      <c r="K79" s="44">
        <v>6</v>
      </c>
      <c r="L79" s="44">
        <v>9</v>
      </c>
      <c r="M79" s="44">
        <v>0</v>
      </c>
      <c r="N79" s="16">
        <f t="shared" si="14"/>
        <v>85.714285714285708</v>
      </c>
      <c r="O79" s="5">
        <v>8230.5499999999993</v>
      </c>
      <c r="P79" s="5">
        <f t="shared" si="15"/>
        <v>8230.5499999999993</v>
      </c>
      <c r="Q79" s="16">
        <f t="shared" si="10"/>
        <v>100</v>
      </c>
      <c r="R79" s="5">
        <v>8230.5499999999993</v>
      </c>
      <c r="S79" s="16">
        <f t="shared" si="13"/>
        <v>100</v>
      </c>
      <c r="T79" s="5">
        <f t="shared" si="16"/>
        <v>0</v>
      </c>
      <c r="U79" s="16">
        <f t="shared" si="12"/>
        <v>0</v>
      </c>
    </row>
    <row r="80" spans="1:21" ht="30" x14ac:dyDescent="0.25">
      <c r="A80" s="1">
        <f t="shared" si="17"/>
        <v>75</v>
      </c>
      <c r="B80" s="1" t="s">
        <v>22</v>
      </c>
      <c r="C80" s="1"/>
      <c r="D80" s="25" t="s">
        <v>385</v>
      </c>
      <c r="E80" s="84" t="s">
        <v>41</v>
      </c>
      <c r="F80" s="100"/>
      <c r="G80" s="93">
        <f t="shared" si="8"/>
        <v>450.66</v>
      </c>
      <c r="H80" s="44">
        <v>13</v>
      </c>
      <c r="I80" s="44">
        <v>5</v>
      </c>
      <c r="J80" s="44">
        <v>4</v>
      </c>
      <c r="K80" s="44">
        <v>2</v>
      </c>
      <c r="L80" s="44">
        <v>2</v>
      </c>
      <c r="M80" s="44">
        <v>0</v>
      </c>
      <c r="N80" s="16">
        <f t="shared" si="14"/>
        <v>15.384615384615385</v>
      </c>
      <c r="O80" s="16">
        <v>450.66</v>
      </c>
      <c r="P80" s="5">
        <v>450.66</v>
      </c>
      <c r="Q80" s="16">
        <f t="shared" si="10"/>
        <v>100</v>
      </c>
      <c r="R80" s="5">
        <v>450.66</v>
      </c>
      <c r="S80" s="16">
        <f t="shared" si="13"/>
        <v>100</v>
      </c>
      <c r="T80" s="5">
        <f t="shared" si="16"/>
        <v>0</v>
      </c>
      <c r="U80" s="16">
        <f t="shared" si="12"/>
        <v>0</v>
      </c>
    </row>
    <row r="81" spans="1:21" ht="27.95" customHeight="1" x14ac:dyDescent="0.25">
      <c r="A81" s="1">
        <f t="shared" si="17"/>
        <v>76</v>
      </c>
      <c r="B81" s="1" t="s">
        <v>22</v>
      </c>
      <c r="C81" s="1"/>
      <c r="D81" s="25" t="s">
        <v>218</v>
      </c>
      <c r="E81" s="84" t="s">
        <v>53</v>
      </c>
      <c r="F81" s="96" t="s">
        <v>342</v>
      </c>
      <c r="G81" s="93">
        <f t="shared" ref="G81:G86" si="18">O81</f>
        <v>7123.51</v>
      </c>
      <c r="H81" s="44">
        <v>26</v>
      </c>
      <c r="I81" s="44">
        <v>7</v>
      </c>
      <c r="J81" s="44">
        <v>16</v>
      </c>
      <c r="K81" s="44">
        <v>18</v>
      </c>
      <c r="L81" s="44">
        <v>22</v>
      </c>
      <c r="M81" s="44">
        <v>0</v>
      </c>
      <c r="N81" s="16">
        <f t="shared" si="14"/>
        <v>69.230769230769226</v>
      </c>
      <c r="O81" s="5">
        <v>7123.51</v>
      </c>
      <c r="P81" s="5">
        <f>O81</f>
        <v>7123.51</v>
      </c>
      <c r="Q81" s="16">
        <f>IF(O81=0,0,P81/O81)*100</f>
        <v>100</v>
      </c>
      <c r="R81" s="5">
        <v>7123.51</v>
      </c>
      <c r="S81" s="16">
        <f>IF(P81=0,0,R81/P81)*100</f>
        <v>100</v>
      </c>
      <c r="T81" s="5">
        <f>SUM(P81, -R81)</f>
        <v>0</v>
      </c>
      <c r="U81" s="16">
        <f>IF(P81=0,0,T81/P81)*100</f>
        <v>0</v>
      </c>
    </row>
    <row r="82" spans="1:21" ht="27.95" customHeight="1" x14ac:dyDescent="0.25">
      <c r="A82" s="1">
        <f t="shared" si="17"/>
        <v>77</v>
      </c>
      <c r="B82" s="1" t="s">
        <v>22</v>
      </c>
      <c r="C82" s="1"/>
      <c r="D82" s="25" t="s">
        <v>216</v>
      </c>
      <c r="E82" s="84" t="s">
        <v>53</v>
      </c>
      <c r="F82" s="98" t="s">
        <v>343</v>
      </c>
      <c r="G82" s="93">
        <f t="shared" si="18"/>
        <v>21334.95</v>
      </c>
      <c r="H82" s="44">
        <v>23</v>
      </c>
      <c r="I82" s="44">
        <v>5</v>
      </c>
      <c r="J82" s="44">
        <v>13</v>
      </c>
      <c r="K82" s="44">
        <v>17</v>
      </c>
      <c r="L82" s="44">
        <v>24</v>
      </c>
      <c r="M82" s="44">
        <v>0</v>
      </c>
      <c r="N82" s="16">
        <f t="shared" si="14"/>
        <v>73.91304347826086</v>
      </c>
      <c r="O82" s="5">
        <v>21334.95</v>
      </c>
      <c r="P82" s="5">
        <f>O82</f>
        <v>21334.95</v>
      </c>
      <c r="Q82" s="16">
        <f>IF(O82=0,0,P82/O82)*100</f>
        <v>100</v>
      </c>
      <c r="R82" s="5">
        <v>21334.95</v>
      </c>
      <c r="S82" s="16">
        <f>IF(P82=0,0,R82/P82)*100</f>
        <v>100</v>
      </c>
      <c r="T82" s="5">
        <f>SUM(P82, -R82)</f>
        <v>0</v>
      </c>
      <c r="U82" s="16">
        <f>IF(P82=0,0,T82/P82)*100</f>
        <v>0</v>
      </c>
    </row>
    <row r="83" spans="1:21" ht="27.95" customHeight="1" x14ac:dyDescent="0.25">
      <c r="A83" s="1">
        <f t="shared" si="17"/>
        <v>78</v>
      </c>
      <c r="B83" s="1" t="s">
        <v>22</v>
      </c>
      <c r="C83" s="1"/>
      <c r="D83" s="25" t="s">
        <v>220</v>
      </c>
      <c r="E83" s="84" t="s">
        <v>221</v>
      </c>
      <c r="F83" s="101" t="s">
        <v>344</v>
      </c>
      <c r="G83" s="93">
        <f t="shared" si="18"/>
        <v>27818.13</v>
      </c>
      <c r="H83" s="44">
        <v>46</v>
      </c>
      <c r="I83" s="44">
        <v>5</v>
      </c>
      <c r="J83" s="44">
        <v>39</v>
      </c>
      <c r="K83" s="44">
        <v>27</v>
      </c>
      <c r="L83" s="44">
        <v>43</v>
      </c>
      <c r="M83" s="44">
        <v>0</v>
      </c>
      <c r="N83" s="16">
        <f t="shared" si="14"/>
        <v>58.695652173913047</v>
      </c>
      <c r="O83" s="5">
        <v>27818.13</v>
      </c>
      <c r="P83" s="5">
        <f>O83</f>
        <v>27818.13</v>
      </c>
      <c r="Q83" s="16">
        <f>IF(O83=0,0,P83/O83)*100</f>
        <v>100</v>
      </c>
      <c r="R83" s="5">
        <v>27818.13</v>
      </c>
      <c r="S83" s="16">
        <f>IF(P83=0,0,R83/P83)*100</f>
        <v>100</v>
      </c>
      <c r="T83" s="5">
        <f>SUM(P83, -R83)</f>
        <v>0</v>
      </c>
      <c r="U83" s="16">
        <f>IF(P83=0,0,T83/P83)*100</f>
        <v>0</v>
      </c>
    </row>
    <row r="84" spans="1:21" ht="27.95" customHeight="1" x14ac:dyDescent="0.25">
      <c r="A84" s="1">
        <f t="shared" si="17"/>
        <v>79</v>
      </c>
      <c r="B84" s="1" t="s">
        <v>22</v>
      </c>
      <c r="C84" s="1"/>
      <c r="D84" s="25" t="s">
        <v>269</v>
      </c>
      <c r="E84" s="33" t="s">
        <v>41</v>
      </c>
      <c r="F84" s="102" t="s">
        <v>345</v>
      </c>
      <c r="G84" s="93">
        <f t="shared" si="18"/>
        <v>0</v>
      </c>
      <c r="H84" s="44">
        <v>22</v>
      </c>
      <c r="I84" s="44">
        <v>9</v>
      </c>
      <c r="J84" s="44">
        <v>12</v>
      </c>
      <c r="K84" s="44">
        <v>0</v>
      </c>
      <c r="L84" s="44">
        <v>0</v>
      </c>
      <c r="M84" s="44">
        <v>0</v>
      </c>
      <c r="N84" s="16">
        <f t="shared" si="14"/>
        <v>0</v>
      </c>
      <c r="O84" s="16">
        <f>IF(I84=0,0,L84/I84)*100</f>
        <v>0</v>
      </c>
      <c r="P84" s="5">
        <f>O84</f>
        <v>0</v>
      </c>
      <c r="Q84" s="16">
        <f>IF(K84=0,0,N84/K84)*100</f>
        <v>0</v>
      </c>
      <c r="R84" s="16">
        <f>IF(L84=0,0,O84/L84)*100</f>
        <v>0</v>
      </c>
      <c r="S84" s="16">
        <f>IF(P84=0,0,R84/P84)*100</f>
        <v>0</v>
      </c>
      <c r="T84" s="5">
        <f>SUM(P84, -R84)</f>
        <v>0</v>
      </c>
      <c r="U84" s="16">
        <f>IF(O84=0,0,R84/O84)*100</f>
        <v>0</v>
      </c>
    </row>
    <row r="85" spans="1:21" ht="27.95" customHeight="1" x14ac:dyDescent="0.25">
      <c r="A85" s="1">
        <f t="shared" si="17"/>
        <v>80</v>
      </c>
      <c r="B85" s="1" t="s">
        <v>22</v>
      </c>
      <c r="C85" s="1"/>
      <c r="D85" s="25" t="s">
        <v>223</v>
      </c>
      <c r="E85" s="33" t="s">
        <v>224</v>
      </c>
      <c r="F85" s="103" t="s">
        <v>346</v>
      </c>
      <c r="G85" s="93">
        <f t="shared" si="18"/>
        <v>12693.87</v>
      </c>
      <c r="H85" s="44">
        <v>42</v>
      </c>
      <c r="I85" s="44">
        <v>5</v>
      </c>
      <c r="J85" s="44">
        <v>30</v>
      </c>
      <c r="K85" s="44">
        <v>20</v>
      </c>
      <c r="L85" s="44">
        <v>23</v>
      </c>
      <c r="M85" s="44">
        <v>0</v>
      </c>
      <c r="N85" s="16">
        <f t="shared" si="14"/>
        <v>47.619047619047613</v>
      </c>
      <c r="O85" s="5">
        <v>12693.87</v>
      </c>
      <c r="P85" s="5">
        <f>O85</f>
        <v>12693.87</v>
      </c>
      <c r="Q85" s="16">
        <f>IF(O85=0,0,P85/O85)*100</f>
        <v>100</v>
      </c>
      <c r="R85" s="5">
        <v>12693.87</v>
      </c>
      <c r="S85" s="16">
        <f>IF(P85=0,0,R85/P85)*100</f>
        <v>100</v>
      </c>
      <c r="T85" s="5">
        <f>SUM(P85, -R85)</f>
        <v>0</v>
      </c>
      <c r="U85" s="16">
        <f>IF(P85=0,0,T85/P85)*100</f>
        <v>0</v>
      </c>
    </row>
    <row r="86" spans="1:21" ht="27.95" customHeight="1" x14ac:dyDescent="0.25">
      <c r="A86" s="1">
        <f t="shared" si="17"/>
        <v>81</v>
      </c>
      <c r="B86" s="1" t="s">
        <v>22</v>
      </c>
      <c r="C86" s="1"/>
      <c r="D86" s="90" t="s">
        <v>371</v>
      </c>
      <c r="E86" s="33" t="s">
        <v>41</v>
      </c>
      <c r="F86" s="98"/>
      <c r="G86" s="93">
        <f t="shared" si="18"/>
        <v>0</v>
      </c>
      <c r="H86" s="44">
        <v>11</v>
      </c>
      <c r="I86" s="44">
        <v>6</v>
      </c>
      <c r="J86" s="44">
        <v>5</v>
      </c>
      <c r="K86" s="44">
        <v>0</v>
      </c>
      <c r="L86" s="44">
        <v>0</v>
      </c>
      <c r="M86" s="44">
        <v>0</v>
      </c>
      <c r="N86" s="16">
        <f t="shared" si="14"/>
        <v>0</v>
      </c>
      <c r="O86" s="16">
        <f t="shared" si="14"/>
        <v>0</v>
      </c>
      <c r="P86" s="16">
        <f t="shared" si="14"/>
        <v>0</v>
      </c>
      <c r="Q86" s="16">
        <f t="shared" si="14"/>
        <v>0</v>
      </c>
      <c r="R86" s="16">
        <f t="shared" si="14"/>
        <v>0</v>
      </c>
      <c r="S86" s="16">
        <f t="shared" si="14"/>
        <v>0</v>
      </c>
      <c r="T86" s="16">
        <f t="shared" si="14"/>
        <v>0</v>
      </c>
      <c r="U86" s="16">
        <f t="shared" si="14"/>
        <v>0</v>
      </c>
    </row>
    <row r="87" spans="1:21" ht="27.95" customHeight="1" x14ac:dyDescent="0.25">
      <c r="A87" s="1">
        <f t="shared" si="17"/>
        <v>82</v>
      </c>
      <c r="B87" s="1" t="s">
        <v>22</v>
      </c>
      <c r="C87" s="1"/>
      <c r="D87" s="25" t="s">
        <v>226</v>
      </c>
      <c r="E87" s="84" t="s">
        <v>41</v>
      </c>
      <c r="F87" s="96" t="s">
        <v>347</v>
      </c>
      <c r="G87" s="93">
        <f t="shared" ref="G87:G103" si="19">O87</f>
        <v>14504.6</v>
      </c>
      <c r="H87" s="44">
        <v>29</v>
      </c>
      <c r="I87" s="44">
        <v>6</v>
      </c>
      <c r="J87" s="44">
        <v>19</v>
      </c>
      <c r="K87" s="44">
        <v>18</v>
      </c>
      <c r="L87" s="44">
        <v>25</v>
      </c>
      <c r="M87" s="44">
        <v>0</v>
      </c>
      <c r="N87" s="16">
        <f t="shared" si="14"/>
        <v>62.068965517241381</v>
      </c>
      <c r="O87" s="5">
        <v>14504.6</v>
      </c>
      <c r="P87" s="5">
        <f t="shared" ref="P87:P103" si="20">O87</f>
        <v>14504.6</v>
      </c>
      <c r="Q87" s="16">
        <f t="shared" ref="Q87:Q104" si="21">IF(O87=0,0,P87/O87)*100</f>
        <v>100</v>
      </c>
      <c r="R87" s="5">
        <v>14504.6</v>
      </c>
      <c r="S87" s="16">
        <f t="shared" ref="S87:S104" si="22">IF(P87=0,0,R87/P87)*100</f>
        <v>100</v>
      </c>
      <c r="T87" s="5">
        <f t="shared" ref="T87:T103" si="23">SUM(P87, -R87)</f>
        <v>0</v>
      </c>
      <c r="U87" s="16">
        <f>IF(P87=0,0,T87/P87)*100</f>
        <v>0</v>
      </c>
    </row>
    <row r="88" spans="1:21" ht="27.95" customHeight="1" x14ac:dyDescent="0.25">
      <c r="A88" s="1">
        <f t="shared" si="17"/>
        <v>83</v>
      </c>
      <c r="B88" s="1" t="s">
        <v>22</v>
      </c>
      <c r="C88" s="1"/>
      <c r="D88" s="25" t="s">
        <v>228</v>
      </c>
      <c r="E88" s="84" t="s">
        <v>53</v>
      </c>
      <c r="F88" s="96" t="s">
        <v>348</v>
      </c>
      <c r="G88" s="93">
        <f t="shared" si="19"/>
        <v>4178.84</v>
      </c>
      <c r="H88" s="44">
        <v>15</v>
      </c>
      <c r="I88" s="44">
        <v>1</v>
      </c>
      <c r="J88" s="44">
        <v>12</v>
      </c>
      <c r="K88" s="44">
        <v>10</v>
      </c>
      <c r="L88" s="44">
        <v>12</v>
      </c>
      <c r="M88" s="44">
        <v>0</v>
      </c>
      <c r="N88" s="16">
        <f t="shared" si="14"/>
        <v>66.666666666666657</v>
      </c>
      <c r="O88" s="5">
        <v>4178.84</v>
      </c>
      <c r="P88" s="5">
        <f t="shared" si="20"/>
        <v>4178.84</v>
      </c>
      <c r="Q88" s="16">
        <f t="shared" si="21"/>
        <v>100</v>
      </c>
      <c r="R88" s="5">
        <v>4178.84</v>
      </c>
      <c r="S88" s="16">
        <f t="shared" si="22"/>
        <v>100</v>
      </c>
      <c r="T88" s="5">
        <f t="shared" si="23"/>
        <v>0</v>
      </c>
      <c r="U88" s="16">
        <f>IF(P88=0,0,T88/P88)*100</f>
        <v>0</v>
      </c>
    </row>
    <row r="89" spans="1:21" ht="27.95" customHeight="1" x14ac:dyDescent="0.25">
      <c r="A89" s="1">
        <f t="shared" si="17"/>
        <v>84</v>
      </c>
      <c r="B89" s="1" t="s">
        <v>22</v>
      </c>
      <c r="C89" s="1"/>
      <c r="D89" s="25" t="s">
        <v>232</v>
      </c>
      <c r="E89" s="84" t="s">
        <v>164</v>
      </c>
      <c r="F89" s="100" t="s">
        <v>360</v>
      </c>
      <c r="G89" s="93">
        <f t="shared" si="19"/>
        <v>1252.0999999999999</v>
      </c>
      <c r="H89" s="44">
        <v>19</v>
      </c>
      <c r="I89" s="44">
        <v>5</v>
      </c>
      <c r="J89" s="44">
        <v>9</v>
      </c>
      <c r="K89" s="44">
        <v>5</v>
      </c>
      <c r="L89" s="44">
        <v>6</v>
      </c>
      <c r="M89" s="44">
        <v>0</v>
      </c>
      <c r="N89" s="16">
        <f t="shared" si="14"/>
        <v>26.315789473684209</v>
      </c>
      <c r="O89" s="5">
        <v>1252.0999999999999</v>
      </c>
      <c r="P89" s="5">
        <f t="shared" si="20"/>
        <v>1252.0999999999999</v>
      </c>
      <c r="Q89" s="16">
        <f t="shared" si="21"/>
        <v>100</v>
      </c>
      <c r="R89" s="5">
        <v>1252.0999999999999</v>
      </c>
      <c r="S89" s="16">
        <f t="shared" si="22"/>
        <v>100</v>
      </c>
      <c r="T89" s="5">
        <f t="shared" si="23"/>
        <v>0</v>
      </c>
      <c r="U89" s="16">
        <f>IF(P89=0,0,T89/P89)*100</f>
        <v>0</v>
      </c>
    </row>
    <row r="90" spans="1:21" ht="27.95" customHeight="1" x14ac:dyDescent="0.25">
      <c r="A90" s="1">
        <f t="shared" si="17"/>
        <v>85</v>
      </c>
      <c r="B90" s="1" t="s">
        <v>22</v>
      </c>
      <c r="C90" s="1"/>
      <c r="D90" s="25" t="s">
        <v>230</v>
      </c>
      <c r="E90" s="84" t="s">
        <v>64</v>
      </c>
      <c r="F90" s="104"/>
      <c r="G90" s="93">
        <f t="shared" si="19"/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14"/>
        <v>0</v>
      </c>
      <c r="O90" s="5">
        <v>0</v>
      </c>
      <c r="P90" s="5">
        <f t="shared" si="20"/>
        <v>0</v>
      </c>
      <c r="Q90" s="16">
        <f t="shared" si="21"/>
        <v>0</v>
      </c>
      <c r="R90" s="5">
        <v>0</v>
      </c>
      <c r="S90" s="16">
        <f t="shared" si="22"/>
        <v>0</v>
      </c>
      <c r="T90" s="5">
        <f t="shared" si="23"/>
        <v>0</v>
      </c>
      <c r="U90" s="16">
        <f>IF(P90=0,0,T90/P90)*100</f>
        <v>0</v>
      </c>
    </row>
    <row r="91" spans="1:21" ht="49.5" customHeight="1" x14ac:dyDescent="0.25">
      <c r="A91" s="1">
        <f t="shared" si="17"/>
        <v>86</v>
      </c>
      <c r="B91" s="25" t="s">
        <v>23</v>
      </c>
      <c r="C91" s="186" t="s">
        <v>271</v>
      </c>
      <c r="D91" s="25" t="s">
        <v>270</v>
      </c>
      <c r="E91" s="84" t="s">
        <v>41</v>
      </c>
      <c r="F91" s="97" t="s">
        <v>369</v>
      </c>
      <c r="G91" s="93">
        <f t="shared" si="19"/>
        <v>301.45999999999998</v>
      </c>
      <c r="H91" s="44">
        <v>11</v>
      </c>
      <c r="I91" s="44">
        <v>1</v>
      </c>
      <c r="J91" s="44">
        <v>9</v>
      </c>
      <c r="K91" s="44">
        <v>1</v>
      </c>
      <c r="L91" s="44">
        <v>1</v>
      </c>
      <c r="M91" s="44">
        <v>0</v>
      </c>
      <c r="N91" s="16">
        <f t="shared" si="14"/>
        <v>9.0909090909090917</v>
      </c>
      <c r="O91" s="5">
        <v>301.45999999999998</v>
      </c>
      <c r="P91" s="5">
        <f t="shared" si="20"/>
        <v>301.45999999999998</v>
      </c>
      <c r="Q91" s="16">
        <f t="shared" si="21"/>
        <v>100</v>
      </c>
      <c r="R91" s="5">
        <v>301.45999999999998</v>
      </c>
      <c r="S91" s="16">
        <f t="shared" si="22"/>
        <v>100</v>
      </c>
      <c r="T91" s="5">
        <f t="shared" si="23"/>
        <v>0</v>
      </c>
      <c r="U91" s="5">
        <v>0</v>
      </c>
    </row>
    <row r="92" spans="1:21" ht="27.95" customHeight="1" x14ac:dyDescent="0.25">
      <c r="A92" s="1">
        <f t="shared" si="17"/>
        <v>87</v>
      </c>
      <c r="B92" s="1" t="s">
        <v>22</v>
      </c>
      <c r="C92" s="1"/>
      <c r="D92" s="25" t="s">
        <v>234</v>
      </c>
      <c r="E92" s="86" t="s">
        <v>176</v>
      </c>
      <c r="F92" s="96" t="s">
        <v>349</v>
      </c>
      <c r="G92" s="93">
        <f t="shared" si="19"/>
        <v>7080.76</v>
      </c>
      <c r="H92" s="44">
        <v>26</v>
      </c>
      <c r="I92" s="44">
        <v>2</v>
      </c>
      <c r="J92" s="44">
        <v>13</v>
      </c>
      <c r="K92" s="44">
        <v>18</v>
      </c>
      <c r="L92" s="44">
        <v>22</v>
      </c>
      <c r="M92" s="44">
        <v>0</v>
      </c>
      <c r="N92" s="16">
        <f t="shared" si="14"/>
        <v>69.230769230769226</v>
      </c>
      <c r="O92" s="5">
        <v>7080.76</v>
      </c>
      <c r="P92" s="5">
        <f t="shared" si="20"/>
        <v>7080.76</v>
      </c>
      <c r="Q92" s="16">
        <f t="shared" si="21"/>
        <v>100</v>
      </c>
      <c r="R92" s="5">
        <v>7080.76</v>
      </c>
      <c r="S92" s="16">
        <f t="shared" si="22"/>
        <v>100</v>
      </c>
      <c r="T92" s="5">
        <f t="shared" si="23"/>
        <v>0</v>
      </c>
      <c r="U92" s="16">
        <f>IF(P92=0,0,T92/P92)*100</f>
        <v>0</v>
      </c>
    </row>
    <row r="93" spans="1:21" s="169" customFormat="1" ht="27.95" customHeight="1" x14ac:dyDescent="0.25">
      <c r="A93" s="1">
        <f t="shared" si="17"/>
        <v>88</v>
      </c>
      <c r="B93" s="166" t="s">
        <v>22</v>
      </c>
      <c r="C93" s="166"/>
      <c r="D93" s="25" t="s">
        <v>401</v>
      </c>
      <c r="E93" s="86" t="s">
        <v>128</v>
      </c>
      <c r="F93" s="36"/>
      <c r="G93" s="167">
        <f t="shared" si="19"/>
        <v>0</v>
      </c>
      <c r="H93" s="168">
        <v>5</v>
      </c>
      <c r="I93" s="168">
        <v>1</v>
      </c>
      <c r="J93" s="168">
        <v>4</v>
      </c>
      <c r="K93" s="44">
        <v>0</v>
      </c>
      <c r="L93" s="44">
        <v>0</v>
      </c>
      <c r="M93" s="44">
        <v>0</v>
      </c>
      <c r="N93" s="16">
        <f t="shared" si="14"/>
        <v>0</v>
      </c>
      <c r="O93" s="5">
        <v>0</v>
      </c>
      <c r="P93" s="5">
        <f t="shared" si="20"/>
        <v>0</v>
      </c>
      <c r="Q93" s="16">
        <f t="shared" si="21"/>
        <v>0</v>
      </c>
      <c r="R93" s="5">
        <v>0</v>
      </c>
      <c r="S93" s="16">
        <f t="shared" si="22"/>
        <v>0</v>
      </c>
      <c r="T93" s="5">
        <f t="shared" si="23"/>
        <v>0</v>
      </c>
      <c r="U93" s="16">
        <f>IF(P93=0,0,T93/P93)*100</f>
        <v>0</v>
      </c>
    </row>
    <row r="94" spans="1:21" ht="27.95" customHeight="1" x14ac:dyDescent="0.25">
      <c r="A94" s="1">
        <f t="shared" si="17"/>
        <v>89</v>
      </c>
      <c r="B94" s="1" t="s">
        <v>22</v>
      </c>
      <c r="C94" s="1"/>
      <c r="D94" s="25" t="s">
        <v>272</v>
      </c>
      <c r="E94" s="86" t="s">
        <v>263</v>
      </c>
      <c r="F94" s="97" t="s">
        <v>350</v>
      </c>
      <c r="G94" s="93">
        <f t="shared" si="19"/>
        <v>3374.3</v>
      </c>
      <c r="H94" s="44">
        <v>16</v>
      </c>
      <c r="I94" s="44">
        <v>3</v>
      </c>
      <c r="J94" s="44">
        <v>7</v>
      </c>
      <c r="K94" s="44">
        <v>5</v>
      </c>
      <c r="L94" s="44">
        <v>6</v>
      </c>
      <c r="M94" s="44">
        <v>0</v>
      </c>
      <c r="N94" s="16">
        <f t="shared" si="14"/>
        <v>31.25</v>
      </c>
      <c r="O94" s="5">
        <v>3374.3</v>
      </c>
      <c r="P94" s="5">
        <f t="shared" si="20"/>
        <v>3374.3</v>
      </c>
      <c r="Q94" s="16">
        <f t="shared" si="21"/>
        <v>100</v>
      </c>
      <c r="R94" s="5">
        <v>3374.3</v>
      </c>
      <c r="S94" s="16">
        <f t="shared" si="22"/>
        <v>100</v>
      </c>
      <c r="T94" s="5">
        <f t="shared" si="23"/>
        <v>0</v>
      </c>
      <c r="U94" s="16">
        <f t="shared" ref="U94:U104" si="24">IF(P94=0,0,T94/P94)*100</f>
        <v>0</v>
      </c>
    </row>
    <row r="95" spans="1:21" ht="27.95" customHeight="1" x14ac:dyDescent="0.25">
      <c r="A95" s="1">
        <f t="shared" si="17"/>
        <v>90</v>
      </c>
      <c r="B95" s="1" t="s">
        <v>22</v>
      </c>
      <c r="C95" s="1"/>
      <c r="D95" s="25" t="s">
        <v>236</v>
      </c>
      <c r="E95" s="84" t="s">
        <v>53</v>
      </c>
      <c r="F95" s="96" t="s">
        <v>368</v>
      </c>
      <c r="G95" s="93">
        <f t="shared" si="19"/>
        <v>12647.47</v>
      </c>
      <c r="H95" s="44">
        <v>21</v>
      </c>
      <c r="I95" s="44">
        <v>7</v>
      </c>
      <c r="J95" s="44">
        <v>14</v>
      </c>
      <c r="K95" s="44">
        <v>12</v>
      </c>
      <c r="L95" s="44">
        <v>17</v>
      </c>
      <c r="M95" s="44">
        <v>0</v>
      </c>
      <c r="N95" s="16">
        <f t="shared" si="14"/>
        <v>57.142857142857139</v>
      </c>
      <c r="O95" s="5">
        <v>12647.47</v>
      </c>
      <c r="P95" s="5">
        <f t="shared" si="20"/>
        <v>12647.47</v>
      </c>
      <c r="Q95" s="16">
        <f t="shared" si="21"/>
        <v>100</v>
      </c>
      <c r="R95" s="5">
        <v>12647.47</v>
      </c>
      <c r="S95" s="16">
        <f t="shared" si="22"/>
        <v>100</v>
      </c>
      <c r="T95" s="5">
        <f t="shared" si="23"/>
        <v>0</v>
      </c>
      <c r="U95" s="16">
        <f t="shared" si="24"/>
        <v>0</v>
      </c>
    </row>
    <row r="96" spans="1:21" ht="27.95" customHeight="1" x14ac:dyDescent="0.25">
      <c r="A96" s="1">
        <f t="shared" si="17"/>
        <v>91</v>
      </c>
      <c r="B96" s="1" t="s">
        <v>22</v>
      </c>
      <c r="C96" s="1"/>
      <c r="D96" s="25" t="s">
        <v>240</v>
      </c>
      <c r="E96" s="84" t="s">
        <v>241</v>
      </c>
      <c r="F96" s="96" t="s">
        <v>351</v>
      </c>
      <c r="G96" s="93">
        <f t="shared" si="19"/>
        <v>1303.83</v>
      </c>
      <c r="H96" s="44">
        <v>12</v>
      </c>
      <c r="I96" s="44">
        <v>6</v>
      </c>
      <c r="J96" s="44">
        <v>2</v>
      </c>
      <c r="K96" s="44">
        <v>8</v>
      </c>
      <c r="L96" s="44">
        <v>8</v>
      </c>
      <c r="M96" s="44">
        <v>0</v>
      </c>
      <c r="N96" s="16">
        <f t="shared" si="14"/>
        <v>66.666666666666657</v>
      </c>
      <c r="O96" s="5">
        <v>1303.83</v>
      </c>
      <c r="P96" s="5">
        <f t="shared" si="20"/>
        <v>1303.83</v>
      </c>
      <c r="Q96" s="16">
        <f t="shared" si="21"/>
        <v>100</v>
      </c>
      <c r="R96" s="5">
        <v>1303.83</v>
      </c>
      <c r="S96" s="16">
        <f t="shared" si="22"/>
        <v>100</v>
      </c>
      <c r="T96" s="5">
        <f t="shared" si="23"/>
        <v>0</v>
      </c>
      <c r="U96" s="16">
        <f t="shared" si="24"/>
        <v>0</v>
      </c>
    </row>
    <row r="97" spans="1:32" ht="27.95" customHeight="1" x14ac:dyDescent="0.25">
      <c r="A97" s="1">
        <f t="shared" si="17"/>
        <v>92</v>
      </c>
      <c r="B97" s="1" t="s">
        <v>22</v>
      </c>
      <c r="C97" s="1"/>
      <c r="D97" s="25" t="s">
        <v>243</v>
      </c>
      <c r="E97" s="33" t="s">
        <v>128</v>
      </c>
      <c r="F97" s="96" t="s">
        <v>352</v>
      </c>
      <c r="G97" s="93">
        <f t="shared" si="19"/>
        <v>6925.17</v>
      </c>
      <c r="H97" s="44">
        <v>22</v>
      </c>
      <c r="I97" s="44">
        <v>6</v>
      </c>
      <c r="J97" s="44">
        <v>5</v>
      </c>
      <c r="K97" s="44">
        <v>21</v>
      </c>
      <c r="L97" s="44">
        <v>21</v>
      </c>
      <c r="M97" s="44">
        <v>0</v>
      </c>
      <c r="N97" s="16">
        <f t="shared" si="14"/>
        <v>95.454545454545453</v>
      </c>
      <c r="O97" s="5">
        <v>6925.17</v>
      </c>
      <c r="P97" s="5">
        <f t="shared" si="20"/>
        <v>6925.17</v>
      </c>
      <c r="Q97" s="16">
        <f>IF(O97=0,0,P97/O97)*100</f>
        <v>100</v>
      </c>
      <c r="R97" s="5">
        <v>6925.17</v>
      </c>
      <c r="S97" s="16">
        <f t="shared" si="22"/>
        <v>100</v>
      </c>
      <c r="T97" s="5">
        <f t="shared" si="23"/>
        <v>0</v>
      </c>
      <c r="U97" s="16">
        <f t="shared" si="24"/>
        <v>0</v>
      </c>
    </row>
    <row r="98" spans="1:32" ht="27.95" customHeight="1" x14ac:dyDescent="0.25">
      <c r="A98" s="1">
        <f t="shared" si="17"/>
        <v>93</v>
      </c>
      <c r="B98" s="1" t="s">
        <v>22</v>
      </c>
      <c r="C98" s="1"/>
      <c r="D98" s="25" t="s">
        <v>245</v>
      </c>
      <c r="E98" s="84" t="s">
        <v>53</v>
      </c>
      <c r="F98" s="98" t="s">
        <v>353</v>
      </c>
      <c r="G98" s="93">
        <f t="shared" si="19"/>
        <v>4452.8</v>
      </c>
      <c r="H98" s="44">
        <v>20</v>
      </c>
      <c r="I98" s="44">
        <v>5</v>
      </c>
      <c r="J98" s="44">
        <v>14</v>
      </c>
      <c r="K98" s="44">
        <v>13</v>
      </c>
      <c r="L98" s="44">
        <v>15</v>
      </c>
      <c r="M98" s="44">
        <v>0</v>
      </c>
      <c r="N98" s="16">
        <f t="shared" si="14"/>
        <v>65</v>
      </c>
      <c r="O98" s="5">
        <v>4452.8</v>
      </c>
      <c r="P98" s="5">
        <f t="shared" si="20"/>
        <v>4452.8</v>
      </c>
      <c r="Q98" s="16">
        <f t="shared" si="21"/>
        <v>100</v>
      </c>
      <c r="R98" s="5">
        <v>4452.8</v>
      </c>
      <c r="S98" s="16">
        <f t="shared" si="22"/>
        <v>100</v>
      </c>
      <c r="T98" s="5">
        <f t="shared" si="23"/>
        <v>0</v>
      </c>
      <c r="U98" s="16">
        <f t="shared" si="24"/>
        <v>0</v>
      </c>
    </row>
    <row r="99" spans="1:32" ht="27.95" customHeight="1" x14ac:dyDescent="0.25">
      <c r="A99" s="1">
        <f t="shared" si="17"/>
        <v>94</v>
      </c>
      <c r="B99" s="1" t="s">
        <v>22</v>
      </c>
      <c r="C99" s="1"/>
      <c r="D99" s="25" t="s">
        <v>247</v>
      </c>
      <c r="E99" s="84" t="s">
        <v>53</v>
      </c>
      <c r="F99" s="103" t="s">
        <v>354</v>
      </c>
      <c r="G99" s="93">
        <f t="shared" si="19"/>
        <v>0</v>
      </c>
      <c r="H99" s="44">
        <v>17</v>
      </c>
      <c r="I99" s="44">
        <v>5</v>
      </c>
      <c r="J99" s="44">
        <v>10</v>
      </c>
      <c r="K99" s="44">
        <v>0</v>
      </c>
      <c r="L99" s="44">
        <v>0</v>
      </c>
      <c r="M99" s="44">
        <v>0</v>
      </c>
      <c r="N99" s="16">
        <f t="shared" si="14"/>
        <v>0</v>
      </c>
      <c r="O99" s="5">
        <v>0</v>
      </c>
      <c r="P99" s="5">
        <f t="shared" si="20"/>
        <v>0</v>
      </c>
      <c r="Q99" s="16">
        <f t="shared" si="21"/>
        <v>0</v>
      </c>
      <c r="R99" s="5">
        <v>0</v>
      </c>
      <c r="S99" s="16">
        <f t="shared" si="22"/>
        <v>0</v>
      </c>
      <c r="T99" s="5">
        <f t="shared" si="23"/>
        <v>0</v>
      </c>
      <c r="U99" s="16">
        <f t="shared" si="24"/>
        <v>0</v>
      </c>
    </row>
    <row r="100" spans="1:32" ht="27.95" customHeight="1" x14ac:dyDescent="0.25">
      <c r="A100" s="1">
        <f t="shared" si="17"/>
        <v>95</v>
      </c>
      <c r="B100" s="1" t="s">
        <v>22</v>
      </c>
      <c r="C100" s="1"/>
      <c r="D100" s="25" t="s">
        <v>249</v>
      </c>
      <c r="E100" s="84" t="s">
        <v>250</v>
      </c>
      <c r="F100" s="96" t="s">
        <v>366</v>
      </c>
      <c r="G100" s="93">
        <f t="shared" si="19"/>
        <v>0</v>
      </c>
      <c r="H100" s="44">
        <v>27</v>
      </c>
      <c r="I100" s="44">
        <v>2</v>
      </c>
      <c r="J100" s="44">
        <v>24</v>
      </c>
      <c r="K100" s="44">
        <v>0</v>
      </c>
      <c r="L100" s="44">
        <v>0</v>
      </c>
      <c r="M100" s="44">
        <v>0</v>
      </c>
      <c r="N100" s="16">
        <f t="shared" si="14"/>
        <v>0</v>
      </c>
      <c r="O100" s="5">
        <v>0</v>
      </c>
      <c r="P100" s="5">
        <f t="shared" si="20"/>
        <v>0</v>
      </c>
      <c r="Q100" s="16">
        <f t="shared" si="21"/>
        <v>0</v>
      </c>
      <c r="R100" s="5">
        <v>0</v>
      </c>
      <c r="S100" s="16">
        <f t="shared" si="22"/>
        <v>0</v>
      </c>
      <c r="T100" s="5">
        <f t="shared" si="23"/>
        <v>0</v>
      </c>
      <c r="U100" s="16">
        <f t="shared" si="24"/>
        <v>0</v>
      </c>
    </row>
    <row r="101" spans="1:32" ht="27.95" customHeight="1" x14ac:dyDescent="0.25">
      <c r="A101" s="1">
        <f t="shared" si="17"/>
        <v>96</v>
      </c>
      <c r="B101" s="25" t="s">
        <v>23</v>
      </c>
      <c r="C101" s="186" t="s">
        <v>34</v>
      </c>
      <c r="D101" s="25" t="s">
        <v>252</v>
      </c>
      <c r="E101" s="84" t="s">
        <v>53</v>
      </c>
      <c r="F101" s="89" t="s">
        <v>367</v>
      </c>
      <c r="G101" s="93">
        <f t="shared" si="19"/>
        <v>0</v>
      </c>
      <c r="H101" s="44">
        <v>19</v>
      </c>
      <c r="I101" s="44">
        <v>2</v>
      </c>
      <c r="J101" s="44">
        <v>17</v>
      </c>
      <c r="K101" s="44">
        <v>0</v>
      </c>
      <c r="L101" s="44">
        <v>0</v>
      </c>
      <c r="M101" s="44">
        <v>0</v>
      </c>
      <c r="N101" s="16">
        <f t="shared" si="14"/>
        <v>0</v>
      </c>
      <c r="O101" s="5">
        <v>0</v>
      </c>
      <c r="P101" s="5">
        <f t="shared" si="20"/>
        <v>0</v>
      </c>
      <c r="Q101" s="16">
        <f t="shared" si="21"/>
        <v>0</v>
      </c>
      <c r="R101" s="5">
        <v>0</v>
      </c>
      <c r="S101" s="16">
        <f t="shared" si="22"/>
        <v>0</v>
      </c>
      <c r="T101" s="5">
        <f t="shared" si="23"/>
        <v>0</v>
      </c>
      <c r="U101" s="16">
        <f t="shared" si="24"/>
        <v>0</v>
      </c>
    </row>
    <row r="102" spans="1:32" ht="40.5" customHeight="1" x14ac:dyDescent="0.2">
      <c r="A102" s="1">
        <f t="shared" si="17"/>
        <v>97</v>
      </c>
      <c r="B102" s="1" t="s">
        <v>22</v>
      </c>
      <c r="C102" s="186"/>
      <c r="D102" s="25" t="s">
        <v>254</v>
      </c>
      <c r="E102" s="84" t="s">
        <v>41</v>
      </c>
      <c r="F102" s="137" t="s">
        <v>377</v>
      </c>
      <c r="G102" s="93">
        <f t="shared" si="19"/>
        <v>10219.959999999999</v>
      </c>
      <c r="H102" s="44">
        <v>23</v>
      </c>
      <c r="I102" s="44">
        <v>6</v>
      </c>
      <c r="J102" s="44">
        <v>15</v>
      </c>
      <c r="K102" s="44">
        <v>20</v>
      </c>
      <c r="L102" s="44">
        <v>23</v>
      </c>
      <c r="M102" s="44">
        <v>0</v>
      </c>
      <c r="N102" s="16">
        <f t="shared" si="14"/>
        <v>86.956521739130437</v>
      </c>
      <c r="O102" s="5">
        <v>10219.959999999999</v>
      </c>
      <c r="P102" s="5">
        <f t="shared" si="20"/>
        <v>10219.959999999999</v>
      </c>
      <c r="Q102" s="16">
        <f t="shared" si="21"/>
        <v>100</v>
      </c>
      <c r="R102" s="5">
        <v>10219.959999999999</v>
      </c>
      <c r="S102" s="16">
        <f t="shared" si="22"/>
        <v>100</v>
      </c>
      <c r="T102" s="5">
        <f t="shared" si="23"/>
        <v>0</v>
      </c>
      <c r="U102" s="16">
        <f t="shared" si="24"/>
        <v>0</v>
      </c>
    </row>
    <row r="103" spans="1:32" ht="38.25" customHeight="1" x14ac:dyDescent="0.25">
      <c r="A103" s="1">
        <f t="shared" si="17"/>
        <v>98</v>
      </c>
      <c r="B103" s="25" t="s">
        <v>23</v>
      </c>
      <c r="C103" s="186" t="s">
        <v>271</v>
      </c>
      <c r="D103" s="25" t="s">
        <v>256</v>
      </c>
      <c r="E103" s="84" t="s">
        <v>41</v>
      </c>
      <c r="F103" s="103" t="s">
        <v>355</v>
      </c>
      <c r="G103" s="93">
        <f t="shared" si="19"/>
        <v>5547.77</v>
      </c>
      <c r="H103" s="44">
        <v>15</v>
      </c>
      <c r="I103" s="44">
        <v>4</v>
      </c>
      <c r="J103" s="44">
        <v>9</v>
      </c>
      <c r="K103" s="44">
        <v>12</v>
      </c>
      <c r="L103" s="44">
        <v>15</v>
      </c>
      <c r="M103" s="44">
        <v>0</v>
      </c>
      <c r="N103" s="16">
        <f t="shared" ref="N103:N104" si="25">IF(H103=0,0,K103/H103)*100</f>
        <v>80</v>
      </c>
      <c r="O103" s="5">
        <v>5547.77</v>
      </c>
      <c r="P103" s="5">
        <f t="shared" si="20"/>
        <v>5547.77</v>
      </c>
      <c r="Q103" s="16">
        <f t="shared" si="21"/>
        <v>100</v>
      </c>
      <c r="R103" s="5">
        <v>5547.77</v>
      </c>
      <c r="S103" s="16">
        <f t="shared" si="22"/>
        <v>100</v>
      </c>
      <c r="T103" s="5">
        <f t="shared" si="23"/>
        <v>0</v>
      </c>
      <c r="U103" s="16">
        <f t="shared" si="24"/>
        <v>0</v>
      </c>
    </row>
    <row r="104" spans="1:32" x14ac:dyDescent="0.25">
      <c r="A104" s="22" t="s">
        <v>19</v>
      </c>
      <c r="B104" s="23"/>
      <c r="C104" s="23"/>
      <c r="D104" s="23"/>
      <c r="E104" s="23"/>
      <c r="F104" s="103"/>
      <c r="G104" s="94">
        <f t="shared" ref="G104:M104" si="26">SUM(G6:G103)</f>
        <v>920615.76000000024</v>
      </c>
      <c r="H104" s="18">
        <f t="shared" si="26"/>
        <v>2329</v>
      </c>
      <c r="I104" s="18">
        <f t="shared" si="26"/>
        <v>488</v>
      </c>
      <c r="J104" s="18">
        <f t="shared" si="26"/>
        <v>1505</v>
      </c>
      <c r="K104" s="18">
        <f t="shared" si="26"/>
        <v>1278</v>
      </c>
      <c r="L104" s="18">
        <f t="shared" si="26"/>
        <v>1610</v>
      </c>
      <c r="M104" s="18">
        <f t="shared" si="26"/>
        <v>0</v>
      </c>
      <c r="N104" s="16">
        <f t="shared" si="25"/>
        <v>54.873336195792191</v>
      </c>
      <c r="O104" s="19">
        <f>SUM(O6:O103)</f>
        <v>920615.76000000024</v>
      </c>
      <c r="P104" s="19">
        <f>SUM(P6:P103)</f>
        <v>920615.76000000024</v>
      </c>
      <c r="Q104" s="16">
        <f t="shared" si="21"/>
        <v>100</v>
      </c>
      <c r="R104" s="19">
        <f>SUM(R6:R103)</f>
        <v>920615.76000000024</v>
      </c>
      <c r="S104" s="16">
        <f t="shared" si="22"/>
        <v>100</v>
      </c>
      <c r="T104" s="19">
        <f>SUM(T6:T103)</f>
        <v>0</v>
      </c>
      <c r="U104" s="16">
        <f t="shared" si="24"/>
        <v>0</v>
      </c>
      <c r="V104" s="10"/>
      <c r="W104" s="10"/>
      <c r="X104" s="10"/>
      <c r="Y104" s="9"/>
      <c r="Z104" s="11"/>
      <c r="AA104" s="11"/>
      <c r="AB104" s="9"/>
      <c r="AC104" s="11"/>
      <c r="AD104" s="9"/>
      <c r="AE104" s="11"/>
      <c r="AF104" s="9"/>
    </row>
  </sheetData>
  <sheetProtection algorithmName="SHA-512" hashValue="wTkdeo6aKbphdTpiCZLApSyA5NeLxHdqvDcyCXC1fEz0M+b4HZ1sv4Q+OKPvOylOErlHBsqevLrQ2MfIOC0XzA==" saltValue="6bBoWy5d6V2QwtmODl4ChQ==" spinCount="100000" sheet="1" objects="1" scenarios="1"/>
  <customSheetViews>
    <customSheetView guid="{2F2CED36-E625-4693-8C75-0460C802BA46}" scale="82">
      <selection activeCell="G28" sqref="G28:G29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82">
      <selection activeCell="G28" sqref="G28:G29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82">
      <selection activeCell="G28" sqref="G28:G29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19"/>
  <sheetViews>
    <sheetView topLeftCell="A106" zoomScale="78" zoomScaleNormal="78" zoomScaleSheetLayoutView="130" workbookViewId="0">
      <selection activeCell="H6" sqref="H6:J118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85546875" style="3" customWidth="1"/>
    <col min="16" max="16" width="9.7109375" style="3" customWidth="1"/>
    <col min="17" max="17" width="9.140625" style="2"/>
    <col min="18" max="18" width="9.710937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446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191" t="s">
        <v>6</v>
      </c>
      <c r="Q4" s="190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91" t="s">
        <v>6</v>
      </c>
      <c r="S4" s="190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91" t="s">
        <v>6</v>
      </c>
      <c r="U4" s="190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90">
        <v>1</v>
      </c>
      <c r="B5" s="190">
        <v>2</v>
      </c>
      <c r="C5" s="190">
        <v>3</v>
      </c>
      <c r="D5" s="190">
        <v>4</v>
      </c>
      <c r="E5" s="91">
        <v>5</v>
      </c>
      <c r="F5" s="95">
        <v>6</v>
      </c>
      <c r="G5" s="92">
        <v>7</v>
      </c>
      <c r="H5" s="190">
        <v>8</v>
      </c>
      <c r="I5" s="190">
        <v>9</v>
      </c>
      <c r="J5" s="190">
        <v>10</v>
      </c>
      <c r="K5" s="190">
        <v>11</v>
      </c>
      <c r="L5" s="190">
        <v>12</v>
      </c>
      <c r="M5" s="190">
        <v>13</v>
      </c>
      <c r="N5" s="190">
        <v>14</v>
      </c>
      <c r="O5" s="190">
        <v>15</v>
      </c>
      <c r="P5" s="190">
        <v>16</v>
      </c>
      <c r="Q5" s="190">
        <v>17</v>
      </c>
      <c r="R5" s="190">
        <v>18</v>
      </c>
      <c r="S5" s="190">
        <v>19</v>
      </c>
      <c r="T5" s="190">
        <v>20</v>
      </c>
      <c r="U5" s="190">
        <v>21</v>
      </c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81" si="0">O6</f>
        <v>36710.910000000003</v>
      </c>
      <c r="H6" s="44">
        <v>56</v>
      </c>
      <c r="I6" s="44">
        <v>9</v>
      </c>
      <c r="J6" s="44">
        <v>41</v>
      </c>
      <c r="K6" s="44">
        <v>47</v>
      </c>
      <c r="L6" s="44">
        <v>61</v>
      </c>
      <c r="M6" s="44">
        <v>0</v>
      </c>
      <c r="N6" s="16">
        <f t="shared" ref="N6:N81" si="1">IF(H6=0,0,K6/H6)*100</f>
        <v>83.928571428571431</v>
      </c>
      <c r="O6" s="5">
        <v>36710.910000000003</v>
      </c>
      <c r="P6" s="5">
        <f t="shared" ref="P6:P81" si="2">O6</f>
        <v>36710.910000000003</v>
      </c>
      <c r="Q6" s="16">
        <f t="shared" ref="Q6:Q48" si="3">IF(O6=0,0,P6/O6)*100</f>
        <v>100</v>
      </c>
      <c r="R6" s="5">
        <v>36710.910000000003</v>
      </c>
      <c r="S6" s="16">
        <f t="shared" ref="S6:S46" si="4">IF(P6=0,0,R6/P6)*100</f>
        <v>100</v>
      </c>
      <c r="T6" s="5">
        <f t="shared" ref="T6:T81" si="5">SUM(P6, -R6)</f>
        <v>0</v>
      </c>
      <c r="U6" s="16">
        <f t="shared" ref="U6:U46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9685.7099999999991</v>
      </c>
      <c r="H7" s="44">
        <v>22</v>
      </c>
      <c r="I7" s="44">
        <v>6</v>
      </c>
      <c r="J7" s="44">
        <v>15</v>
      </c>
      <c r="K7" s="44">
        <v>19</v>
      </c>
      <c r="L7" s="44">
        <v>23</v>
      </c>
      <c r="M7" s="44">
        <v>0</v>
      </c>
      <c r="N7" s="16">
        <f t="shared" si="1"/>
        <v>86.36363636363636</v>
      </c>
      <c r="O7" s="5">
        <v>9685.7099999999991</v>
      </c>
      <c r="P7" s="5">
        <f t="shared" si="2"/>
        <v>9685.7099999999991</v>
      </c>
      <c r="Q7" s="16">
        <f t="shared" si="3"/>
        <v>100</v>
      </c>
      <c r="R7" s="5">
        <v>9685.7099999999991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19082.82</v>
      </c>
      <c r="H8" s="44">
        <v>49</v>
      </c>
      <c r="I8" s="44">
        <v>11</v>
      </c>
      <c r="J8" s="44">
        <v>34</v>
      </c>
      <c r="K8" s="44">
        <v>23</v>
      </c>
      <c r="L8" s="44">
        <v>24</v>
      </c>
      <c r="M8" s="44">
        <v>0</v>
      </c>
      <c r="N8" s="16">
        <f t="shared" si="1"/>
        <v>46.938775510204081</v>
      </c>
      <c r="O8" s="5">
        <v>19082.82</v>
      </c>
      <c r="P8" s="5">
        <f t="shared" si="2"/>
        <v>19082.82</v>
      </c>
      <c r="Q8" s="16">
        <f t="shared" si="3"/>
        <v>100</v>
      </c>
      <c r="R8" s="5">
        <v>19082.82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8030.75</v>
      </c>
      <c r="H9" s="44">
        <v>17</v>
      </c>
      <c r="I9" s="44">
        <v>0</v>
      </c>
      <c r="J9" s="44">
        <v>14</v>
      </c>
      <c r="K9" s="44">
        <v>9</v>
      </c>
      <c r="L9" s="44">
        <v>12</v>
      </c>
      <c r="M9" s="44">
        <v>0</v>
      </c>
      <c r="N9" s="16">
        <f t="shared" si="1"/>
        <v>52.941176470588239</v>
      </c>
      <c r="O9" s="5">
        <v>8030.75</v>
      </c>
      <c r="P9" s="5">
        <f t="shared" si="2"/>
        <v>8030.75</v>
      </c>
      <c r="Q9" s="16">
        <f t="shared" si="3"/>
        <v>100</v>
      </c>
      <c r="R9" s="5">
        <v>8030.75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405</v>
      </c>
      <c r="G10" s="93">
        <f t="shared" si="0"/>
        <v>5526.62</v>
      </c>
      <c r="H10" s="44">
        <v>8</v>
      </c>
      <c r="I10" s="44">
        <v>2</v>
      </c>
      <c r="J10" s="44">
        <v>6</v>
      </c>
      <c r="K10" s="44">
        <v>7</v>
      </c>
      <c r="L10" s="44">
        <v>9</v>
      </c>
      <c r="M10" s="44">
        <v>0</v>
      </c>
      <c r="N10" s="16">
        <f t="shared" si="1"/>
        <v>87.5</v>
      </c>
      <c r="O10" s="5">
        <v>5526.62</v>
      </c>
      <c r="P10" s="5">
        <f t="shared" si="2"/>
        <v>5526.62</v>
      </c>
      <c r="Q10" s="16">
        <f t="shared" si="3"/>
        <v>100</v>
      </c>
      <c r="R10" s="5">
        <v>5526.62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5" t="s">
        <v>412</v>
      </c>
      <c r="E11" s="84" t="s">
        <v>41</v>
      </c>
      <c r="F11" s="192" t="s">
        <v>427</v>
      </c>
      <c r="G11" s="93">
        <f t="shared" si="0"/>
        <v>0</v>
      </c>
      <c r="H11" s="44">
        <v>0</v>
      </c>
      <c r="I11" s="44">
        <v>0</v>
      </c>
      <c r="J11" s="44">
        <v>0</v>
      </c>
      <c r="K11" s="44">
        <v>0</v>
      </c>
      <c r="L11" s="44">
        <v>0</v>
      </c>
      <c r="M11" s="44">
        <v>0</v>
      </c>
      <c r="N11" s="16">
        <f t="shared" si="1"/>
        <v>0</v>
      </c>
      <c r="O11" s="5"/>
      <c r="P11" s="5">
        <f t="shared" si="2"/>
        <v>0</v>
      </c>
      <c r="Q11" s="16">
        <f t="shared" si="3"/>
        <v>0</v>
      </c>
      <c r="R11" s="5"/>
      <c r="S11" s="16">
        <f t="shared" si="4"/>
        <v>0</v>
      </c>
      <c r="T11" s="5">
        <f t="shared" si="5"/>
        <v>0</v>
      </c>
      <c r="U11" s="16"/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48.75" customHeight="1" x14ac:dyDescent="0.25">
      <c r="A12" s="1">
        <f t="shared" si="7"/>
        <v>7</v>
      </c>
      <c r="B12" s="1" t="s">
        <v>22</v>
      </c>
      <c r="C12" s="1"/>
      <c r="D12" s="25" t="s">
        <v>413</v>
      </c>
      <c r="E12" s="84" t="s">
        <v>41</v>
      </c>
      <c r="F12" s="192" t="s">
        <v>428</v>
      </c>
      <c r="G12" s="93">
        <f t="shared" si="0"/>
        <v>0</v>
      </c>
      <c r="H12" s="44">
        <v>2</v>
      </c>
      <c r="I12" s="44">
        <v>0</v>
      </c>
      <c r="J12" s="44">
        <v>2</v>
      </c>
      <c r="K12" s="44">
        <v>0</v>
      </c>
      <c r="L12" s="44">
        <v>0</v>
      </c>
      <c r="M12" s="44">
        <v>0</v>
      </c>
      <c r="N12" s="16">
        <f t="shared" si="1"/>
        <v>0</v>
      </c>
      <c r="O12" s="5"/>
      <c r="P12" s="5">
        <f t="shared" si="2"/>
        <v>0</v>
      </c>
      <c r="Q12" s="16">
        <f t="shared" si="3"/>
        <v>0</v>
      </c>
      <c r="R12" s="5"/>
      <c r="S12" s="16">
        <f t="shared" si="4"/>
        <v>0</v>
      </c>
      <c r="T12" s="5">
        <f t="shared" si="5"/>
        <v>0</v>
      </c>
      <c r="U12" s="16"/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414</v>
      </c>
      <c r="E13" s="84" t="s">
        <v>41</v>
      </c>
      <c r="F13" s="192" t="s">
        <v>429</v>
      </c>
      <c r="G13" s="93">
        <f t="shared" si="0"/>
        <v>0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16">
        <f t="shared" si="1"/>
        <v>0</v>
      </c>
      <c r="O13" s="5"/>
      <c r="P13" s="5">
        <f t="shared" si="2"/>
        <v>0</v>
      </c>
      <c r="Q13" s="16">
        <f t="shared" si="3"/>
        <v>0</v>
      </c>
      <c r="R13" s="5"/>
      <c r="S13" s="16">
        <f t="shared" si="4"/>
        <v>0</v>
      </c>
      <c r="T13" s="5">
        <f t="shared" si="5"/>
        <v>0</v>
      </c>
      <c r="U13" s="16"/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9" t="s">
        <v>48</v>
      </c>
      <c r="E14" s="84" t="s">
        <v>41</v>
      </c>
      <c r="F14" s="97" t="s">
        <v>373</v>
      </c>
      <c r="G14" s="93">
        <f t="shared" si="0"/>
        <v>1103.51</v>
      </c>
      <c r="H14" s="44">
        <v>5</v>
      </c>
      <c r="I14" s="44">
        <v>2</v>
      </c>
      <c r="J14" s="44">
        <v>3</v>
      </c>
      <c r="K14" s="44">
        <v>2</v>
      </c>
      <c r="L14" s="44">
        <v>2</v>
      </c>
      <c r="M14" s="44">
        <v>0</v>
      </c>
      <c r="N14" s="16">
        <f t="shared" si="1"/>
        <v>40</v>
      </c>
      <c r="O14" s="5">
        <v>1103.51</v>
      </c>
      <c r="P14" s="5">
        <f t="shared" si="2"/>
        <v>1103.51</v>
      </c>
      <c r="Q14" s="16">
        <f t="shared" si="3"/>
        <v>100</v>
      </c>
      <c r="R14" s="5">
        <v>1103.51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415</v>
      </c>
      <c r="E15" s="84"/>
      <c r="F15" s="192" t="s">
        <v>433</v>
      </c>
      <c r="G15" s="93">
        <f t="shared" si="0"/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16">
        <f t="shared" si="1"/>
        <v>0</v>
      </c>
      <c r="O15" s="5"/>
      <c r="P15" s="5">
        <f t="shared" si="2"/>
        <v>0</v>
      </c>
      <c r="Q15" s="16">
        <f t="shared" si="3"/>
        <v>0</v>
      </c>
      <c r="R15" s="5"/>
      <c r="S15" s="16">
        <f t="shared" si="4"/>
        <v>0</v>
      </c>
      <c r="T15" s="5">
        <f t="shared" si="5"/>
        <v>0</v>
      </c>
      <c r="U15" s="16"/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50</v>
      </c>
      <c r="E16" s="84" t="s">
        <v>41</v>
      </c>
      <c r="F16" s="98" t="s">
        <v>406</v>
      </c>
      <c r="G16" s="93">
        <f t="shared" si="0"/>
        <v>2502.3200000000002</v>
      </c>
      <c r="H16" s="44">
        <v>10</v>
      </c>
      <c r="I16" s="44">
        <v>0</v>
      </c>
      <c r="J16" s="44">
        <v>8</v>
      </c>
      <c r="K16" s="44">
        <v>5</v>
      </c>
      <c r="L16" s="44">
        <v>5</v>
      </c>
      <c r="M16" s="44">
        <v>0</v>
      </c>
      <c r="N16" s="16">
        <f t="shared" si="1"/>
        <v>50</v>
      </c>
      <c r="O16" s="5">
        <v>2502.3200000000002</v>
      </c>
      <c r="P16" s="5">
        <f t="shared" si="2"/>
        <v>2502.3200000000002</v>
      </c>
      <c r="Q16" s="16">
        <f t="shared" si="3"/>
        <v>100</v>
      </c>
      <c r="R16" s="5">
        <v>2502.3200000000002</v>
      </c>
      <c r="S16" s="16">
        <f t="shared" si="4"/>
        <v>100</v>
      </c>
      <c r="T16" s="5">
        <f t="shared" si="5"/>
        <v>0</v>
      </c>
      <c r="U16" s="16">
        <f t="shared" si="6"/>
        <v>0</v>
      </c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55</v>
      </c>
      <c r="E17" s="84" t="s">
        <v>41</v>
      </c>
      <c r="F17" s="98" t="s">
        <v>289</v>
      </c>
      <c r="G17" s="93">
        <f t="shared" si="0"/>
        <v>5425.34</v>
      </c>
      <c r="H17" s="44">
        <v>66</v>
      </c>
      <c r="I17" s="44">
        <v>19</v>
      </c>
      <c r="J17" s="44">
        <v>45</v>
      </c>
      <c r="K17" s="44">
        <v>9</v>
      </c>
      <c r="L17" s="44">
        <v>10</v>
      </c>
      <c r="M17" s="44">
        <v>0</v>
      </c>
      <c r="N17" s="16">
        <f t="shared" si="1"/>
        <v>13.636363636363635</v>
      </c>
      <c r="O17" s="5">
        <v>5425.34</v>
      </c>
      <c r="P17" s="5">
        <f t="shared" si="2"/>
        <v>5425.34</v>
      </c>
      <c r="Q17" s="16">
        <f t="shared" si="3"/>
        <v>100</v>
      </c>
      <c r="R17" s="5">
        <v>5425.34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57</v>
      </c>
      <c r="E18" s="84" t="s">
        <v>58</v>
      </c>
      <c r="F18" s="96" t="s">
        <v>290</v>
      </c>
      <c r="G18" s="93">
        <f t="shared" si="0"/>
        <v>28992.84</v>
      </c>
      <c r="H18" s="44">
        <v>38</v>
      </c>
      <c r="I18" s="44">
        <v>8</v>
      </c>
      <c r="J18" s="44">
        <v>30</v>
      </c>
      <c r="K18" s="44">
        <v>28</v>
      </c>
      <c r="L18" s="44">
        <v>41</v>
      </c>
      <c r="M18" s="44">
        <v>0</v>
      </c>
      <c r="N18" s="16">
        <f t="shared" si="1"/>
        <v>73.68421052631578</v>
      </c>
      <c r="O18" s="5">
        <v>28992.84</v>
      </c>
      <c r="P18" s="5">
        <f t="shared" si="2"/>
        <v>28992.84</v>
      </c>
      <c r="Q18" s="16">
        <f t="shared" si="3"/>
        <v>100</v>
      </c>
      <c r="R18" s="5">
        <v>28992.84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22</v>
      </c>
      <c r="C19" s="1"/>
      <c r="D19" s="25" t="s">
        <v>60</v>
      </c>
      <c r="E19" s="84" t="s">
        <v>61</v>
      </c>
      <c r="F19" s="96" t="s">
        <v>291</v>
      </c>
      <c r="G19" s="93">
        <f t="shared" si="0"/>
        <v>12117.18</v>
      </c>
      <c r="H19" s="44">
        <v>22</v>
      </c>
      <c r="I19" s="44">
        <v>6</v>
      </c>
      <c r="J19" s="44">
        <v>13</v>
      </c>
      <c r="K19" s="44">
        <v>14</v>
      </c>
      <c r="L19" s="44">
        <v>15</v>
      </c>
      <c r="M19" s="44">
        <v>0</v>
      </c>
      <c r="N19" s="16">
        <f t="shared" si="1"/>
        <v>63.636363636363633</v>
      </c>
      <c r="O19" s="5">
        <v>12117.18</v>
      </c>
      <c r="P19" s="5">
        <f t="shared" si="2"/>
        <v>12117.18</v>
      </c>
      <c r="Q19" s="16">
        <f t="shared" si="3"/>
        <v>100</v>
      </c>
      <c r="R19" s="5">
        <v>12117.18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1" t="s">
        <v>22</v>
      </c>
      <c r="C20" s="1"/>
      <c r="D20" s="25" t="s">
        <v>63</v>
      </c>
      <c r="E20" s="84" t="s">
        <v>64</v>
      </c>
      <c r="F20" s="96" t="s">
        <v>292</v>
      </c>
      <c r="G20" s="93">
        <f t="shared" si="0"/>
        <v>11802.73</v>
      </c>
      <c r="H20" s="44">
        <v>36</v>
      </c>
      <c r="I20" s="44">
        <v>5</v>
      </c>
      <c r="J20" s="44">
        <v>27</v>
      </c>
      <c r="K20" s="44">
        <v>22</v>
      </c>
      <c r="L20" s="44">
        <v>26</v>
      </c>
      <c r="M20" s="44">
        <v>0</v>
      </c>
      <c r="N20" s="16">
        <f t="shared" si="1"/>
        <v>61.111111111111114</v>
      </c>
      <c r="O20" s="5">
        <v>11802.73</v>
      </c>
      <c r="P20" s="5">
        <f t="shared" si="2"/>
        <v>11802.73</v>
      </c>
      <c r="Q20" s="16">
        <f t="shared" si="3"/>
        <v>100</v>
      </c>
      <c r="R20" s="5">
        <v>11802.73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416</v>
      </c>
      <c r="E21" s="84" t="s">
        <v>41</v>
      </c>
      <c r="F21" s="192" t="s">
        <v>434</v>
      </c>
      <c r="G21" s="93">
        <f t="shared" si="0"/>
        <v>0</v>
      </c>
      <c r="H21" s="44">
        <v>0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16">
        <f t="shared" si="1"/>
        <v>0</v>
      </c>
      <c r="O21" s="5"/>
      <c r="P21" s="5">
        <f t="shared" si="2"/>
        <v>0</v>
      </c>
      <c r="Q21" s="16">
        <f t="shared" si="3"/>
        <v>0</v>
      </c>
      <c r="R21" s="5"/>
      <c r="S21" s="16">
        <f t="shared" si="4"/>
        <v>0</v>
      </c>
      <c r="T21" s="5">
        <f t="shared" si="5"/>
        <v>0</v>
      </c>
      <c r="U21" s="16"/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69</v>
      </c>
      <c r="E22" s="84" t="s">
        <v>41</v>
      </c>
      <c r="F22" s="96" t="s">
        <v>293</v>
      </c>
      <c r="G22" s="93">
        <f t="shared" si="0"/>
        <v>4862.55</v>
      </c>
      <c r="H22" s="44">
        <v>14</v>
      </c>
      <c r="I22" s="44">
        <v>3</v>
      </c>
      <c r="J22" s="44">
        <v>11</v>
      </c>
      <c r="K22" s="44">
        <v>8</v>
      </c>
      <c r="L22" s="44">
        <v>11</v>
      </c>
      <c r="M22" s="44">
        <v>0</v>
      </c>
      <c r="N22" s="16">
        <f t="shared" si="1"/>
        <v>57.142857142857139</v>
      </c>
      <c r="O22" s="5">
        <v>4862.55</v>
      </c>
      <c r="P22" s="5">
        <f t="shared" si="2"/>
        <v>4862.55</v>
      </c>
      <c r="Q22" s="16">
        <f t="shared" si="3"/>
        <v>100</v>
      </c>
      <c r="R22" s="5">
        <v>4862.55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66</v>
      </c>
      <c r="E23" s="84" t="s">
        <v>67</v>
      </c>
      <c r="F23" s="96" t="s">
        <v>294</v>
      </c>
      <c r="G23" s="93">
        <f t="shared" si="0"/>
        <v>21153.63</v>
      </c>
      <c r="H23" s="44">
        <v>56</v>
      </c>
      <c r="I23" s="44">
        <v>12</v>
      </c>
      <c r="J23" s="44">
        <v>42</v>
      </c>
      <c r="K23" s="44">
        <v>29</v>
      </c>
      <c r="L23" s="44">
        <v>43</v>
      </c>
      <c r="M23" s="44">
        <v>0</v>
      </c>
      <c r="N23" s="16">
        <f t="shared" si="1"/>
        <v>51.785714285714292</v>
      </c>
      <c r="O23" s="5">
        <v>21153.63</v>
      </c>
      <c r="P23" s="5">
        <f t="shared" si="2"/>
        <v>21153.63</v>
      </c>
      <c r="Q23" s="16">
        <f t="shared" si="3"/>
        <v>100</v>
      </c>
      <c r="R23" s="5">
        <v>21153.63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264</v>
      </c>
      <c r="C24" s="190" t="s">
        <v>265</v>
      </c>
      <c r="D24" s="37" t="s">
        <v>284</v>
      </c>
      <c r="E24" s="84" t="s">
        <v>97</v>
      </c>
      <c r="F24" s="97" t="s">
        <v>358</v>
      </c>
      <c r="G24" s="93">
        <f t="shared" si="0"/>
        <v>3683.38</v>
      </c>
      <c r="H24" s="44">
        <v>8</v>
      </c>
      <c r="I24" s="44">
        <v>4</v>
      </c>
      <c r="J24" s="44">
        <v>3</v>
      </c>
      <c r="K24" s="44">
        <v>6</v>
      </c>
      <c r="L24" s="44">
        <v>7</v>
      </c>
      <c r="M24" s="44">
        <v>0</v>
      </c>
      <c r="N24" s="16">
        <f t="shared" si="1"/>
        <v>75</v>
      </c>
      <c r="O24" s="5">
        <v>3683.38</v>
      </c>
      <c r="P24" s="5">
        <f t="shared" si="2"/>
        <v>3683.38</v>
      </c>
      <c r="Q24" s="16">
        <f t="shared" si="3"/>
        <v>100</v>
      </c>
      <c r="R24" s="5">
        <v>3683.38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25" t="s">
        <v>23</v>
      </c>
      <c r="C25" s="190" t="s">
        <v>26</v>
      </c>
      <c r="D25" s="25" t="s">
        <v>71</v>
      </c>
      <c r="E25" s="84" t="s">
        <v>72</v>
      </c>
      <c r="F25" s="96" t="s">
        <v>295</v>
      </c>
      <c r="G25" s="93">
        <f t="shared" si="0"/>
        <v>6566.71</v>
      </c>
      <c r="H25" s="44">
        <v>15</v>
      </c>
      <c r="I25" s="44">
        <v>4</v>
      </c>
      <c r="J25" s="44">
        <v>11</v>
      </c>
      <c r="K25" s="44">
        <v>9</v>
      </c>
      <c r="L25" s="44">
        <v>11</v>
      </c>
      <c r="M25" s="44">
        <v>0</v>
      </c>
      <c r="N25" s="16">
        <f t="shared" si="1"/>
        <v>60</v>
      </c>
      <c r="O25" s="5">
        <v>6566.71</v>
      </c>
      <c r="P25" s="5">
        <f t="shared" si="2"/>
        <v>6566.71</v>
      </c>
      <c r="Q25" s="16">
        <f t="shared" si="3"/>
        <v>100</v>
      </c>
      <c r="R25" s="5">
        <v>6566.71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74</v>
      </c>
      <c r="E26" s="33" t="s">
        <v>75</v>
      </c>
      <c r="F26" s="96" t="s">
        <v>296</v>
      </c>
      <c r="G26" s="93">
        <f t="shared" si="0"/>
        <v>24061.68</v>
      </c>
      <c r="H26" s="44">
        <v>23</v>
      </c>
      <c r="I26" s="44">
        <v>4</v>
      </c>
      <c r="J26" s="44">
        <v>18</v>
      </c>
      <c r="K26" s="44">
        <v>19</v>
      </c>
      <c r="L26" s="44">
        <v>30</v>
      </c>
      <c r="M26" s="44">
        <v>0</v>
      </c>
      <c r="N26" s="16">
        <f t="shared" si="1"/>
        <v>82.608695652173907</v>
      </c>
      <c r="O26" s="5">
        <v>24061.68</v>
      </c>
      <c r="P26" s="5">
        <f t="shared" si="2"/>
        <v>24061.68</v>
      </c>
      <c r="Q26" s="16">
        <f t="shared" si="3"/>
        <v>100</v>
      </c>
      <c r="R26" s="5">
        <v>24061.68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1" t="s">
        <v>22</v>
      </c>
      <c r="C27" s="1"/>
      <c r="D27" s="25" t="s">
        <v>77</v>
      </c>
      <c r="E27" s="84" t="s">
        <v>78</v>
      </c>
      <c r="F27" s="88" t="s">
        <v>297</v>
      </c>
      <c r="G27" s="93">
        <f t="shared" si="0"/>
        <v>4755.7700000000004</v>
      </c>
      <c r="H27" s="44">
        <v>13</v>
      </c>
      <c r="I27" s="44">
        <v>3</v>
      </c>
      <c r="J27" s="44">
        <v>8</v>
      </c>
      <c r="K27" s="44">
        <v>9</v>
      </c>
      <c r="L27" s="44">
        <v>13</v>
      </c>
      <c r="M27" s="44">
        <v>0</v>
      </c>
      <c r="N27" s="16">
        <f t="shared" si="1"/>
        <v>69.230769230769226</v>
      </c>
      <c r="O27" s="5">
        <v>4755.7700000000004</v>
      </c>
      <c r="P27" s="5">
        <f t="shared" si="2"/>
        <v>4755.7700000000004</v>
      </c>
      <c r="Q27" s="16">
        <f t="shared" si="3"/>
        <v>100</v>
      </c>
      <c r="R27" s="5">
        <v>4755.7700000000004</v>
      </c>
      <c r="S27" s="16">
        <f t="shared" si="4"/>
        <v>100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80</v>
      </c>
      <c r="E28" s="84" t="s">
        <v>81</v>
      </c>
      <c r="F28" s="97" t="s">
        <v>374</v>
      </c>
      <c r="G28" s="93">
        <f t="shared" si="0"/>
        <v>1737.83</v>
      </c>
      <c r="H28" s="44">
        <v>51</v>
      </c>
      <c r="I28" s="44">
        <v>8</v>
      </c>
      <c r="J28" s="44">
        <v>22</v>
      </c>
      <c r="K28" s="44">
        <v>4</v>
      </c>
      <c r="L28" s="44">
        <v>5</v>
      </c>
      <c r="M28" s="44">
        <v>0</v>
      </c>
      <c r="N28" s="16">
        <f t="shared" si="1"/>
        <v>7.8431372549019605</v>
      </c>
      <c r="O28" s="5">
        <v>1737.83</v>
      </c>
      <c r="P28" s="5">
        <f t="shared" si="2"/>
        <v>1737.83</v>
      </c>
      <c r="Q28" s="16">
        <f t="shared" si="3"/>
        <v>100</v>
      </c>
      <c r="R28" s="5">
        <v>1737.83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27.95" customHeight="1" x14ac:dyDescent="0.25">
      <c r="A29" s="1">
        <f t="shared" si="7"/>
        <v>24</v>
      </c>
      <c r="B29" s="1" t="s">
        <v>22</v>
      </c>
      <c r="C29" s="1"/>
      <c r="D29" s="25" t="s">
        <v>83</v>
      </c>
      <c r="E29" s="84" t="s">
        <v>41</v>
      </c>
      <c r="F29" s="88" t="s">
        <v>84</v>
      </c>
      <c r="G29" s="93">
        <f t="shared" si="0"/>
        <v>12940.87</v>
      </c>
      <c r="H29" s="44">
        <v>23</v>
      </c>
      <c r="I29" s="44">
        <v>4</v>
      </c>
      <c r="J29" s="44">
        <v>19</v>
      </c>
      <c r="K29" s="44">
        <v>21</v>
      </c>
      <c r="L29" s="44">
        <v>30</v>
      </c>
      <c r="M29" s="44">
        <v>0</v>
      </c>
      <c r="N29" s="16">
        <f t="shared" si="1"/>
        <v>91.304347826086953</v>
      </c>
      <c r="O29" s="5">
        <v>12940.87</v>
      </c>
      <c r="P29" s="5">
        <f t="shared" si="2"/>
        <v>12940.87</v>
      </c>
      <c r="Q29" s="16">
        <f t="shared" si="3"/>
        <v>100</v>
      </c>
      <c r="R29" s="5">
        <v>12940.87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21" ht="27.95" customHeight="1" x14ac:dyDescent="0.25">
      <c r="A30" s="1">
        <f t="shared" si="7"/>
        <v>25</v>
      </c>
      <c r="B30" s="1" t="s">
        <v>22</v>
      </c>
      <c r="C30" s="1"/>
      <c r="D30" s="34" t="s">
        <v>85</v>
      </c>
      <c r="E30" s="84" t="s">
        <v>41</v>
      </c>
      <c r="F30" s="97" t="s">
        <v>356</v>
      </c>
      <c r="G30" s="93">
        <f t="shared" si="0"/>
        <v>4398.8100000000004</v>
      </c>
      <c r="H30" s="44">
        <v>13</v>
      </c>
      <c r="I30" s="44">
        <v>3</v>
      </c>
      <c r="J30" s="44">
        <v>8</v>
      </c>
      <c r="K30" s="44">
        <v>8</v>
      </c>
      <c r="L30" s="44">
        <v>9</v>
      </c>
      <c r="M30" s="44">
        <v>0</v>
      </c>
      <c r="N30" s="16">
        <f t="shared" si="1"/>
        <v>61.53846153846154</v>
      </c>
      <c r="O30" s="5">
        <v>4398.8100000000004</v>
      </c>
      <c r="P30" s="5">
        <f t="shared" si="2"/>
        <v>4398.8100000000004</v>
      </c>
      <c r="Q30" s="16">
        <f t="shared" si="3"/>
        <v>100</v>
      </c>
      <c r="R30" s="5">
        <v>4398.8100000000004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87</v>
      </c>
      <c r="E31" s="84" t="s">
        <v>53</v>
      </c>
      <c r="F31" s="88" t="s">
        <v>298</v>
      </c>
      <c r="G31" s="93">
        <f t="shared" si="0"/>
        <v>12807.03</v>
      </c>
      <c r="H31" s="44">
        <v>34</v>
      </c>
      <c r="I31" s="44">
        <v>12</v>
      </c>
      <c r="J31" s="44">
        <v>19</v>
      </c>
      <c r="K31" s="44">
        <v>18</v>
      </c>
      <c r="L31" s="44">
        <v>20</v>
      </c>
      <c r="M31" s="44">
        <v>0</v>
      </c>
      <c r="N31" s="16">
        <f t="shared" si="1"/>
        <v>52.941176470588239</v>
      </c>
      <c r="O31" s="5">
        <v>12807.03</v>
      </c>
      <c r="P31" s="5">
        <f t="shared" si="2"/>
        <v>12807.03</v>
      </c>
      <c r="Q31" s="16">
        <f t="shared" si="3"/>
        <v>100</v>
      </c>
      <c r="R31" s="5">
        <v>12807.03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21" ht="27.95" customHeight="1" x14ac:dyDescent="0.25">
      <c r="A32" s="1">
        <f t="shared" si="7"/>
        <v>27</v>
      </c>
      <c r="B32" s="25" t="s">
        <v>24</v>
      </c>
      <c r="C32" s="190" t="s">
        <v>27</v>
      </c>
      <c r="D32" s="25" t="s">
        <v>92</v>
      </c>
      <c r="E32" s="84" t="s">
        <v>41</v>
      </c>
      <c r="F32" s="96" t="s">
        <v>363</v>
      </c>
      <c r="G32" s="93">
        <f t="shared" si="0"/>
        <v>6049.42</v>
      </c>
      <c r="H32" s="44">
        <v>20</v>
      </c>
      <c r="I32" s="44">
        <v>2</v>
      </c>
      <c r="J32" s="44">
        <v>18</v>
      </c>
      <c r="K32" s="44">
        <v>11</v>
      </c>
      <c r="L32" s="44">
        <v>13</v>
      </c>
      <c r="M32" s="44">
        <v>0</v>
      </c>
      <c r="N32" s="16">
        <f t="shared" si="1"/>
        <v>55.000000000000007</v>
      </c>
      <c r="O32" s="5">
        <v>6049.42</v>
      </c>
      <c r="P32" s="5">
        <f t="shared" si="2"/>
        <v>6049.42</v>
      </c>
      <c r="Q32" s="16">
        <f t="shared" si="3"/>
        <v>100</v>
      </c>
      <c r="R32" s="5">
        <v>6049.42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25" t="s">
        <v>22</v>
      </c>
      <c r="C33" s="190"/>
      <c r="D33" s="25" t="s">
        <v>417</v>
      </c>
      <c r="E33" s="84" t="s">
        <v>41</v>
      </c>
      <c r="F33" s="192" t="s">
        <v>435</v>
      </c>
      <c r="G33" s="93">
        <f t="shared" si="0"/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16">
        <f t="shared" si="1"/>
        <v>0</v>
      </c>
      <c r="O33" s="5"/>
      <c r="P33" s="5">
        <f t="shared" si="2"/>
        <v>0</v>
      </c>
      <c r="Q33" s="16">
        <f t="shared" si="3"/>
        <v>0</v>
      </c>
      <c r="R33" s="5"/>
      <c r="S33" s="16">
        <f t="shared" si="4"/>
        <v>0</v>
      </c>
      <c r="T33" s="5">
        <f t="shared" si="5"/>
        <v>0</v>
      </c>
      <c r="U33" s="16"/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94</v>
      </c>
      <c r="E34" s="84" t="s">
        <v>41</v>
      </c>
      <c r="F34" s="96" t="s">
        <v>299</v>
      </c>
      <c r="G34" s="93">
        <f t="shared" si="0"/>
        <v>4551.8599999999997</v>
      </c>
      <c r="H34" s="44">
        <v>18</v>
      </c>
      <c r="I34" s="44">
        <v>3</v>
      </c>
      <c r="J34" s="44">
        <v>11</v>
      </c>
      <c r="K34" s="44">
        <v>14</v>
      </c>
      <c r="L34" s="44">
        <v>15</v>
      </c>
      <c r="M34" s="44">
        <v>0</v>
      </c>
      <c r="N34" s="16">
        <f t="shared" si="1"/>
        <v>77.777777777777786</v>
      </c>
      <c r="O34" s="5">
        <v>4551.8599999999997</v>
      </c>
      <c r="P34" s="5">
        <f t="shared" si="2"/>
        <v>4551.8599999999997</v>
      </c>
      <c r="Q34" s="16">
        <f t="shared" si="3"/>
        <v>100</v>
      </c>
      <c r="R34" s="5">
        <v>4551.8599999999997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38.25" x14ac:dyDescent="0.25">
      <c r="A35" s="1">
        <f t="shared" si="7"/>
        <v>30</v>
      </c>
      <c r="B35" s="117" t="s">
        <v>23</v>
      </c>
      <c r="C35" s="190" t="s">
        <v>383</v>
      </c>
      <c r="D35" s="25" t="s">
        <v>384</v>
      </c>
      <c r="E35" s="84" t="s">
        <v>41</v>
      </c>
      <c r="F35" s="97" t="s">
        <v>436</v>
      </c>
      <c r="G35" s="93">
        <f t="shared" si="0"/>
        <v>401.94</v>
      </c>
      <c r="H35" s="44">
        <v>5</v>
      </c>
      <c r="I35" s="44">
        <v>1</v>
      </c>
      <c r="J35" s="44">
        <v>4</v>
      </c>
      <c r="K35" s="44">
        <v>1</v>
      </c>
      <c r="L35" s="44">
        <v>1</v>
      </c>
      <c r="M35" s="44">
        <v>0</v>
      </c>
      <c r="N35" s="16">
        <f t="shared" si="1"/>
        <v>20</v>
      </c>
      <c r="O35" s="5">
        <v>401.94</v>
      </c>
      <c r="P35" s="5">
        <f t="shared" si="2"/>
        <v>401.94</v>
      </c>
      <c r="Q35" s="16">
        <f t="shared" si="3"/>
        <v>100</v>
      </c>
      <c r="R35" s="5">
        <v>401.94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27.95" customHeight="1" x14ac:dyDescent="0.2">
      <c r="A36" s="1">
        <f t="shared" si="7"/>
        <v>31</v>
      </c>
      <c r="B36" s="1" t="s">
        <v>22</v>
      </c>
      <c r="C36" s="1"/>
      <c r="D36" s="37" t="s">
        <v>99</v>
      </c>
      <c r="E36" s="85" t="s">
        <v>100</v>
      </c>
      <c r="F36" s="138" t="s">
        <v>300</v>
      </c>
      <c r="G36" s="93">
        <f t="shared" si="0"/>
        <v>28660.29</v>
      </c>
      <c r="H36" s="44">
        <v>48</v>
      </c>
      <c r="I36" s="44">
        <v>3</v>
      </c>
      <c r="J36" s="44">
        <v>34</v>
      </c>
      <c r="K36" s="44">
        <v>38</v>
      </c>
      <c r="L36" s="44">
        <v>54</v>
      </c>
      <c r="M36" s="44">
        <v>0</v>
      </c>
      <c r="N36" s="16">
        <f t="shared" si="1"/>
        <v>79.166666666666657</v>
      </c>
      <c r="O36" s="5">
        <v>28660.29</v>
      </c>
      <c r="P36" s="5">
        <f t="shared" si="2"/>
        <v>28660.29</v>
      </c>
      <c r="Q36" s="16">
        <f t="shared" si="3"/>
        <v>100</v>
      </c>
      <c r="R36" s="5">
        <v>28660.29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102</v>
      </c>
      <c r="E37" s="84" t="s">
        <v>41</v>
      </c>
      <c r="F37" s="96" t="s">
        <v>301</v>
      </c>
      <c r="G37" s="93">
        <f t="shared" si="0"/>
        <v>14503.1</v>
      </c>
      <c r="H37" s="44">
        <v>39</v>
      </c>
      <c r="I37" s="44">
        <v>9</v>
      </c>
      <c r="J37" s="44">
        <v>27</v>
      </c>
      <c r="K37" s="44">
        <v>22</v>
      </c>
      <c r="L37" s="44">
        <v>28</v>
      </c>
      <c r="M37" s="44">
        <v>0</v>
      </c>
      <c r="N37" s="16">
        <f t="shared" si="1"/>
        <v>56.410256410256409</v>
      </c>
      <c r="O37" s="5">
        <v>14503.1</v>
      </c>
      <c r="P37" s="5">
        <f t="shared" si="2"/>
        <v>14503.1</v>
      </c>
      <c r="Q37" s="16">
        <f t="shared" si="3"/>
        <v>100</v>
      </c>
      <c r="R37" s="5">
        <v>14503.1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104</v>
      </c>
      <c r="E38" s="84" t="s">
        <v>41</v>
      </c>
      <c r="F38" s="96" t="s">
        <v>302</v>
      </c>
      <c r="G38" s="93">
        <f t="shared" si="0"/>
        <v>13160.44</v>
      </c>
      <c r="H38" s="44">
        <v>30</v>
      </c>
      <c r="I38" s="44">
        <v>8</v>
      </c>
      <c r="J38" s="44">
        <v>18</v>
      </c>
      <c r="K38" s="44">
        <v>17</v>
      </c>
      <c r="L38" s="44">
        <v>23</v>
      </c>
      <c r="M38" s="44">
        <v>0</v>
      </c>
      <c r="N38" s="16">
        <f t="shared" si="1"/>
        <v>56.666666666666664</v>
      </c>
      <c r="O38" s="5">
        <v>13160.44</v>
      </c>
      <c r="P38" s="5">
        <f t="shared" si="2"/>
        <v>13160.44</v>
      </c>
      <c r="Q38" s="16">
        <f t="shared" si="3"/>
        <v>100</v>
      </c>
      <c r="R38" s="5">
        <v>13160.44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106</v>
      </c>
      <c r="E39" s="84" t="s">
        <v>53</v>
      </c>
      <c r="F39" s="96" t="s">
        <v>303</v>
      </c>
      <c r="G39" s="93">
        <f t="shared" si="0"/>
        <v>10289.93</v>
      </c>
      <c r="H39" s="44">
        <v>25</v>
      </c>
      <c r="I39" s="44">
        <v>8</v>
      </c>
      <c r="J39" s="44">
        <v>14</v>
      </c>
      <c r="K39" s="44">
        <v>14</v>
      </c>
      <c r="L39" s="44">
        <v>22</v>
      </c>
      <c r="M39" s="44">
        <v>0</v>
      </c>
      <c r="N39" s="16">
        <f t="shared" si="1"/>
        <v>56.000000000000007</v>
      </c>
      <c r="O39" s="5">
        <v>10289.93</v>
      </c>
      <c r="P39" s="5">
        <f t="shared" si="2"/>
        <v>10289.93</v>
      </c>
      <c r="Q39" s="16">
        <f t="shared" si="3"/>
        <v>100</v>
      </c>
      <c r="R39" s="5">
        <v>10289.93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108</v>
      </c>
      <c r="E40" s="84" t="s">
        <v>41</v>
      </c>
      <c r="F40" s="98" t="s">
        <v>304</v>
      </c>
      <c r="G40" s="93">
        <f t="shared" si="0"/>
        <v>28063.96</v>
      </c>
      <c r="H40" s="44">
        <v>58</v>
      </c>
      <c r="I40" s="44">
        <v>21</v>
      </c>
      <c r="J40" s="44">
        <v>31</v>
      </c>
      <c r="K40" s="44">
        <v>39</v>
      </c>
      <c r="L40" s="44">
        <v>46</v>
      </c>
      <c r="M40" s="44">
        <v>0</v>
      </c>
      <c r="N40" s="16">
        <f t="shared" si="1"/>
        <v>67.241379310344826</v>
      </c>
      <c r="O40" s="5">
        <v>28063.96</v>
      </c>
      <c r="P40" s="5">
        <f t="shared" si="2"/>
        <v>28063.96</v>
      </c>
      <c r="Q40" s="16">
        <f t="shared" si="3"/>
        <v>100</v>
      </c>
      <c r="R40" s="5">
        <v>28063.96</v>
      </c>
      <c r="S40" s="16">
        <f t="shared" si="4"/>
        <v>100</v>
      </c>
      <c r="T40" s="5">
        <f t="shared" si="5"/>
        <v>0</v>
      </c>
      <c r="U40" s="16">
        <f t="shared" si="6"/>
        <v>0</v>
      </c>
    </row>
    <row r="41" spans="1:21" ht="27.95" customHeight="1" x14ac:dyDescent="0.25">
      <c r="A41" s="1">
        <f t="shared" si="7"/>
        <v>36</v>
      </c>
      <c r="B41" s="25" t="s">
        <v>264</v>
      </c>
      <c r="C41" s="190" t="s">
        <v>273</v>
      </c>
      <c r="D41" s="25" t="s">
        <v>115</v>
      </c>
      <c r="E41" s="86" t="s">
        <v>116</v>
      </c>
      <c r="F41" s="97" t="s">
        <v>375</v>
      </c>
      <c r="G41" s="93">
        <f t="shared" si="0"/>
        <v>13642.62</v>
      </c>
      <c r="H41" s="44">
        <v>32</v>
      </c>
      <c r="I41" s="44">
        <v>8</v>
      </c>
      <c r="J41" s="44">
        <v>15</v>
      </c>
      <c r="K41" s="44">
        <v>26</v>
      </c>
      <c r="L41" s="44">
        <v>30</v>
      </c>
      <c r="M41" s="44">
        <v>0</v>
      </c>
      <c r="N41" s="16">
        <f t="shared" si="1"/>
        <v>81.25</v>
      </c>
      <c r="O41" s="5">
        <v>13642.62</v>
      </c>
      <c r="P41" s="5">
        <f t="shared" si="2"/>
        <v>13642.62</v>
      </c>
      <c r="Q41" s="16">
        <f t="shared" si="3"/>
        <v>100</v>
      </c>
      <c r="R41" s="5">
        <v>13642.62</v>
      </c>
      <c r="S41" s="16">
        <f t="shared" si="4"/>
        <v>100</v>
      </c>
      <c r="T41" s="5">
        <f t="shared" si="5"/>
        <v>0</v>
      </c>
      <c r="U41" s="16">
        <f t="shared" si="6"/>
        <v>0</v>
      </c>
    </row>
    <row r="42" spans="1:21" ht="32.25" customHeight="1" x14ac:dyDescent="0.25">
      <c r="A42" s="1">
        <f t="shared" si="7"/>
        <v>37</v>
      </c>
      <c r="B42" s="1" t="s">
        <v>22</v>
      </c>
      <c r="C42" s="1"/>
      <c r="D42" s="25" t="s">
        <v>113</v>
      </c>
      <c r="E42" s="84" t="s">
        <v>53</v>
      </c>
      <c r="F42" s="96" t="s">
        <v>305</v>
      </c>
      <c r="G42" s="93">
        <f t="shared" si="0"/>
        <v>1600.15</v>
      </c>
      <c r="H42" s="44">
        <v>35</v>
      </c>
      <c r="I42" s="44">
        <v>8</v>
      </c>
      <c r="J42" s="44">
        <v>24</v>
      </c>
      <c r="K42" s="44">
        <v>4</v>
      </c>
      <c r="L42" s="44">
        <v>4</v>
      </c>
      <c r="M42" s="44">
        <v>0</v>
      </c>
      <c r="N42" s="16">
        <f t="shared" si="1"/>
        <v>11.428571428571429</v>
      </c>
      <c r="O42" s="5">
        <v>1600.15</v>
      </c>
      <c r="P42" s="5">
        <f t="shared" si="2"/>
        <v>1600.15</v>
      </c>
      <c r="Q42" s="16">
        <f t="shared" si="3"/>
        <v>100</v>
      </c>
      <c r="R42" s="5">
        <v>1600.15</v>
      </c>
      <c r="S42" s="16">
        <f t="shared" si="4"/>
        <v>100</v>
      </c>
      <c r="T42" s="5">
        <f t="shared" si="5"/>
        <v>0</v>
      </c>
      <c r="U42" s="16">
        <f t="shared" si="6"/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118</v>
      </c>
      <c r="E43" s="84" t="s">
        <v>116</v>
      </c>
      <c r="F43" s="96" t="s">
        <v>306</v>
      </c>
      <c r="G43" s="93">
        <f t="shared" si="0"/>
        <v>9541.8700000000008</v>
      </c>
      <c r="H43" s="44">
        <v>15</v>
      </c>
      <c r="I43" s="44">
        <v>6</v>
      </c>
      <c r="J43" s="44">
        <v>8</v>
      </c>
      <c r="K43" s="44">
        <v>12</v>
      </c>
      <c r="L43" s="44">
        <v>15</v>
      </c>
      <c r="M43" s="44">
        <v>0</v>
      </c>
      <c r="N43" s="16">
        <f t="shared" si="1"/>
        <v>80</v>
      </c>
      <c r="O43" s="5">
        <v>9541.8700000000008</v>
      </c>
      <c r="P43" s="5">
        <f t="shared" si="2"/>
        <v>9541.8700000000008</v>
      </c>
      <c r="Q43" s="16">
        <f t="shared" si="3"/>
        <v>100</v>
      </c>
      <c r="R43" s="5">
        <v>9541.8700000000008</v>
      </c>
      <c r="S43" s="16">
        <f t="shared" si="4"/>
        <v>100</v>
      </c>
      <c r="T43" s="5">
        <f t="shared" si="5"/>
        <v>0</v>
      </c>
      <c r="U43" s="16">
        <f t="shared" si="6"/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120</v>
      </c>
      <c r="E44" s="84" t="s">
        <v>58</v>
      </c>
      <c r="F44" s="96" t="s">
        <v>307</v>
      </c>
      <c r="G44" s="93">
        <f t="shared" si="0"/>
        <v>13072.01</v>
      </c>
      <c r="H44" s="44">
        <v>13</v>
      </c>
      <c r="I44" s="44">
        <v>4</v>
      </c>
      <c r="J44" s="44">
        <v>9</v>
      </c>
      <c r="K44" s="44">
        <v>12</v>
      </c>
      <c r="L44" s="44">
        <v>18</v>
      </c>
      <c r="M44" s="44">
        <v>0</v>
      </c>
      <c r="N44" s="16">
        <f t="shared" si="1"/>
        <v>92.307692307692307</v>
      </c>
      <c r="O44" s="5">
        <v>13072.01</v>
      </c>
      <c r="P44" s="5">
        <f t="shared" si="2"/>
        <v>13072.01</v>
      </c>
      <c r="Q44" s="16">
        <f t="shared" si="3"/>
        <v>100</v>
      </c>
      <c r="R44" s="5">
        <v>13072.01</v>
      </c>
      <c r="S44" s="16">
        <f t="shared" si="4"/>
        <v>100</v>
      </c>
      <c r="T44" s="5">
        <f t="shared" si="5"/>
        <v>0</v>
      </c>
      <c r="U44" s="16">
        <f t="shared" si="6"/>
        <v>0</v>
      </c>
    </row>
    <row r="45" spans="1:21" ht="27.95" customHeight="1" x14ac:dyDescent="0.25">
      <c r="A45" s="1">
        <f t="shared" si="7"/>
        <v>40</v>
      </c>
      <c r="B45" s="1" t="s">
        <v>22</v>
      </c>
      <c r="C45" s="1"/>
      <c r="D45" s="37" t="s">
        <v>418</v>
      </c>
      <c r="E45" s="84" t="s">
        <v>58</v>
      </c>
      <c r="F45" s="192" t="s">
        <v>437</v>
      </c>
      <c r="G45" s="93">
        <f t="shared" si="0"/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16">
        <f t="shared" si="1"/>
        <v>0</v>
      </c>
      <c r="O45" s="5"/>
      <c r="P45" s="5">
        <f t="shared" si="2"/>
        <v>0</v>
      </c>
      <c r="Q45" s="16">
        <f t="shared" si="3"/>
        <v>0</v>
      </c>
      <c r="R45" s="5"/>
      <c r="S45" s="16">
        <f t="shared" si="4"/>
        <v>0</v>
      </c>
      <c r="T45" s="5">
        <f t="shared" si="5"/>
        <v>0</v>
      </c>
      <c r="U45" s="16"/>
    </row>
    <row r="46" spans="1:21" ht="27.95" customHeight="1" x14ac:dyDescent="0.25">
      <c r="A46" s="1">
        <f t="shared" si="7"/>
        <v>41</v>
      </c>
      <c r="B46" s="1" t="s">
        <v>22</v>
      </c>
      <c r="C46" s="1"/>
      <c r="D46" s="25" t="s">
        <v>122</v>
      </c>
      <c r="E46" s="84" t="s">
        <v>123</v>
      </c>
      <c r="F46" s="96" t="s">
        <v>308</v>
      </c>
      <c r="G46" s="93">
        <f t="shared" si="0"/>
        <v>54720.92</v>
      </c>
      <c r="H46" s="44">
        <v>66</v>
      </c>
      <c r="I46" s="44">
        <v>5</v>
      </c>
      <c r="J46" s="44">
        <v>61</v>
      </c>
      <c r="K46" s="44">
        <v>43</v>
      </c>
      <c r="L46" s="44">
        <v>68</v>
      </c>
      <c r="M46" s="44">
        <v>0</v>
      </c>
      <c r="N46" s="16">
        <f t="shared" si="1"/>
        <v>65.151515151515156</v>
      </c>
      <c r="O46" s="5">
        <v>54720.92</v>
      </c>
      <c r="P46" s="5">
        <f t="shared" si="2"/>
        <v>54720.92</v>
      </c>
      <c r="Q46" s="16">
        <f t="shared" si="3"/>
        <v>100</v>
      </c>
      <c r="R46" s="5">
        <v>54720.92</v>
      </c>
      <c r="S46" s="16">
        <f t="shared" si="4"/>
        <v>100</v>
      </c>
      <c r="T46" s="5">
        <f t="shared" si="5"/>
        <v>0</v>
      </c>
      <c r="U46" s="16">
        <f t="shared" si="6"/>
        <v>0</v>
      </c>
    </row>
    <row r="47" spans="1:21" ht="27.95" customHeight="1" x14ac:dyDescent="0.25">
      <c r="A47" s="1">
        <f t="shared" si="7"/>
        <v>42</v>
      </c>
      <c r="B47" s="1" t="s">
        <v>22</v>
      </c>
      <c r="C47" s="1"/>
      <c r="D47" s="25" t="s">
        <v>266</v>
      </c>
      <c r="E47" s="84" t="s">
        <v>41</v>
      </c>
      <c r="F47" s="96" t="s">
        <v>309</v>
      </c>
      <c r="G47" s="93">
        <f t="shared" si="0"/>
        <v>0</v>
      </c>
      <c r="H47" s="44">
        <v>9</v>
      </c>
      <c r="I47" s="44">
        <v>2</v>
      </c>
      <c r="J47" s="44">
        <v>6</v>
      </c>
      <c r="K47" s="44">
        <v>0</v>
      </c>
      <c r="L47" s="44">
        <v>0</v>
      </c>
      <c r="M47" s="44">
        <v>0</v>
      </c>
      <c r="N47" s="16">
        <f t="shared" si="1"/>
        <v>0</v>
      </c>
      <c r="O47" s="16">
        <f>IF(I47=0,0,L47/I47)*100</f>
        <v>0</v>
      </c>
      <c r="P47" s="5">
        <f t="shared" si="2"/>
        <v>0</v>
      </c>
      <c r="Q47" s="16">
        <f t="shared" si="3"/>
        <v>0</v>
      </c>
      <c r="R47" s="16">
        <f t="shared" ref="R47:S48" si="8">IF(L47=0,0,O47/L47)*100</f>
        <v>0</v>
      </c>
      <c r="S47" s="16">
        <f t="shared" si="8"/>
        <v>0</v>
      </c>
      <c r="T47" s="5">
        <f t="shared" si="5"/>
        <v>0</v>
      </c>
      <c r="U47" s="16">
        <f>IF(O47=0,0,R47/O47)*100</f>
        <v>0</v>
      </c>
    </row>
    <row r="48" spans="1:21" ht="38.25" customHeight="1" x14ac:dyDescent="0.25">
      <c r="A48" s="1">
        <f t="shared" si="7"/>
        <v>43</v>
      </c>
      <c r="B48" s="190" t="s">
        <v>23</v>
      </c>
      <c r="C48" s="190" t="s">
        <v>273</v>
      </c>
      <c r="D48" s="25" t="s">
        <v>274</v>
      </c>
      <c r="E48" s="84" t="s">
        <v>41</v>
      </c>
      <c r="F48" s="96" t="s">
        <v>310</v>
      </c>
      <c r="G48" s="93">
        <f t="shared" si="0"/>
        <v>4987.17</v>
      </c>
      <c r="H48" s="44">
        <v>18</v>
      </c>
      <c r="I48" s="44">
        <v>4</v>
      </c>
      <c r="J48" s="44">
        <v>12</v>
      </c>
      <c r="K48" s="44">
        <v>6</v>
      </c>
      <c r="L48" s="44">
        <v>7</v>
      </c>
      <c r="M48" s="44">
        <v>0</v>
      </c>
      <c r="N48" s="16">
        <f t="shared" si="1"/>
        <v>33.333333333333329</v>
      </c>
      <c r="O48" s="16">
        <v>4987.17</v>
      </c>
      <c r="P48" s="5">
        <f t="shared" si="2"/>
        <v>4987.17</v>
      </c>
      <c r="Q48" s="16">
        <f t="shared" si="3"/>
        <v>100</v>
      </c>
      <c r="R48" s="16">
        <v>4987.17</v>
      </c>
      <c r="S48" s="16">
        <f t="shared" si="8"/>
        <v>0</v>
      </c>
      <c r="T48" s="5">
        <f t="shared" si="5"/>
        <v>0</v>
      </c>
      <c r="U48" s="16">
        <f>IF(O48=0,0,R48/O48)*100</f>
        <v>100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125</v>
      </c>
      <c r="E49" s="84" t="s">
        <v>72</v>
      </c>
      <c r="F49" s="96" t="s">
        <v>311</v>
      </c>
      <c r="G49" s="93">
        <f t="shared" si="0"/>
        <v>18004.22</v>
      </c>
      <c r="H49" s="44">
        <v>27</v>
      </c>
      <c r="I49" s="44">
        <v>5</v>
      </c>
      <c r="J49" s="44">
        <v>20</v>
      </c>
      <c r="K49" s="44">
        <v>17</v>
      </c>
      <c r="L49" s="44">
        <v>23</v>
      </c>
      <c r="M49" s="44">
        <v>0</v>
      </c>
      <c r="N49" s="16">
        <f t="shared" si="1"/>
        <v>62.962962962962962</v>
      </c>
      <c r="O49" s="5">
        <v>18004.22</v>
      </c>
      <c r="P49" s="5">
        <f t="shared" si="2"/>
        <v>18004.22</v>
      </c>
      <c r="Q49" s="16">
        <f>IF(O49=0,0,P49/O49)*100</f>
        <v>100</v>
      </c>
      <c r="R49" s="5">
        <v>18004.22</v>
      </c>
      <c r="S49" s="16">
        <f>IF(P49=0,0,R49/P49)*100</f>
        <v>100</v>
      </c>
      <c r="T49" s="5">
        <f t="shared" si="5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37" t="s">
        <v>127</v>
      </c>
      <c r="E50" s="85" t="s">
        <v>128</v>
      </c>
      <c r="F50" s="98" t="s">
        <v>312</v>
      </c>
      <c r="G50" s="93">
        <f t="shared" si="0"/>
        <v>26673.119999999999</v>
      </c>
      <c r="H50" s="44">
        <v>48</v>
      </c>
      <c r="I50" s="44">
        <v>18</v>
      </c>
      <c r="J50" s="44">
        <v>17</v>
      </c>
      <c r="K50" s="44">
        <v>42</v>
      </c>
      <c r="L50" s="44">
        <v>49</v>
      </c>
      <c r="M50" s="44">
        <v>0</v>
      </c>
      <c r="N50" s="16">
        <f t="shared" si="1"/>
        <v>87.5</v>
      </c>
      <c r="O50" s="5">
        <v>26673.119999999999</v>
      </c>
      <c r="P50" s="5">
        <f t="shared" si="2"/>
        <v>26673.119999999999</v>
      </c>
      <c r="Q50" s="16">
        <f>IF(O50=0,0,P50/O50)*100</f>
        <v>100</v>
      </c>
      <c r="R50" s="5">
        <v>26673.119999999999</v>
      </c>
      <c r="S50" s="16">
        <f>IF(P50=0,0,R50/P50)*100</f>
        <v>100</v>
      </c>
      <c r="T50" s="5">
        <f t="shared" si="5"/>
        <v>0</v>
      </c>
      <c r="U50" s="16">
        <f>IF(P50=0,0,T50/P50)*100</f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25" t="s">
        <v>275</v>
      </c>
      <c r="E51" s="85" t="s">
        <v>276</v>
      </c>
      <c r="F51" s="97" t="s">
        <v>436</v>
      </c>
      <c r="G51" s="93">
        <f t="shared" si="0"/>
        <v>0</v>
      </c>
      <c r="H51" s="44">
        <v>3</v>
      </c>
      <c r="I51" s="44">
        <v>0</v>
      </c>
      <c r="J51" s="44">
        <v>2</v>
      </c>
      <c r="K51" s="44">
        <v>0</v>
      </c>
      <c r="L51" s="44">
        <v>0</v>
      </c>
      <c r="M51" s="44">
        <v>0</v>
      </c>
      <c r="N51" s="16">
        <f t="shared" si="1"/>
        <v>0</v>
      </c>
      <c r="O51" s="16">
        <f>IF(I51=0,0,L51/I51)*100</f>
        <v>0</v>
      </c>
      <c r="P51" s="5">
        <f t="shared" si="2"/>
        <v>0</v>
      </c>
      <c r="Q51" s="16">
        <f>IF(K51=0,0,N51/K51)*100</f>
        <v>0</v>
      </c>
      <c r="R51" s="16">
        <f>IF(L51=0,0,O51/L51)*100</f>
        <v>0</v>
      </c>
      <c r="S51" s="16">
        <f>IF(M51=0,0,P51/M51)*100</f>
        <v>0</v>
      </c>
      <c r="T51" s="5">
        <f t="shared" si="5"/>
        <v>0</v>
      </c>
      <c r="U51" s="16">
        <f>IF(O51=0,0,R51/O51)*100</f>
        <v>0</v>
      </c>
    </row>
    <row r="52" spans="1:21" ht="27.95" customHeight="1" x14ac:dyDescent="0.25">
      <c r="A52" s="1">
        <f t="shared" si="7"/>
        <v>47</v>
      </c>
      <c r="B52" s="25" t="s">
        <v>23</v>
      </c>
      <c r="C52" s="190" t="s">
        <v>29</v>
      </c>
      <c r="D52" s="25" t="s">
        <v>132</v>
      </c>
      <c r="E52" s="84" t="s">
        <v>78</v>
      </c>
      <c r="F52" s="96" t="s">
        <v>313</v>
      </c>
      <c r="G52" s="93">
        <f t="shared" si="0"/>
        <v>17029.04</v>
      </c>
      <c r="H52" s="44">
        <v>45</v>
      </c>
      <c r="I52" s="44">
        <v>8</v>
      </c>
      <c r="J52" s="44">
        <v>27</v>
      </c>
      <c r="K52" s="44">
        <v>23</v>
      </c>
      <c r="L52" s="44">
        <v>27</v>
      </c>
      <c r="M52" s="44">
        <v>0</v>
      </c>
      <c r="N52" s="16">
        <f t="shared" si="1"/>
        <v>51.111111111111107</v>
      </c>
      <c r="O52" s="5">
        <v>17029.04</v>
      </c>
      <c r="P52" s="5">
        <f t="shared" si="2"/>
        <v>17029.04</v>
      </c>
      <c r="Q52" s="16">
        <f t="shared" ref="Q52:Q60" si="9">IF(O52=0,0,P52/O52)*100</f>
        <v>100</v>
      </c>
      <c r="R52" s="5">
        <v>17029.04</v>
      </c>
      <c r="S52" s="16">
        <f t="shared" ref="S52:S60" si="10">IF(P52=0,0,R52/P52)*100</f>
        <v>100</v>
      </c>
      <c r="T52" s="5">
        <f t="shared" si="5"/>
        <v>0</v>
      </c>
      <c r="U52" s="16">
        <f>IF(P52=0,0,T52/P52)*100</f>
        <v>0</v>
      </c>
    </row>
    <row r="53" spans="1:21" ht="29.25" customHeight="1" x14ac:dyDescent="0.25">
      <c r="A53" s="1">
        <f t="shared" si="7"/>
        <v>48</v>
      </c>
      <c r="B53" s="1" t="s">
        <v>22</v>
      </c>
      <c r="C53" s="1"/>
      <c r="D53" s="37" t="s">
        <v>130</v>
      </c>
      <c r="E53" s="85" t="s">
        <v>41</v>
      </c>
      <c r="F53" s="96" t="s">
        <v>314</v>
      </c>
      <c r="G53" s="93">
        <f t="shared" si="0"/>
        <v>16940.650000000001</v>
      </c>
      <c r="H53" s="44">
        <v>29</v>
      </c>
      <c r="I53" s="44">
        <v>6</v>
      </c>
      <c r="J53" s="44">
        <v>20</v>
      </c>
      <c r="K53" s="44">
        <v>23</v>
      </c>
      <c r="L53" s="44">
        <v>31</v>
      </c>
      <c r="M53" s="44">
        <v>0</v>
      </c>
      <c r="N53" s="16">
        <f t="shared" si="1"/>
        <v>79.310344827586206</v>
      </c>
      <c r="O53" s="5">
        <v>16940.650000000001</v>
      </c>
      <c r="P53" s="5">
        <f t="shared" si="2"/>
        <v>16940.650000000001</v>
      </c>
      <c r="Q53" s="16">
        <f t="shared" si="9"/>
        <v>100</v>
      </c>
      <c r="R53" s="5">
        <v>16940.650000000001</v>
      </c>
      <c r="S53" s="16">
        <f t="shared" si="10"/>
        <v>100</v>
      </c>
      <c r="T53" s="5">
        <f t="shared" si="5"/>
        <v>0</v>
      </c>
      <c r="U53" s="16">
        <f>IF(P53=0,0,T53/P53)*100</f>
        <v>0</v>
      </c>
    </row>
    <row r="54" spans="1:21" ht="28.5" customHeight="1" x14ac:dyDescent="0.25">
      <c r="A54" s="1">
        <f t="shared" si="7"/>
        <v>49</v>
      </c>
      <c r="B54" s="60" t="s">
        <v>22</v>
      </c>
      <c r="C54" s="190"/>
      <c r="D54" s="37" t="s">
        <v>277</v>
      </c>
      <c r="E54" s="84" t="s">
        <v>41</v>
      </c>
      <c r="F54" s="98" t="s">
        <v>315</v>
      </c>
      <c r="G54" s="93">
        <f t="shared" si="0"/>
        <v>0</v>
      </c>
      <c r="H54" s="44">
        <v>30</v>
      </c>
      <c r="I54" s="44">
        <v>6</v>
      </c>
      <c r="J54" s="44">
        <v>19</v>
      </c>
      <c r="K54" s="44">
        <v>0</v>
      </c>
      <c r="L54" s="44">
        <v>0</v>
      </c>
      <c r="M54" s="44">
        <v>0</v>
      </c>
      <c r="N54" s="16">
        <f t="shared" si="1"/>
        <v>0</v>
      </c>
      <c r="O54" s="5">
        <v>0</v>
      </c>
      <c r="P54" s="5">
        <f t="shared" si="2"/>
        <v>0</v>
      </c>
      <c r="Q54" s="16">
        <f t="shared" si="9"/>
        <v>0</v>
      </c>
      <c r="R54" s="5">
        <v>0</v>
      </c>
      <c r="S54" s="16">
        <f t="shared" si="10"/>
        <v>0</v>
      </c>
      <c r="T54" s="5">
        <f t="shared" si="5"/>
        <v>0</v>
      </c>
      <c r="U54" s="5">
        <v>0</v>
      </c>
    </row>
    <row r="55" spans="1:21" ht="28.5" customHeight="1" x14ac:dyDescent="0.25">
      <c r="A55" s="1">
        <f t="shared" si="7"/>
        <v>50</v>
      </c>
      <c r="B55" s="60" t="s">
        <v>22</v>
      </c>
      <c r="C55" s="190"/>
      <c r="D55" s="37" t="s">
        <v>419</v>
      </c>
      <c r="E55" s="84" t="s">
        <v>41</v>
      </c>
      <c r="F55" s="192" t="s">
        <v>438</v>
      </c>
      <c r="G55" s="93">
        <f t="shared" si="0"/>
        <v>0</v>
      </c>
      <c r="H55" s="44">
        <v>2</v>
      </c>
      <c r="I55" s="44">
        <v>0</v>
      </c>
      <c r="J55" s="44">
        <v>2</v>
      </c>
      <c r="K55" s="44">
        <v>0</v>
      </c>
      <c r="L55" s="44">
        <v>0</v>
      </c>
      <c r="M55" s="44">
        <v>0</v>
      </c>
      <c r="N55" s="16">
        <f t="shared" si="1"/>
        <v>0</v>
      </c>
      <c r="O55" s="5"/>
      <c r="P55" s="5">
        <f t="shared" si="2"/>
        <v>0</v>
      </c>
      <c r="Q55" s="16">
        <f t="shared" si="9"/>
        <v>0</v>
      </c>
      <c r="R55" s="5"/>
      <c r="S55" s="16">
        <f t="shared" si="10"/>
        <v>0</v>
      </c>
      <c r="T55" s="5">
        <f t="shared" si="5"/>
        <v>0</v>
      </c>
      <c r="U55" s="5"/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25" t="s">
        <v>134</v>
      </c>
      <c r="E56" s="84" t="s">
        <v>135</v>
      </c>
      <c r="F56" s="96" t="s">
        <v>316</v>
      </c>
      <c r="G56" s="93">
        <f t="shared" si="0"/>
        <v>3927.26</v>
      </c>
      <c r="H56" s="44">
        <v>10</v>
      </c>
      <c r="I56" s="44">
        <v>1</v>
      </c>
      <c r="J56" s="44">
        <v>7</v>
      </c>
      <c r="K56" s="44">
        <v>9</v>
      </c>
      <c r="L56" s="44">
        <v>10</v>
      </c>
      <c r="M56" s="44">
        <v>0</v>
      </c>
      <c r="N56" s="16">
        <f t="shared" si="1"/>
        <v>90</v>
      </c>
      <c r="O56" s="5">
        <v>3927.26</v>
      </c>
      <c r="P56" s="5">
        <f t="shared" si="2"/>
        <v>3927.26</v>
      </c>
      <c r="Q56" s="16">
        <f t="shared" si="9"/>
        <v>100</v>
      </c>
      <c r="R56" s="5">
        <v>3927.26</v>
      </c>
      <c r="S56" s="16">
        <f t="shared" si="10"/>
        <v>100</v>
      </c>
      <c r="T56" s="5">
        <f t="shared" si="5"/>
        <v>0</v>
      </c>
      <c r="U56" s="16">
        <f>IF(P56=0,0,T56/P56)*100</f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141</v>
      </c>
      <c r="E57" s="84" t="s">
        <v>53</v>
      </c>
      <c r="F57" s="96" t="s">
        <v>317</v>
      </c>
      <c r="G57" s="93">
        <f t="shared" si="0"/>
        <v>16383.9</v>
      </c>
      <c r="H57" s="44">
        <v>35</v>
      </c>
      <c r="I57" s="44">
        <v>10</v>
      </c>
      <c r="J57" s="44">
        <v>20</v>
      </c>
      <c r="K57" s="44">
        <v>28</v>
      </c>
      <c r="L57" s="44">
        <v>31</v>
      </c>
      <c r="M57" s="44">
        <v>0</v>
      </c>
      <c r="N57" s="16">
        <f t="shared" si="1"/>
        <v>80</v>
      </c>
      <c r="O57" s="5">
        <v>16383.9</v>
      </c>
      <c r="P57" s="5">
        <f t="shared" si="2"/>
        <v>16383.9</v>
      </c>
      <c r="Q57" s="16">
        <f t="shared" si="9"/>
        <v>100</v>
      </c>
      <c r="R57" s="5">
        <v>16383.9</v>
      </c>
      <c r="S57" s="16">
        <f t="shared" si="10"/>
        <v>100</v>
      </c>
      <c r="T57" s="5">
        <f t="shared" si="5"/>
        <v>0</v>
      </c>
      <c r="U57" s="16">
        <f>IF(P57=0,0,T57/P57)*100</f>
        <v>0</v>
      </c>
    </row>
    <row r="58" spans="1:21" ht="27.95" customHeight="1" x14ac:dyDescent="0.25">
      <c r="A58" s="1">
        <f t="shared" si="7"/>
        <v>53</v>
      </c>
      <c r="B58" s="1" t="s">
        <v>22</v>
      </c>
      <c r="C58" s="1"/>
      <c r="D58" s="25" t="s">
        <v>143</v>
      </c>
      <c r="E58" s="84" t="s">
        <v>53</v>
      </c>
      <c r="F58" s="96" t="s">
        <v>318</v>
      </c>
      <c r="G58" s="93">
        <f t="shared" si="0"/>
        <v>11528.49</v>
      </c>
      <c r="H58" s="44">
        <v>25</v>
      </c>
      <c r="I58" s="44">
        <v>7</v>
      </c>
      <c r="J58" s="44">
        <v>16</v>
      </c>
      <c r="K58" s="44">
        <v>15</v>
      </c>
      <c r="L58" s="44">
        <v>19</v>
      </c>
      <c r="M58" s="44">
        <v>0</v>
      </c>
      <c r="N58" s="16">
        <f t="shared" si="1"/>
        <v>60</v>
      </c>
      <c r="O58" s="5">
        <v>11528.49</v>
      </c>
      <c r="P58" s="5">
        <f t="shared" si="2"/>
        <v>11528.49</v>
      </c>
      <c r="Q58" s="16">
        <f t="shared" si="9"/>
        <v>100</v>
      </c>
      <c r="R58" s="5">
        <v>11528.49</v>
      </c>
      <c r="S58" s="16">
        <f t="shared" si="10"/>
        <v>100</v>
      </c>
      <c r="T58" s="5">
        <f t="shared" si="5"/>
        <v>0</v>
      </c>
      <c r="U58" s="16">
        <f>IF(P58=0,0,T58/P58)*100</f>
        <v>0</v>
      </c>
    </row>
    <row r="59" spans="1:21" ht="30.75" customHeight="1" x14ac:dyDescent="0.25">
      <c r="A59" s="1">
        <f t="shared" si="7"/>
        <v>54</v>
      </c>
      <c r="B59" s="25" t="s">
        <v>23</v>
      </c>
      <c r="C59" s="190" t="s">
        <v>268</v>
      </c>
      <c r="D59" s="25" t="s">
        <v>267</v>
      </c>
      <c r="E59" s="84" t="s">
        <v>41</v>
      </c>
      <c r="F59" s="96" t="s">
        <v>319</v>
      </c>
      <c r="G59" s="93">
        <f t="shared" si="0"/>
        <v>1203.94</v>
      </c>
      <c r="H59" s="44">
        <v>6</v>
      </c>
      <c r="I59" s="44">
        <v>0</v>
      </c>
      <c r="J59" s="44">
        <v>5</v>
      </c>
      <c r="K59" s="44">
        <v>3</v>
      </c>
      <c r="L59" s="44">
        <v>3</v>
      </c>
      <c r="M59" s="44">
        <v>0</v>
      </c>
      <c r="N59" s="16">
        <f t="shared" si="1"/>
        <v>50</v>
      </c>
      <c r="O59" s="16">
        <v>1203.94</v>
      </c>
      <c r="P59" s="5">
        <f t="shared" si="2"/>
        <v>1203.94</v>
      </c>
      <c r="Q59" s="16">
        <f t="shared" si="9"/>
        <v>100</v>
      </c>
      <c r="R59" s="16">
        <v>1203.94</v>
      </c>
      <c r="S59" s="16">
        <f t="shared" si="10"/>
        <v>100</v>
      </c>
      <c r="T59" s="5">
        <f t="shared" si="5"/>
        <v>0</v>
      </c>
      <c r="U59" s="16">
        <f>IF(P59=0,0,T59/P59)*100</f>
        <v>0</v>
      </c>
    </row>
    <row r="60" spans="1:21" ht="30.75" customHeight="1" x14ac:dyDescent="0.25">
      <c r="A60" s="1">
        <f t="shared" si="7"/>
        <v>55</v>
      </c>
      <c r="B60" s="25" t="s">
        <v>22</v>
      </c>
      <c r="C60" s="190"/>
      <c r="D60" s="25" t="s">
        <v>420</v>
      </c>
      <c r="E60" s="84" t="s">
        <v>41</v>
      </c>
      <c r="F60" s="192" t="s">
        <v>439</v>
      </c>
      <c r="G60" s="93">
        <f t="shared" si="0"/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16">
        <f t="shared" si="1"/>
        <v>0</v>
      </c>
      <c r="O60" s="16"/>
      <c r="P60" s="5">
        <f t="shared" si="2"/>
        <v>0</v>
      </c>
      <c r="Q60" s="16">
        <f t="shared" si="9"/>
        <v>0</v>
      </c>
      <c r="R60" s="16"/>
      <c r="S60" s="16">
        <f t="shared" si="10"/>
        <v>0</v>
      </c>
      <c r="T60" s="5">
        <f t="shared" si="5"/>
        <v>0</v>
      </c>
      <c r="U60" s="16"/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145</v>
      </c>
      <c r="E61" s="84" t="s">
        <v>111</v>
      </c>
      <c r="F61" s="96" t="s">
        <v>320</v>
      </c>
      <c r="G61" s="93">
        <f t="shared" si="0"/>
        <v>15113.89</v>
      </c>
      <c r="H61" s="44">
        <v>25</v>
      </c>
      <c r="I61" s="44">
        <v>1</v>
      </c>
      <c r="J61" s="44">
        <v>14</v>
      </c>
      <c r="K61" s="44">
        <v>17</v>
      </c>
      <c r="L61" s="44">
        <v>23</v>
      </c>
      <c r="M61" s="44">
        <v>0</v>
      </c>
      <c r="N61" s="16">
        <f t="shared" si="1"/>
        <v>68</v>
      </c>
      <c r="O61" s="5">
        <v>15113.89</v>
      </c>
      <c r="P61" s="5">
        <f t="shared" si="2"/>
        <v>15113.89</v>
      </c>
      <c r="Q61" s="16">
        <f t="shared" ref="Q61:Q93" si="11">IF(O61=0,0,P61/O61)*100</f>
        <v>100</v>
      </c>
      <c r="R61" s="5">
        <v>15113.89</v>
      </c>
      <c r="S61" s="16">
        <f t="shared" ref="S61:S77" si="12">IF(P61=0,0,R61/P61)*100</f>
        <v>100</v>
      </c>
      <c r="T61" s="5">
        <f t="shared" si="5"/>
        <v>0</v>
      </c>
      <c r="U61" s="16">
        <f t="shared" ref="U61:U93" si="13">IF(P61=0,0,T61/P61)*100</f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421</v>
      </c>
      <c r="E62" s="84" t="s">
        <v>41</v>
      </c>
      <c r="F62" s="192" t="s">
        <v>440</v>
      </c>
      <c r="G62" s="93">
        <f t="shared" si="0"/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16">
        <f t="shared" si="1"/>
        <v>0</v>
      </c>
      <c r="O62" s="5"/>
      <c r="P62" s="5">
        <f t="shared" si="2"/>
        <v>0</v>
      </c>
      <c r="Q62" s="16">
        <f t="shared" si="11"/>
        <v>0</v>
      </c>
      <c r="R62" s="5"/>
      <c r="S62" s="16">
        <f t="shared" si="12"/>
        <v>0</v>
      </c>
      <c r="T62" s="5">
        <f t="shared" si="5"/>
        <v>0</v>
      </c>
      <c r="U62" s="16"/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149</v>
      </c>
      <c r="E63" s="84" t="s">
        <v>150</v>
      </c>
      <c r="F63" s="96" t="s">
        <v>321</v>
      </c>
      <c r="G63" s="93">
        <f t="shared" si="0"/>
        <v>14527.74</v>
      </c>
      <c r="H63" s="44">
        <v>21</v>
      </c>
      <c r="I63" s="44">
        <v>1</v>
      </c>
      <c r="J63" s="44">
        <v>15</v>
      </c>
      <c r="K63" s="44">
        <v>17</v>
      </c>
      <c r="L63" s="44">
        <v>20</v>
      </c>
      <c r="M63" s="44">
        <v>0</v>
      </c>
      <c r="N63" s="16">
        <f t="shared" si="1"/>
        <v>80.952380952380949</v>
      </c>
      <c r="O63" s="5">
        <v>14527.74</v>
      </c>
      <c r="P63" s="5">
        <f t="shared" si="2"/>
        <v>14527.74</v>
      </c>
      <c r="Q63" s="16">
        <f t="shared" si="11"/>
        <v>100</v>
      </c>
      <c r="R63" s="5">
        <v>14527.74</v>
      </c>
      <c r="S63" s="16">
        <f t="shared" si="12"/>
        <v>100</v>
      </c>
      <c r="T63" s="5">
        <f t="shared" si="5"/>
        <v>0</v>
      </c>
      <c r="U63" s="16">
        <f t="shared" si="13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152</v>
      </c>
      <c r="E64" s="86" t="s">
        <v>53</v>
      </c>
      <c r="F64" s="96" t="s">
        <v>322</v>
      </c>
      <c r="G64" s="93">
        <f t="shared" si="0"/>
        <v>9363.5</v>
      </c>
      <c r="H64" s="44">
        <v>25</v>
      </c>
      <c r="I64" s="44">
        <v>7</v>
      </c>
      <c r="J64" s="44">
        <v>14</v>
      </c>
      <c r="K64" s="44">
        <v>13</v>
      </c>
      <c r="L64" s="44">
        <v>18</v>
      </c>
      <c r="M64" s="44">
        <v>0</v>
      </c>
      <c r="N64" s="16">
        <f t="shared" si="1"/>
        <v>52</v>
      </c>
      <c r="O64" s="5">
        <v>9363.5</v>
      </c>
      <c r="P64" s="5">
        <f t="shared" si="2"/>
        <v>9363.5</v>
      </c>
      <c r="Q64" s="16">
        <f t="shared" si="11"/>
        <v>100</v>
      </c>
      <c r="R64" s="5">
        <v>9363.5</v>
      </c>
      <c r="S64" s="16">
        <f t="shared" si="12"/>
        <v>100</v>
      </c>
      <c r="T64" s="5">
        <f t="shared" si="5"/>
        <v>0</v>
      </c>
      <c r="U64" s="16">
        <f t="shared" si="13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154</v>
      </c>
      <c r="E65" s="84" t="s">
        <v>155</v>
      </c>
      <c r="F65" s="99" t="s">
        <v>323</v>
      </c>
      <c r="G65" s="93">
        <f t="shared" si="0"/>
        <v>15049.09</v>
      </c>
      <c r="H65" s="44">
        <v>39</v>
      </c>
      <c r="I65" s="44">
        <v>5</v>
      </c>
      <c r="J65" s="44">
        <v>33</v>
      </c>
      <c r="K65" s="44">
        <v>17</v>
      </c>
      <c r="L65" s="44">
        <v>26</v>
      </c>
      <c r="M65" s="44">
        <v>0</v>
      </c>
      <c r="N65" s="16">
        <f t="shared" si="1"/>
        <v>43.589743589743591</v>
      </c>
      <c r="O65" s="5">
        <v>15049.09</v>
      </c>
      <c r="P65" s="5">
        <f t="shared" si="2"/>
        <v>15049.09</v>
      </c>
      <c r="Q65" s="16">
        <f t="shared" si="11"/>
        <v>100</v>
      </c>
      <c r="R65" s="5">
        <v>15049.09</v>
      </c>
      <c r="S65" s="16">
        <f t="shared" si="12"/>
        <v>100</v>
      </c>
      <c r="T65" s="5">
        <f t="shared" si="5"/>
        <v>0</v>
      </c>
      <c r="U65" s="16">
        <f t="shared" si="13"/>
        <v>0</v>
      </c>
    </row>
    <row r="66" spans="1:21" ht="39" customHeight="1" x14ac:dyDescent="0.25">
      <c r="A66" s="1">
        <f t="shared" si="7"/>
        <v>61</v>
      </c>
      <c r="B66" s="25" t="s">
        <v>23</v>
      </c>
      <c r="C66" s="190" t="s">
        <v>30</v>
      </c>
      <c r="D66" s="25" t="s">
        <v>157</v>
      </c>
      <c r="E66" s="87" t="s">
        <v>158</v>
      </c>
      <c r="F66" s="97" t="s">
        <v>324</v>
      </c>
      <c r="G66" s="93">
        <f t="shared" si="0"/>
        <v>3148.3</v>
      </c>
      <c r="H66" s="44">
        <v>39</v>
      </c>
      <c r="I66" s="44">
        <v>8</v>
      </c>
      <c r="J66" s="44">
        <v>11</v>
      </c>
      <c r="K66" s="44">
        <v>8</v>
      </c>
      <c r="L66" s="44">
        <v>9</v>
      </c>
      <c r="M66" s="44">
        <v>0</v>
      </c>
      <c r="N66" s="16">
        <f t="shared" si="1"/>
        <v>20.512820512820511</v>
      </c>
      <c r="O66" s="5">
        <v>3148.3</v>
      </c>
      <c r="P66" s="5">
        <f t="shared" si="2"/>
        <v>3148.3</v>
      </c>
      <c r="Q66" s="16">
        <f t="shared" si="11"/>
        <v>100</v>
      </c>
      <c r="R66" s="5">
        <v>3148.3</v>
      </c>
      <c r="S66" s="16">
        <f t="shared" si="12"/>
        <v>100</v>
      </c>
      <c r="T66" s="5">
        <f t="shared" si="5"/>
        <v>0</v>
      </c>
      <c r="U66" s="16">
        <f t="shared" si="13"/>
        <v>0</v>
      </c>
    </row>
    <row r="67" spans="1:21" ht="27.95" customHeight="1" x14ac:dyDescent="0.25">
      <c r="A67" s="1">
        <f t="shared" si="7"/>
        <v>62</v>
      </c>
      <c r="B67" s="1" t="s">
        <v>22</v>
      </c>
      <c r="C67" s="1"/>
      <c r="D67" s="25" t="s">
        <v>160</v>
      </c>
      <c r="E67" s="84" t="s">
        <v>161</v>
      </c>
      <c r="F67" s="96" t="s">
        <v>325</v>
      </c>
      <c r="G67" s="93">
        <f t="shared" si="0"/>
        <v>18773.419999999998</v>
      </c>
      <c r="H67" s="44">
        <v>33</v>
      </c>
      <c r="I67" s="44">
        <v>2</v>
      </c>
      <c r="J67" s="44">
        <v>16</v>
      </c>
      <c r="K67" s="44">
        <v>29</v>
      </c>
      <c r="L67" s="44">
        <v>36</v>
      </c>
      <c r="M67" s="44">
        <v>0</v>
      </c>
      <c r="N67" s="16">
        <f t="shared" si="1"/>
        <v>87.878787878787875</v>
      </c>
      <c r="O67" s="5">
        <v>18773.419999999998</v>
      </c>
      <c r="P67" s="5">
        <f t="shared" si="2"/>
        <v>18773.419999999998</v>
      </c>
      <c r="Q67" s="16">
        <f t="shared" si="11"/>
        <v>100</v>
      </c>
      <c r="R67" s="5">
        <v>18773.419999999998</v>
      </c>
      <c r="S67" s="16">
        <f t="shared" si="12"/>
        <v>100</v>
      </c>
      <c r="T67" s="5">
        <f t="shared" si="5"/>
        <v>0</v>
      </c>
      <c r="U67" s="16">
        <f t="shared" si="13"/>
        <v>0</v>
      </c>
    </row>
    <row r="68" spans="1:21" ht="27.95" customHeight="1" x14ac:dyDescent="0.25">
      <c r="A68" s="1">
        <f t="shared" si="7"/>
        <v>63</v>
      </c>
      <c r="B68" s="25" t="s">
        <v>24</v>
      </c>
      <c r="C68" s="190" t="s">
        <v>31</v>
      </c>
      <c r="D68" s="25" t="s">
        <v>163</v>
      </c>
      <c r="E68" s="84" t="s">
        <v>164</v>
      </c>
      <c r="F68" s="100" t="s">
        <v>165</v>
      </c>
      <c r="G68" s="93">
        <f t="shared" si="0"/>
        <v>12344.8</v>
      </c>
      <c r="H68" s="44">
        <v>22</v>
      </c>
      <c r="I68" s="44">
        <v>5</v>
      </c>
      <c r="J68" s="44">
        <v>12</v>
      </c>
      <c r="K68" s="44">
        <v>13</v>
      </c>
      <c r="L68" s="44">
        <v>16</v>
      </c>
      <c r="M68" s="44">
        <v>0</v>
      </c>
      <c r="N68" s="16">
        <f t="shared" si="1"/>
        <v>59.090909090909093</v>
      </c>
      <c r="O68" s="5">
        <v>12344.8</v>
      </c>
      <c r="P68" s="5">
        <f t="shared" si="2"/>
        <v>12344.8</v>
      </c>
      <c r="Q68" s="16">
        <f t="shared" si="11"/>
        <v>100</v>
      </c>
      <c r="R68" s="5">
        <v>12344.8</v>
      </c>
      <c r="S68" s="16">
        <f t="shared" si="12"/>
        <v>100</v>
      </c>
      <c r="T68" s="5">
        <f t="shared" si="5"/>
        <v>0</v>
      </c>
      <c r="U68" s="16">
        <f t="shared" si="13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168</v>
      </c>
      <c r="E69" s="84" t="s">
        <v>41</v>
      </c>
      <c r="F69" s="98" t="s">
        <v>326</v>
      </c>
      <c r="G69" s="93">
        <f t="shared" si="0"/>
        <v>10372.75</v>
      </c>
      <c r="H69" s="44">
        <v>33</v>
      </c>
      <c r="I69" s="44">
        <v>11</v>
      </c>
      <c r="J69" s="44">
        <v>14</v>
      </c>
      <c r="K69" s="44">
        <v>20</v>
      </c>
      <c r="L69" s="44">
        <v>22</v>
      </c>
      <c r="M69" s="44">
        <v>0</v>
      </c>
      <c r="N69" s="16">
        <f t="shared" si="1"/>
        <v>60.606060606060609</v>
      </c>
      <c r="O69" s="5">
        <v>10372.75</v>
      </c>
      <c r="P69" s="5">
        <f t="shared" si="2"/>
        <v>10372.75</v>
      </c>
      <c r="Q69" s="16">
        <f t="shared" si="11"/>
        <v>100</v>
      </c>
      <c r="R69" s="5">
        <v>10372.75</v>
      </c>
      <c r="S69" s="16">
        <f t="shared" si="12"/>
        <v>100</v>
      </c>
      <c r="T69" s="5">
        <f t="shared" si="5"/>
        <v>0</v>
      </c>
      <c r="U69" s="16">
        <f t="shared" si="13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170</v>
      </c>
      <c r="E70" s="84" t="s">
        <v>41</v>
      </c>
      <c r="F70" s="98" t="s">
        <v>327</v>
      </c>
      <c r="G70" s="93">
        <f t="shared" si="0"/>
        <v>3770.92</v>
      </c>
      <c r="H70" s="44">
        <v>19</v>
      </c>
      <c r="I70" s="44">
        <v>6</v>
      </c>
      <c r="J70" s="44">
        <v>11</v>
      </c>
      <c r="K70" s="44">
        <v>9</v>
      </c>
      <c r="L70" s="44">
        <v>11</v>
      </c>
      <c r="M70" s="44">
        <v>0</v>
      </c>
      <c r="N70" s="16">
        <f t="shared" si="1"/>
        <v>47.368421052631575</v>
      </c>
      <c r="O70" s="5">
        <v>3770.92</v>
      </c>
      <c r="P70" s="5">
        <f t="shared" si="2"/>
        <v>3770.92</v>
      </c>
      <c r="Q70" s="16">
        <f t="shared" si="11"/>
        <v>100</v>
      </c>
      <c r="R70" s="5">
        <v>3770.92</v>
      </c>
      <c r="S70" s="16">
        <f t="shared" si="12"/>
        <v>100</v>
      </c>
      <c r="T70" s="5">
        <f t="shared" si="5"/>
        <v>0</v>
      </c>
      <c r="U70" s="16">
        <f t="shared" si="13"/>
        <v>0</v>
      </c>
    </row>
    <row r="71" spans="1:21" ht="27.95" customHeight="1" x14ac:dyDescent="0.25">
      <c r="A71" s="1">
        <f t="shared" ref="A71:A118" si="14">ROW(A66:A66)</f>
        <v>66</v>
      </c>
      <c r="B71" s="1" t="s">
        <v>22</v>
      </c>
      <c r="C71" s="1"/>
      <c r="D71" s="25" t="s">
        <v>166</v>
      </c>
      <c r="E71" s="84" t="s">
        <v>53</v>
      </c>
      <c r="F71" s="98" t="s">
        <v>328</v>
      </c>
      <c r="G71" s="93">
        <f t="shared" si="0"/>
        <v>4040.4</v>
      </c>
      <c r="H71" s="44">
        <v>32</v>
      </c>
      <c r="I71" s="44">
        <v>5</v>
      </c>
      <c r="J71" s="44">
        <v>24</v>
      </c>
      <c r="K71" s="44">
        <v>3</v>
      </c>
      <c r="L71" s="44">
        <v>4</v>
      </c>
      <c r="M71" s="44">
        <v>0</v>
      </c>
      <c r="N71" s="16">
        <f t="shared" si="1"/>
        <v>9.375</v>
      </c>
      <c r="O71" s="5">
        <v>4040.4</v>
      </c>
      <c r="P71" s="5">
        <f t="shared" si="2"/>
        <v>4040.4</v>
      </c>
      <c r="Q71" s="16">
        <f t="shared" si="11"/>
        <v>100</v>
      </c>
      <c r="R71" s="5">
        <v>4040.4</v>
      </c>
      <c r="S71" s="16">
        <f t="shared" si="12"/>
        <v>100</v>
      </c>
      <c r="T71" s="5">
        <f t="shared" si="5"/>
        <v>0</v>
      </c>
      <c r="U71" s="16">
        <f t="shared" si="13"/>
        <v>0</v>
      </c>
    </row>
    <row r="72" spans="1:21" ht="27.95" customHeight="1" x14ac:dyDescent="0.25">
      <c r="A72" s="1">
        <f t="shared" si="14"/>
        <v>67</v>
      </c>
      <c r="B72" s="1" t="s">
        <v>22</v>
      </c>
      <c r="C72" s="1"/>
      <c r="D72" s="25" t="s">
        <v>422</v>
      </c>
      <c r="E72" s="84" t="s">
        <v>53</v>
      </c>
      <c r="F72" s="192" t="s">
        <v>441</v>
      </c>
      <c r="G72" s="93">
        <f t="shared" si="0"/>
        <v>0</v>
      </c>
      <c r="H72" s="44">
        <v>0</v>
      </c>
      <c r="I72" s="44">
        <v>0</v>
      </c>
      <c r="J72" s="44">
        <v>0</v>
      </c>
      <c r="K72" s="44">
        <v>0</v>
      </c>
      <c r="L72" s="44">
        <v>0</v>
      </c>
      <c r="M72" s="44">
        <v>0</v>
      </c>
      <c r="N72" s="16">
        <f t="shared" si="1"/>
        <v>0</v>
      </c>
      <c r="O72" s="5"/>
      <c r="P72" s="5">
        <f t="shared" si="2"/>
        <v>0</v>
      </c>
      <c r="Q72" s="16">
        <f t="shared" si="11"/>
        <v>0</v>
      </c>
      <c r="R72" s="5"/>
      <c r="S72" s="16">
        <f t="shared" si="12"/>
        <v>0</v>
      </c>
      <c r="T72" s="5">
        <f t="shared" si="5"/>
        <v>0</v>
      </c>
      <c r="U72" s="16"/>
    </row>
    <row r="73" spans="1:21" ht="27.95" customHeight="1" x14ac:dyDescent="0.25">
      <c r="A73" s="1">
        <f t="shared" si="14"/>
        <v>68</v>
      </c>
      <c r="B73" s="1" t="s">
        <v>22</v>
      </c>
      <c r="C73" s="1"/>
      <c r="D73" s="25" t="s">
        <v>172</v>
      </c>
      <c r="E73" s="86" t="s">
        <v>173</v>
      </c>
      <c r="F73" s="96" t="s">
        <v>329</v>
      </c>
      <c r="G73" s="93">
        <f t="shared" si="0"/>
        <v>17017.78</v>
      </c>
      <c r="H73" s="44">
        <v>18</v>
      </c>
      <c r="I73" s="44">
        <v>1</v>
      </c>
      <c r="J73" s="44">
        <v>14</v>
      </c>
      <c r="K73" s="44">
        <v>15</v>
      </c>
      <c r="L73" s="44">
        <v>17</v>
      </c>
      <c r="M73" s="44">
        <v>0</v>
      </c>
      <c r="N73" s="16">
        <f t="shared" si="1"/>
        <v>83.333333333333343</v>
      </c>
      <c r="O73" s="5">
        <v>17017.78</v>
      </c>
      <c r="P73" s="5">
        <f t="shared" si="2"/>
        <v>17017.78</v>
      </c>
      <c r="Q73" s="16">
        <f t="shared" si="11"/>
        <v>100</v>
      </c>
      <c r="R73" s="5">
        <v>17017.78</v>
      </c>
      <c r="S73" s="16">
        <f t="shared" si="12"/>
        <v>100</v>
      </c>
      <c r="T73" s="5">
        <f t="shared" si="5"/>
        <v>0</v>
      </c>
      <c r="U73" s="16">
        <f t="shared" si="13"/>
        <v>0</v>
      </c>
    </row>
    <row r="74" spans="1:21" ht="27.95" customHeight="1" x14ac:dyDescent="0.25">
      <c r="A74" s="1">
        <f t="shared" si="14"/>
        <v>69</v>
      </c>
      <c r="B74" s="1" t="s">
        <v>22</v>
      </c>
      <c r="C74" s="1"/>
      <c r="D74" s="25" t="s">
        <v>175</v>
      </c>
      <c r="E74" s="84" t="s">
        <v>176</v>
      </c>
      <c r="F74" s="96" t="s">
        <v>370</v>
      </c>
      <c r="G74" s="93">
        <f t="shared" si="0"/>
        <v>11852.78</v>
      </c>
      <c r="H74" s="44">
        <v>26</v>
      </c>
      <c r="I74" s="44">
        <v>8</v>
      </c>
      <c r="J74" s="44">
        <v>10</v>
      </c>
      <c r="K74" s="44">
        <v>14</v>
      </c>
      <c r="L74" s="44">
        <v>17</v>
      </c>
      <c r="M74" s="44">
        <v>0</v>
      </c>
      <c r="N74" s="16">
        <f t="shared" si="1"/>
        <v>53.846153846153847</v>
      </c>
      <c r="O74" s="5">
        <v>11852.78</v>
      </c>
      <c r="P74" s="5">
        <f t="shared" si="2"/>
        <v>11852.78</v>
      </c>
      <c r="Q74" s="16">
        <f t="shared" si="11"/>
        <v>100</v>
      </c>
      <c r="R74" s="5">
        <v>11852.78</v>
      </c>
      <c r="S74" s="16">
        <f t="shared" si="12"/>
        <v>100</v>
      </c>
      <c r="T74" s="5">
        <f t="shared" si="5"/>
        <v>0</v>
      </c>
      <c r="U74" s="16">
        <f t="shared" si="13"/>
        <v>0</v>
      </c>
    </row>
    <row r="75" spans="1:21" ht="27.95" customHeight="1" x14ac:dyDescent="0.25">
      <c r="A75" s="1">
        <f t="shared" si="14"/>
        <v>70</v>
      </c>
      <c r="B75" s="1" t="s">
        <v>22</v>
      </c>
      <c r="C75" s="1"/>
      <c r="D75" s="37" t="s">
        <v>178</v>
      </c>
      <c r="E75" s="85" t="s">
        <v>53</v>
      </c>
      <c r="F75" s="96" t="s">
        <v>330</v>
      </c>
      <c r="G75" s="93">
        <f t="shared" si="0"/>
        <v>103.49</v>
      </c>
      <c r="H75" s="44">
        <v>1</v>
      </c>
      <c r="I75" s="44">
        <v>0</v>
      </c>
      <c r="J75" s="44">
        <v>1</v>
      </c>
      <c r="K75" s="44">
        <v>1</v>
      </c>
      <c r="L75" s="44">
        <v>1</v>
      </c>
      <c r="M75" s="44">
        <v>0</v>
      </c>
      <c r="N75" s="16">
        <f t="shared" si="1"/>
        <v>100</v>
      </c>
      <c r="O75" s="5">
        <v>103.49</v>
      </c>
      <c r="P75" s="5">
        <f t="shared" si="2"/>
        <v>103.49</v>
      </c>
      <c r="Q75" s="16">
        <f t="shared" si="11"/>
        <v>100</v>
      </c>
      <c r="R75" s="5">
        <v>103.49</v>
      </c>
      <c r="S75" s="16">
        <f t="shared" si="12"/>
        <v>100</v>
      </c>
      <c r="T75" s="5">
        <f t="shared" si="5"/>
        <v>0</v>
      </c>
      <c r="U75" s="16">
        <f t="shared" si="13"/>
        <v>0</v>
      </c>
    </row>
    <row r="76" spans="1:21" ht="27.95" customHeight="1" x14ac:dyDescent="0.25">
      <c r="A76" s="1">
        <f t="shared" si="14"/>
        <v>71</v>
      </c>
      <c r="B76" s="1" t="s">
        <v>22</v>
      </c>
      <c r="C76" s="1"/>
      <c r="D76" s="25" t="s">
        <v>180</v>
      </c>
      <c r="E76" s="84" t="s">
        <v>41</v>
      </c>
      <c r="F76" s="97" t="s">
        <v>359</v>
      </c>
      <c r="G76" s="93">
        <f t="shared" si="0"/>
        <v>0</v>
      </c>
      <c r="H76" s="44">
        <v>8</v>
      </c>
      <c r="I76" s="44">
        <v>3</v>
      </c>
      <c r="J76" s="44">
        <v>5</v>
      </c>
      <c r="K76" s="44">
        <v>0</v>
      </c>
      <c r="L76" s="44">
        <v>0</v>
      </c>
      <c r="M76" s="44">
        <v>0</v>
      </c>
      <c r="N76" s="16">
        <f t="shared" si="1"/>
        <v>0</v>
      </c>
      <c r="O76" s="5">
        <v>0</v>
      </c>
      <c r="P76" s="5">
        <f t="shared" si="2"/>
        <v>0</v>
      </c>
      <c r="Q76" s="16">
        <f t="shared" si="11"/>
        <v>0</v>
      </c>
      <c r="R76" s="5">
        <v>0</v>
      </c>
      <c r="S76" s="16">
        <f t="shared" si="12"/>
        <v>0</v>
      </c>
      <c r="T76" s="5">
        <f t="shared" si="5"/>
        <v>0</v>
      </c>
      <c r="U76" s="16">
        <f t="shared" si="13"/>
        <v>0</v>
      </c>
    </row>
    <row r="77" spans="1:21" ht="27.95" customHeight="1" x14ac:dyDescent="0.25">
      <c r="A77" s="1">
        <f t="shared" si="14"/>
        <v>72</v>
      </c>
      <c r="B77" s="25" t="s">
        <v>25</v>
      </c>
      <c r="C77" s="190" t="s">
        <v>32</v>
      </c>
      <c r="D77" s="25" t="s">
        <v>182</v>
      </c>
      <c r="E77" s="84" t="s">
        <v>41</v>
      </c>
      <c r="F77" s="96" t="s">
        <v>331</v>
      </c>
      <c r="G77" s="93">
        <f t="shared" si="0"/>
        <v>8199.64</v>
      </c>
      <c r="H77" s="44">
        <v>33</v>
      </c>
      <c r="I77" s="44">
        <v>13</v>
      </c>
      <c r="J77" s="44">
        <v>16</v>
      </c>
      <c r="K77" s="44">
        <v>15</v>
      </c>
      <c r="L77" s="44">
        <v>19</v>
      </c>
      <c r="M77" s="44">
        <v>0</v>
      </c>
      <c r="N77" s="16">
        <f t="shared" si="1"/>
        <v>45.454545454545453</v>
      </c>
      <c r="O77" s="5">
        <v>8199.64</v>
      </c>
      <c r="P77" s="5">
        <f t="shared" si="2"/>
        <v>8199.64</v>
      </c>
      <c r="Q77" s="16">
        <f t="shared" si="11"/>
        <v>100</v>
      </c>
      <c r="R77" s="5">
        <v>8199.64</v>
      </c>
      <c r="S77" s="16">
        <f t="shared" si="12"/>
        <v>100</v>
      </c>
      <c r="T77" s="5">
        <f t="shared" si="5"/>
        <v>0</v>
      </c>
      <c r="U77" s="16">
        <f t="shared" si="13"/>
        <v>0</v>
      </c>
    </row>
    <row r="78" spans="1:21" ht="27.95" customHeight="1" x14ac:dyDescent="0.25">
      <c r="A78" s="1">
        <f t="shared" si="14"/>
        <v>73</v>
      </c>
      <c r="B78" s="190" t="s">
        <v>24</v>
      </c>
      <c r="C78" s="190" t="s">
        <v>259</v>
      </c>
      <c r="D78" s="25" t="s">
        <v>260</v>
      </c>
      <c r="E78" s="84" t="s">
        <v>41</v>
      </c>
      <c r="F78" s="96" t="s">
        <v>332</v>
      </c>
      <c r="G78" s="93">
        <f t="shared" si="0"/>
        <v>3739.23</v>
      </c>
      <c r="H78" s="44">
        <v>8</v>
      </c>
      <c r="I78" s="44">
        <v>2</v>
      </c>
      <c r="J78" s="44">
        <v>5</v>
      </c>
      <c r="K78" s="44">
        <v>5</v>
      </c>
      <c r="L78" s="44">
        <v>8</v>
      </c>
      <c r="M78" s="44">
        <v>0</v>
      </c>
      <c r="N78" s="16">
        <f t="shared" si="1"/>
        <v>62.5</v>
      </c>
      <c r="O78" s="16">
        <v>3739.23</v>
      </c>
      <c r="P78" s="5">
        <f t="shared" si="2"/>
        <v>3739.23</v>
      </c>
      <c r="Q78" s="16">
        <f t="shared" si="11"/>
        <v>100</v>
      </c>
      <c r="R78" s="16">
        <v>3739.23</v>
      </c>
      <c r="S78" s="16">
        <f>IF(M78=0,0,P78/M78)*100</f>
        <v>0</v>
      </c>
      <c r="T78" s="5">
        <f t="shared" si="5"/>
        <v>0</v>
      </c>
      <c r="U78" s="16">
        <f t="shared" si="13"/>
        <v>0</v>
      </c>
    </row>
    <row r="79" spans="1:21" ht="27.95" customHeight="1" x14ac:dyDescent="0.25">
      <c r="A79" s="1">
        <f t="shared" si="14"/>
        <v>74</v>
      </c>
      <c r="B79" s="1" t="s">
        <v>22</v>
      </c>
      <c r="C79" s="1"/>
      <c r="D79" s="25" t="s">
        <v>184</v>
      </c>
      <c r="E79" s="84" t="s">
        <v>185</v>
      </c>
      <c r="F79" s="98" t="s">
        <v>333</v>
      </c>
      <c r="G79" s="93">
        <f t="shared" si="0"/>
        <v>91.35</v>
      </c>
      <c r="H79" s="44">
        <v>8</v>
      </c>
      <c r="I79" s="44">
        <v>1</v>
      </c>
      <c r="J79" s="44">
        <v>4</v>
      </c>
      <c r="K79" s="44">
        <v>1</v>
      </c>
      <c r="L79" s="44">
        <v>1</v>
      </c>
      <c r="M79" s="44">
        <v>0</v>
      </c>
      <c r="N79" s="16">
        <f t="shared" si="1"/>
        <v>12.5</v>
      </c>
      <c r="O79" s="5">
        <v>91.35</v>
      </c>
      <c r="P79" s="5">
        <f t="shared" si="2"/>
        <v>91.35</v>
      </c>
      <c r="Q79" s="16">
        <f t="shared" si="11"/>
        <v>100</v>
      </c>
      <c r="R79" s="5">
        <v>91.35</v>
      </c>
      <c r="S79" s="16">
        <f t="shared" ref="S79:S93" si="15">IF(P79=0,0,R79/P79)*100</f>
        <v>100</v>
      </c>
      <c r="T79" s="5">
        <f t="shared" si="5"/>
        <v>0</v>
      </c>
      <c r="U79" s="16">
        <f t="shared" si="13"/>
        <v>0</v>
      </c>
    </row>
    <row r="80" spans="1:21" ht="27.95" customHeight="1" x14ac:dyDescent="0.25">
      <c r="A80" s="1">
        <f t="shared" si="14"/>
        <v>75</v>
      </c>
      <c r="B80" s="1" t="s">
        <v>22</v>
      </c>
      <c r="C80" s="1"/>
      <c r="D80" s="25" t="s">
        <v>187</v>
      </c>
      <c r="E80" s="84" t="s">
        <v>188</v>
      </c>
      <c r="F80" s="96" t="s">
        <v>362</v>
      </c>
      <c r="G80" s="93">
        <f t="shared" si="0"/>
        <v>10863.49</v>
      </c>
      <c r="H80" s="44">
        <v>33</v>
      </c>
      <c r="I80" s="44">
        <v>6</v>
      </c>
      <c r="J80" s="44">
        <v>22</v>
      </c>
      <c r="K80" s="44">
        <v>25</v>
      </c>
      <c r="L80" s="44">
        <v>26</v>
      </c>
      <c r="M80" s="44">
        <v>0</v>
      </c>
      <c r="N80" s="16">
        <f t="shared" si="1"/>
        <v>75.757575757575751</v>
      </c>
      <c r="O80" s="5">
        <v>10863.49</v>
      </c>
      <c r="P80" s="5">
        <f t="shared" si="2"/>
        <v>10863.49</v>
      </c>
      <c r="Q80" s="16">
        <f t="shared" si="11"/>
        <v>100</v>
      </c>
      <c r="R80" s="5">
        <v>10863.49</v>
      </c>
      <c r="S80" s="16">
        <f t="shared" si="15"/>
        <v>100</v>
      </c>
      <c r="T80" s="5">
        <f t="shared" si="5"/>
        <v>0</v>
      </c>
      <c r="U80" s="16">
        <f t="shared" si="13"/>
        <v>0</v>
      </c>
    </row>
    <row r="81" spans="1:21" ht="27.95" customHeight="1" x14ac:dyDescent="0.25">
      <c r="A81" s="1">
        <f t="shared" si="14"/>
        <v>76</v>
      </c>
      <c r="B81" s="1" t="s">
        <v>22</v>
      </c>
      <c r="C81" s="1"/>
      <c r="D81" s="25" t="s">
        <v>423</v>
      </c>
      <c r="E81" s="84" t="s">
        <v>188</v>
      </c>
      <c r="F81" s="192" t="s">
        <v>442</v>
      </c>
      <c r="G81" s="93">
        <f t="shared" si="0"/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16">
        <f t="shared" si="1"/>
        <v>0</v>
      </c>
      <c r="O81" s="5"/>
      <c r="P81" s="5">
        <f t="shared" si="2"/>
        <v>0</v>
      </c>
      <c r="Q81" s="16">
        <f t="shared" si="11"/>
        <v>0</v>
      </c>
      <c r="R81" s="5"/>
      <c r="S81" s="16">
        <f t="shared" si="15"/>
        <v>0</v>
      </c>
      <c r="T81" s="5">
        <f t="shared" si="5"/>
        <v>0</v>
      </c>
      <c r="U81" s="16"/>
    </row>
    <row r="82" spans="1:21" ht="42" customHeight="1" x14ac:dyDescent="0.25">
      <c r="A82" s="1">
        <f t="shared" si="14"/>
        <v>77</v>
      </c>
      <c r="B82" s="1" t="s">
        <v>22</v>
      </c>
      <c r="C82" s="1"/>
      <c r="D82" s="25" t="s">
        <v>190</v>
      </c>
      <c r="E82" s="84" t="s">
        <v>44</v>
      </c>
      <c r="F82" s="96" t="s">
        <v>361</v>
      </c>
      <c r="G82" s="93">
        <f t="shared" ref="G82:G118" si="16">O82</f>
        <v>33800.129999999997</v>
      </c>
      <c r="H82" s="44">
        <v>45</v>
      </c>
      <c r="I82" s="44">
        <v>8</v>
      </c>
      <c r="J82" s="44">
        <v>29</v>
      </c>
      <c r="K82" s="44">
        <v>26</v>
      </c>
      <c r="L82" s="44">
        <v>42</v>
      </c>
      <c r="M82" s="44">
        <v>0</v>
      </c>
      <c r="N82" s="16">
        <f t="shared" ref="N82:U117" si="17">IF(H82=0,0,K82/H82)*100</f>
        <v>57.777777777777771</v>
      </c>
      <c r="O82" s="5">
        <v>33800.129999999997</v>
      </c>
      <c r="P82" s="5">
        <f t="shared" ref="P82:P92" si="18">O82</f>
        <v>33800.129999999997</v>
      </c>
      <c r="Q82" s="16">
        <f t="shared" si="11"/>
        <v>100</v>
      </c>
      <c r="R82" s="5">
        <v>33800.129999999997</v>
      </c>
      <c r="S82" s="16">
        <f t="shared" si="15"/>
        <v>100</v>
      </c>
      <c r="T82" s="5">
        <f t="shared" ref="T82:T93" si="19">SUM(P82, -R82)</f>
        <v>0</v>
      </c>
      <c r="U82" s="16">
        <f t="shared" si="13"/>
        <v>0</v>
      </c>
    </row>
    <row r="83" spans="1:21" ht="27.95" customHeight="1" x14ac:dyDescent="0.25">
      <c r="A83" s="1">
        <f t="shared" si="14"/>
        <v>78</v>
      </c>
      <c r="B83" s="1" t="s">
        <v>22</v>
      </c>
      <c r="C83" s="1"/>
      <c r="D83" s="25" t="s">
        <v>192</v>
      </c>
      <c r="E83" s="84" t="s">
        <v>123</v>
      </c>
      <c r="F83" s="98" t="s">
        <v>334</v>
      </c>
      <c r="G83" s="93">
        <f t="shared" si="16"/>
        <v>643.1</v>
      </c>
      <c r="H83" s="44">
        <v>2</v>
      </c>
      <c r="I83" s="44">
        <v>0</v>
      </c>
      <c r="J83" s="44">
        <v>2</v>
      </c>
      <c r="K83" s="44">
        <v>2</v>
      </c>
      <c r="L83" s="44">
        <v>2</v>
      </c>
      <c r="M83" s="44">
        <v>0</v>
      </c>
      <c r="N83" s="16">
        <f t="shared" si="17"/>
        <v>100</v>
      </c>
      <c r="O83" s="5">
        <v>643.1</v>
      </c>
      <c r="P83" s="5">
        <f t="shared" si="18"/>
        <v>643.1</v>
      </c>
      <c r="Q83" s="16">
        <f t="shared" si="11"/>
        <v>100</v>
      </c>
      <c r="R83" s="5">
        <v>643.1</v>
      </c>
      <c r="S83" s="16">
        <f t="shared" si="15"/>
        <v>100</v>
      </c>
      <c r="T83" s="5">
        <f t="shared" si="19"/>
        <v>0</v>
      </c>
      <c r="U83" s="16">
        <f t="shared" si="13"/>
        <v>0</v>
      </c>
    </row>
    <row r="84" spans="1:21" ht="27.95" customHeight="1" x14ac:dyDescent="0.25">
      <c r="A84" s="1">
        <f t="shared" si="14"/>
        <v>79</v>
      </c>
      <c r="B84" s="1" t="s">
        <v>22</v>
      </c>
      <c r="C84" s="1"/>
      <c r="D84" s="25" t="s">
        <v>424</v>
      </c>
      <c r="E84" s="84" t="s">
        <v>111</v>
      </c>
      <c r="F84" s="192" t="s">
        <v>443</v>
      </c>
      <c r="G84" s="93">
        <f t="shared" si="16"/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16">
        <f t="shared" si="17"/>
        <v>0</v>
      </c>
      <c r="O84" s="5"/>
      <c r="P84" s="5">
        <f t="shared" si="18"/>
        <v>0</v>
      </c>
      <c r="Q84" s="16">
        <f t="shared" si="11"/>
        <v>0</v>
      </c>
      <c r="R84" s="5"/>
      <c r="S84" s="16">
        <f t="shared" si="15"/>
        <v>0</v>
      </c>
      <c r="T84" s="5">
        <f t="shared" si="19"/>
        <v>0</v>
      </c>
      <c r="U84" s="16"/>
    </row>
    <row r="85" spans="1:21" ht="27.95" customHeight="1" x14ac:dyDescent="0.25">
      <c r="A85" s="1">
        <f t="shared" si="14"/>
        <v>80</v>
      </c>
      <c r="B85" s="1" t="s">
        <v>22</v>
      </c>
      <c r="C85" s="1"/>
      <c r="D85" s="25" t="s">
        <v>193</v>
      </c>
      <c r="E85" s="84" t="s">
        <v>41</v>
      </c>
      <c r="F85" s="100" t="s">
        <v>376</v>
      </c>
      <c r="G85" s="93">
        <f t="shared" si="16"/>
        <v>0</v>
      </c>
      <c r="H85" s="44">
        <v>22</v>
      </c>
      <c r="I85" s="44">
        <v>3</v>
      </c>
      <c r="J85" s="44">
        <v>18</v>
      </c>
      <c r="K85" s="44">
        <v>0</v>
      </c>
      <c r="L85" s="44">
        <v>0</v>
      </c>
      <c r="M85" s="44">
        <v>0</v>
      </c>
      <c r="N85" s="16">
        <f t="shared" si="17"/>
        <v>0</v>
      </c>
      <c r="O85" s="5">
        <v>0</v>
      </c>
      <c r="P85" s="5">
        <f t="shared" si="18"/>
        <v>0</v>
      </c>
      <c r="Q85" s="16">
        <f t="shared" si="11"/>
        <v>0</v>
      </c>
      <c r="R85" s="5">
        <v>0</v>
      </c>
      <c r="S85" s="16">
        <f t="shared" si="15"/>
        <v>0</v>
      </c>
      <c r="T85" s="5">
        <f t="shared" si="19"/>
        <v>0</v>
      </c>
      <c r="U85" s="16">
        <f t="shared" si="13"/>
        <v>0</v>
      </c>
    </row>
    <row r="86" spans="1:21" ht="27.95" customHeight="1" x14ac:dyDescent="0.25">
      <c r="A86" s="1">
        <f t="shared" si="14"/>
        <v>81</v>
      </c>
      <c r="B86" s="1" t="s">
        <v>22</v>
      </c>
      <c r="C86" s="1"/>
      <c r="D86" s="25" t="s">
        <v>195</v>
      </c>
      <c r="E86" s="84" t="s">
        <v>196</v>
      </c>
      <c r="F86" s="96" t="s">
        <v>335</v>
      </c>
      <c r="G86" s="93">
        <f t="shared" si="16"/>
        <v>6807.55</v>
      </c>
      <c r="H86" s="44">
        <v>25</v>
      </c>
      <c r="I86" s="44">
        <v>2</v>
      </c>
      <c r="J86" s="44">
        <v>22</v>
      </c>
      <c r="K86" s="44">
        <v>11</v>
      </c>
      <c r="L86" s="44">
        <v>13</v>
      </c>
      <c r="M86" s="44">
        <v>0</v>
      </c>
      <c r="N86" s="16">
        <f t="shared" si="17"/>
        <v>44</v>
      </c>
      <c r="O86" s="5">
        <v>6807.55</v>
      </c>
      <c r="P86" s="5">
        <f t="shared" si="18"/>
        <v>6807.55</v>
      </c>
      <c r="Q86" s="16">
        <f t="shared" si="11"/>
        <v>100</v>
      </c>
      <c r="R86" s="5">
        <v>6807.55</v>
      </c>
      <c r="S86" s="16">
        <f t="shared" si="15"/>
        <v>100</v>
      </c>
      <c r="T86" s="5">
        <f t="shared" si="19"/>
        <v>0</v>
      </c>
      <c r="U86" s="16">
        <f t="shared" si="13"/>
        <v>0</v>
      </c>
    </row>
    <row r="87" spans="1:21" ht="27.95" customHeight="1" x14ac:dyDescent="0.25">
      <c r="A87" s="1">
        <f t="shared" si="14"/>
        <v>82</v>
      </c>
      <c r="B87" s="1" t="s">
        <v>22</v>
      </c>
      <c r="C87" s="1"/>
      <c r="D87" s="25" t="s">
        <v>198</v>
      </c>
      <c r="E87" s="84" t="s">
        <v>196</v>
      </c>
      <c r="F87" s="96" t="s">
        <v>336</v>
      </c>
      <c r="G87" s="93">
        <f t="shared" si="16"/>
        <v>1870.24</v>
      </c>
      <c r="H87" s="44">
        <v>6</v>
      </c>
      <c r="I87" s="44">
        <v>0</v>
      </c>
      <c r="J87" s="44">
        <v>6</v>
      </c>
      <c r="K87" s="44">
        <v>5</v>
      </c>
      <c r="L87" s="44">
        <v>6</v>
      </c>
      <c r="M87" s="44">
        <v>0</v>
      </c>
      <c r="N87" s="16">
        <f t="shared" si="17"/>
        <v>83.333333333333343</v>
      </c>
      <c r="O87" s="5">
        <v>1870.24</v>
      </c>
      <c r="P87" s="5">
        <f t="shared" si="18"/>
        <v>1870.24</v>
      </c>
      <c r="Q87" s="16">
        <f t="shared" si="11"/>
        <v>100</v>
      </c>
      <c r="R87" s="5">
        <v>1870.24</v>
      </c>
      <c r="S87" s="16">
        <f t="shared" si="15"/>
        <v>100</v>
      </c>
      <c r="T87" s="5">
        <f t="shared" si="19"/>
        <v>0</v>
      </c>
      <c r="U87" s="16">
        <f t="shared" si="13"/>
        <v>0</v>
      </c>
    </row>
    <row r="88" spans="1:21" ht="27.95" customHeight="1" x14ac:dyDescent="0.25">
      <c r="A88" s="1">
        <f t="shared" si="14"/>
        <v>83</v>
      </c>
      <c r="B88" s="1" t="s">
        <v>22</v>
      </c>
      <c r="C88" s="1"/>
      <c r="D88" s="25" t="s">
        <v>200</v>
      </c>
      <c r="E88" s="84" t="s">
        <v>41</v>
      </c>
      <c r="F88" s="96" t="s">
        <v>337</v>
      </c>
      <c r="G88" s="93">
        <f t="shared" si="16"/>
        <v>20290.11</v>
      </c>
      <c r="H88" s="44">
        <v>24</v>
      </c>
      <c r="I88" s="44">
        <v>7</v>
      </c>
      <c r="J88" s="44">
        <v>16</v>
      </c>
      <c r="K88" s="44">
        <v>15</v>
      </c>
      <c r="L88" s="44">
        <v>27</v>
      </c>
      <c r="M88" s="44">
        <v>0</v>
      </c>
      <c r="N88" s="16">
        <f t="shared" si="17"/>
        <v>62.5</v>
      </c>
      <c r="O88" s="5">
        <v>20290.11</v>
      </c>
      <c r="P88" s="5">
        <f t="shared" si="18"/>
        <v>20290.11</v>
      </c>
      <c r="Q88" s="16">
        <f t="shared" si="11"/>
        <v>100</v>
      </c>
      <c r="R88" s="5">
        <v>20290.11</v>
      </c>
      <c r="S88" s="16">
        <f t="shared" si="15"/>
        <v>100</v>
      </c>
      <c r="T88" s="5">
        <f t="shared" si="19"/>
        <v>0</v>
      </c>
      <c r="U88" s="16">
        <f t="shared" si="13"/>
        <v>0</v>
      </c>
    </row>
    <row r="89" spans="1:21" ht="27.95" customHeight="1" x14ac:dyDescent="0.25">
      <c r="A89" s="1">
        <f t="shared" si="14"/>
        <v>84</v>
      </c>
      <c r="B89" s="1" t="s">
        <v>22</v>
      </c>
      <c r="C89" s="1"/>
      <c r="D89" s="25" t="s">
        <v>204</v>
      </c>
      <c r="E89" s="84" t="s">
        <v>53</v>
      </c>
      <c r="F89" s="96" t="s">
        <v>338</v>
      </c>
      <c r="G89" s="93">
        <f t="shared" si="16"/>
        <v>16576.64</v>
      </c>
      <c r="H89" s="44">
        <v>30</v>
      </c>
      <c r="I89" s="44">
        <v>3</v>
      </c>
      <c r="J89" s="44">
        <v>23</v>
      </c>
      <c r="K89" s="44">
        <v>26</v>
      </c>
      <c r="L89" s="44">
        <v>32</v>
      </c>
      <c r="M89" s="44">
        <v>0</v>
      </c>
      <c r="N89" s="16">
        <f t="shared" si="17"/>
        <v>86.666666666666671</v>
      </c>
      <c r="O89" s="5">
        <v>16576.64</v>
      </c>
      <c r="P89" s="5">
        <f t="shared" si="18"/>
        <v>16576.64</v>
      </c>
      <c r="Q89" s="16">
        <f t="shared" si="11"/>
        <v>100</v>
      </c>
      <c r="R89" s="5">
        <v>16576.64</v>
      </c>
      <c r="S89" s="16">
        <f t="shared" si="15"/>
        <v>100</v>
      </c>
      <c r="T89" s="5">
        <f t="shared" si="19"/>
        <v>0</v>
      </c>
      <c r="U89" s="16">
        <f t="shared" si="13"/>
        <v>0</v>
      </c>
    </row>
    <row r="90" spans="1:21" ht="27.95" customHeight="1" x14ac:dyDescent="0.25">
      <c r="A90" s="1">
        <f t="shared" si="14"/>
        <v>85</v>
      </c>
      <c r="B90" s="1" t="s">
        <v>22</v>
      </c>
      <c r="C90" s="1"/>
      <c r="D90" s="25" t="s">
        <v>206</v>
      </c>
      <c r="E90" s="86" t="s">
        <v>41</v>
      </c>
      <c r="F90" s="96" t="s">
        <v>339</v>
      </c>
      <c r="G90" s="93">
        <f t="shared" si="16"/>
        <v>23234.59</v>
      </c>
      <c r="H90" s="44">
        <v>46</v>
      </c>
      <c r="I90" s="44">
        <v>11</v>
      </c>
      <c r="J90" s="44">
        <v>31</v>
      </c>
      <c r="K90" s="44">
        <v>32</v>
      </c>
      <c r="L90" s="44">
        <v>39</v>
      </c>
      <c r="M90" s="44">
        <v>0</v>
      </c>
      <c r="N90" s="16">
        <f t="shared" si="17"/>
        <v>69.565217391304344</v>
      </c>
      <c r="O90" s="5">
        <v>23234.59</v>
      </c>
      <c r="P90" s="5">
        <f t="shared" si="18"/>
        <v>23234.59</v>
      </c>
      <c r="Q90" s="16">
        <f t="shared" si="11"/>
        <v>100</v>
      </c>
      <c r="R90" s="5">
        <v>23234.59</v>
      </c>
      <c r="S90" s="16">
        <f t="shared" si="15"/>
        <v>100</v>
      </c>
      <c r="T90" s="5">
        <f t="shared" si="19"/>
        <v>0</v>
      </c>
      <c r="U90" s="16">
        <f t="shared" si="13"/>
        <v>0</v>
      </c>
    </row>
    <row r="91" spans="1:21" ht="27.95" customHeight="1" x14ac:dyDescent="0.25">
      <c r="A91" s="1">
        <f t="shared" si="14"/>
        <v>86</v>
      </c>
      <c r="B91" s="1" t="s">
        <v>22</v>
      </c>
      <c r="C91" s="1"/>
      <c r="D91" s="25" t="s">
        <v>208</v>
      </c>
      <c r="E91" s="84" t="s">
        <v>135</v>
      </c>
      <c r="F91" s="96" t="s">
        <v>340</v>
      </c>
      <c r="G91" s="93">
        <f t="shared" si="16"/>
        <v>6636.99</v>
      </c>
      <c r="H91" s="44">
        <v>5</v>
      </c>
      <c r="I91" s="44">
        <v>1</v>
      </c>
      <c r="J91" s="44">
        <v>2</v>
      </c>
      <c r="K91" s="44">
        <v>5</v>
      </c>
      <c r="L91" s="44">
        <v>9</v>
      </c>
      <c r="M91" s="44">
        <v>0</v>
      </c>
      <c r="N91" s="16">
        <f t="shared" si="17"/>
        <v>100</v>
      </c>
      <c r="O91" s="5">
        <v>6636.99</v>
      </c>
      <c r="P91" s="5">
        <f t="shared" si="18"/>
        <v>6636.99</v>
      </c>
      <c r="Q91" s="16">
        <f t="shared" si="11"/>
        <v>100</v>
      </c>
      <c r="R91" s="5">
        <v>6636.99</v>
      </c>
      <c r="S91" s="16">
        <f t="shared" si="15"/>
        <v>100</v>
      </c>
      <c r="T91" s="5">
        <f t="shared" si="19"/>
        <v>0</v>
      </c>
      <c r="U91" s="16">
        <f t="shared" si="13"/>
        <v>0</v>
      </c>
    </row>
    <row r="92" spans="1:21" ht="27.95" customHeight="1" x14ac:dyDescent="0.25">
      <c r="A92" s="1">
        <f t="shared" si="14"/>
        <v>87</v>
      </c>
      <c r="B92" s="1" t="s">
        <v>22</v>
      </c>
      <c r="C92" s="1"/>
      <c r="D92" s="25" t="s">
        <v>210</v>
      </c>
      <c r="E92" s="84" t="s">
        <v>211</v>
      </c>
      <c r="F92" s="100" t="s">
        <v>341</v>
      </c>
      <c r="G92" s="93">
        <f t="shared" si="16"/>
        <v>8230.5499999999993</v>
      </c>
      <c r="H92" s="44">
        <v>7</v>
      </c>
      <c r="I92" s="44">
        <v>1</v>
      </c>
      <c r="J92" s="44">
        <v>6</v>
      </c>
      <c r="K92" s="44">
        <v>6</v>
      </c>
      <c r="L92" s="44">
        <v>9</v>
      </c>
      <c r="M92" s="44">
        <v>0</v>
      </c>
      <c r="N92" s="16">
        <f t="shared" si="17"/>
        <v>85.714285714285708</v>
      </c>
      <c r="O92" s="5">
        <v>8230.5499999999993</v>
      </c>
      <c r="P92" s="5">
        <f t="shared" si="18"/>
        <v>8230.5499999999993</v>
      </c>
      <c r="Q92" s="16">
        <f t="shared" si="11"/>
        <v>100</v>
      </c>
      <c r="R92" s="5">
        <v>8230.5499999999993</v>
      </c>
      <c r="S92" s="16">
        <f t="shared" si="15"/>
        <v>100</v>
      </c>
      <c r="T92" s="5">
        <f t="shared" si="19"/>
        <v>0</v>
      </c>
      <c r="U92" s="16">
        <f t="shared" si="13"/>
        <v>0</v>
      </c>
    </row>
    <row r="93" spans="1:21" ht="30" x14ac:dyDescent="0.25">
      <c r="A93" s="1">
        <f t="shared" si="14"/>
        <v>88</v>
      </c>
      <c r="B93" s="1" t="s">
        <v>22</v>
      </c>
      <c r="C93" s="1"/>
      <c r="D93" s="25" t="s">
        <v>385</v>
      </c>
      <c r="E93" s="84" t="s">
        <v>41</v>
      </c>
      <c r="F93" s="97" t="s">
        <v>431</v>
      </c>
      <c r="G93" s="93">
        <f t="shared" si="16"/>
        <v>450.66</v>
      </c>
      <c r="H93" s="44">
        <v>13</v>
      </c>
      <c r="I93" s="44">
        <v>5</v>
      </c>
      <c r="J93" s="44">
        <v>4</v>
      </c>
      <c r="K93" s="44">
        <v>2</v>
      </c>
      <c r="L93" s="44">
        <v>2</v>
      </c>
      <c r="M93" s="44">
        <v>0</v>
      </c>
      <c r="N93" s="16">
        <f t="shared" si="17"/>
        <v>15.384615384615385</v>
      </c>
      <c r="O93" s="16">
        <v>450.66</v>
      </c>
      <c r="P93" s="5">
        <v>450.66</v>
      </c>
      <c r="Q93" s="16">
        <f t="shared" si="11"/>
        <v>100</v>
      </c>
      <c r="R93" s="5">
        <v>450.66</v>
      </c>
      <c r="S93" s="16">
        <f t="shared" si="15"/>
        <v>100</v>
      </c>
      <c r="T93" s="5">
        <f t="shared" si="19"/>
        <v>0</v>
      </c>
      <c r="U93" s="16">
        <f t="shared" si="13"/>
        <v>0</v>
      </c>
    </row>
    <row r="94" spans="1:21" ht="27.95" customHeight="1" x14ac:dyDescent="0.25">
      <c r="A94" s="1">
        <f t="shared" si="14"/>
        <v>89</v>
      </c>
      <c r="B94" s="1" t="s">
        <v>22</v>
      </c>
      <c r="C94" s="1"/>
      <c r="D94" s="25" t="s">
        <v>218</v>
      </c>
      <c r="E94" s="84" t="s">
        <v>53</v>
      </c>
      <c r="F94" s="96" t="s">
        <v>342</v>
      </c>
      <c r="G94" s="93">
        <f t="shared" si="16"/>
        <v>7123.51</v>
      </c>
      <c r="H94" s="44">
        <v>28</v>
      </c>
      <c r="I94" s="44">
        <v>7</v>
      </c>
      <c r="J94" s="44">
        <v>18</v>
      </c>
      <c r="K94" s="44">
        <v>18</v>
      </c>
      <c r="L94" s="44">
        <v>22</v>
      </c>
      <c r="M94" s="44">
        <v>0</v>
      </c>
      <c r="N94" s="16">
        <f t="shared" si="17"/>
        <v>64.285714285714292</v>
      </c>
      <c r="O94" s="5">
        <v>7123.51</v>
      </c>
      <c r="P94" s="5">
        <f>O94</f>
        <v>7123.51</v>
      </c>
      <c r="Q94" s="16">
        <f>IF(O94=0,0,P94/O94)*100</f>
        <v>100</v>
      </c>
      <c r="R94" s="5">
        <v>7123.51</v>
      </c>
      <c r="S94" s="16">
        <f>IF(P94=0,0,R94/P94)*100</f>
        <v>100</v>
      </c>
      <c r="T94" s="5">
        <f>SUM(P94, -R94)</f>
        <v>0</v>
      </c>
      <c r="U94" s="16">
        <f>IF(P94=0,0,T94/P94)*100</f>
        <v>0</v>
      </c>
    </row>
    <row r="95" spans="1:21" ht="27.95" customHeight="1" x14ac:dyDescent="0.25">
      <c r="A95" s="1">
        <f t="shared" si="14"/>
        <v>90</v>
      </c>
      <c r="B95" s="1" t="s">
        <v>22</v>
      </c>
      <c r="C95" s="1"/>
      <c r="D95" s="25" t="s">
        <v>216</v>
      </c>
      <c r="E95" s="25" t="s">
        <v>53</v>
      </c>
      <c r="F95" s="98" t="s">
        <v>343</v>
      </c>
      <c r="G95" s="93">
        <f t="shared" si="16"/>
        <v>21334.95</v>
      </c>
      <c r="H95" s="44">
        <v>23</v>
      </c>
      <c r="I95" s="44">
        <v>5</v>
      </c>
      <c r="J95" s="44">
        <v>13</v>
      </c>
      <c r="K95" s="44">
        <v>17</v>
      </c>
      <c r="L95" s="44">
        <v>24</v>
      </c>
      <c r="M95" s="44">
        <v>0</v>
      </c>
      <c r="N95" s="16">
        <f t="shared" si="17"/>
        <v>73.91304347826086</v>
      </c>
      <c r="O95" s="5">
        <v>21334.95</v>
      </c>
      <c r="P95" s="5">
        <f>O95</f>
        <v>21334.95</v>
      </c>
      <c r="Q95" s="16">
        <f>IF(O95=0,0,P95/O95)*100</f>
        <v>100</v>
      </c>
      <c r="R95" s="5">
        <v>21334.95</v>
      </c>
      <c r="S95" s="16">
        <f>IF(P95=0,0,R95/P95)*100</f>
        <v>100</v>
      </c>
      <c r="T95" s="5">
        <f>SUM(P95, -R95)</f>
        <v>0</v>
      </c>
      <c r="U95" s="16">
        <f>IF(P95=0,0,T95/P95)*100</f>
        <v>0</v>
      </c>
    </row>
    <row r="96" spans="1:21" ht="27.95" customHeight="1" x14ac:dyDescent="0.25">
      <c r="A96" s="1">
        <f t="shared" si="14"/>
        <v>91</v>
      </c>
      <c r="B96" s="1" t="s">
        <v>22</v>
      </c>
      <c r="C96" s="1"/>
      <c r="D96" s="25" t="s">
        <v>220</v>
      </c>
      <c r="E96" s="25" t="s">
        <v>221</v>
      </c>
      <c r="F96" s="101" t="s">
        <v>344</v>
      </c>
      <c r="G96" s="93">
        <f t="shared" si="16"/>
        <v>27818.13</v>
      </c>
      <c r="H96" s="44">
        <v>47</v>
      </c>
      <c r="I96" s="44">
        <v>5</v>
      </c>
      <c r="J96" s="44">
        <v>40</v>
      </c>
      <c r="K96" s="44">
        <v>27</v>
      </c>
      <c r="L96" s="44">
        <v>43</v>
      </c>
      <c r="M96" s="44">
        <v>0</v>
      </c>
      <c r="N96" s="16">
        <f t="shared" si="17"/>
        <v>57.446808510638306</v>
      </c>
      <c r="O96" s="5">
        <v>27818.13</v>
      </c>
      <c r="P96" s="5">
        <f>O96</f>
        <v>27818.13</v>
      </c>
      <c r="Q96" s="16">
        <f>IF(O96=0,0,P96/O96)*100</f>
        <v>100</v>
      </c>
      <c r="R96" s="5">
        <v>27818.13</v>
      </c>
      <c r="S96" s="16">
        <f>IF(P96=0,0,R96/P96)*100</f>
        <v>100</v>
      </c>
      <c r="T96" s="5">
        <f>SUM(P96, -R96)</f>
        <v>0</v>
      </c>
      <c r="U96" s="16">
        <f>IF(P96=0,0,T96/P96)*100</f>
        <v>0</v>
      </c>
    </row>
    <row r="97" spans="1:21" ht="27.95" customHeight="1" x14ac:dyDescent="0.25">
      <c r="A97" s="1">
        <f t="shared" si="14"/>
        <v>92</v>
      </c>
      <c r="B97" s="1" t="s">
        <v>22</v>
      </c>
      <c r="C97" s="1"/>
      <c r="D97" s="25" t="s">
        <v>269</v>
      </c>
      <c r="E97" s="25" t="s">
        <v>41</v>
      </c>
      <c r="F97" s="102" t="s">
        <v>345</v>
      </c>
      <c r="G97" s="93">
        <f t="shared" si="16"/>
        <v>0</v>
      </c>
      <c r="H97" s="44">
        <v>23</v>
      </c>
      <c r="I97" s="44">
        <v>9</v>
      </c>
      <c r="J97" s="44">
        <v>13</v>
      </c>
      <c r="K97" s="44">
        <v>0</v>
      </c>
      <c r="L97" s="44">
        <v>0</v>
      </c>
      <c r="M97" s="44">
        <v>0</v>
      </c>
      <c r="N97" s="16">
        <f t="shared" si="17"/>
        <v>0</v>
      </c>
      <c r="O97" s="16">
        <f>IF(I97=0,0,L97/I97)*100</f>
        <v>0</v>
      </c>
      <c r="P97" s="5">
        <f>O97</f>
        <v>0</v>
      </c>
      <c r="Q97" s="16">
        <f>IF(K97=0,0,N97/K97)*100</f>
        <v>0</v>
      </c>
      <c r="R97" s="16">
        <f>IF(L97=0,0,O97/L97)*100</f>
        <v>0</v>
      </c>
      <c r="S97" s="16">
        <f>IF(P97=0,0,R97/P97)*100</f>
        <v>0</v>
      </c>
      <c r="T97" s="5">
        <f>SUM(P97, -R97)</f>
        <v>0</v>
      </c>
      <c r="U97" s="16">
        <f>IF(O97=0,0,R97/O97)*100</f>
        <v>0</v>
      </c>
    </row>
    <row r="98" spans="1:21" ht="27.95" customHeight="1" x14ac:dyDescent="0.25">
      <c r="A98" s="1">
        <f t="shared" si="14"/>
        <v>93</v>
      </c>
      <c r="B98" s="1" t="s">
        <v>22</v>
      </c>
      <c r="C98" s="1"/>
      <c r="D98" s="25" t="s">
        <v>223</v>
      </c>
      <c r="E98" s="25" t="s">
        <v>224</v>
      </c>
      <c r="F98" s="103" t="s">
        <v>346</v>
      </c>
      <c r="G98" s="93">
        <f t="shared" si="16"/>
        <v>16291.23</v>
      </c>
      <c r="H98" s="44">
        <v>43</v>
      </c>
      <c r="I98" s="44">
        <v>5</v>
      </c>
      <c r="J98" s="44">
        <v>31</v>
      </c>
      <c r="K98" s="44">
        <v>26</v>
      </c>
      <c r="L98" s="44">
        <v>29</v>
      </c>
      <c r="M98" s="44">
        <v>0</v>
      </c>
      <c r="N98" s="16">
        <f t="shared" si="17"/>
        <v>60.465116279069761</v>
      </c>
      <c r="O98" s="5">
        <v>16291.23</v>
      </c>
      <c r="P98" s="5">
        <f>O98</f>
        <v>16291.23</v>
      </c>
      <c r="Q98" s="16">
        <f>IF(O98=0,0,P98/O98)*100</f>
        <v>100</v>
      </c>
      <c r="R98" s="5">
        <v>16291.23</v>
      </c>
      <c r="S98" s="16">
        <f>IF(P98=0,0,R98/P98)*100</f>
        <v>100</v>
      </c>
      <c r="T98" s="5">
        <f>SUM(P98, -R98)</f>
        <v>0</v>
      </c>
      <c r="U98" s="16">
        <f>IF(P98=0,0,T98/P98)*100</f>
        <v>0</v>
      </c>
    </row>
    <row r="99" spans="1:21" ht="27.95" customHeight="1" x14ac:dyDescent="0.25">
      <c r="A99" s="1">
        <f t="shared" si="14"/>
        <v>94</v>
      </c>
      <c r="B99" s="1" t="s">
        <v>22</v>
      </c>
      <c r="C99" s="1"/>
      <c r="D99" s="90" t="s">
        <v>371</v>
      </c>
      <c r="E99" s="25" t="s">
        <v>41</v>
      </c>
      <c r="F99" s="97" t="s">
        <v>432</v>
      </c>
      <c r="G99" s="93">
        <f t="shared" si="16"/>
        <v>0</v>
      </c>
      <c r="H99" s="44">
        <v>11</v>
      </c>
      <c r="I99" s="44">
        <v>6</v>
      </c>
      <c r="J99" s="44">
        <v>5</v>
      </c>
      <c r="K99" s="44">
        <v>0</v>
      </c>
      <c r="L99" s="44">
        <v>0</v>
      </c>
      <c r="M99" s="44">
        <v>0</v>
      </c>
      <c r="N99" s="16">
        <f t="shared" si="17"/>
        <v>0</v>
      </c>
      <c r="O99" s="16">
        <f t="shared" si="17"/>
        <v>0</v>
      </c>
      <c r="P99" s="16">
        <f t="shared" si="17"/>
        <v>0</v>
      </c>
      <c r="Q99" s="16">
        <f t="shared" si="17"/>
        <v>0</v>
      </c>
      <c r="R99" s="16">
        <f t="shared" si="17"/>
        <v>0</v>
      </c>
      <c r="S99" s="16">
        <f t="shared" si="17"/>
        <v>0</v>
      </c>
      <c r="T99" s="16">
        <f t="shared" si="17"/>
        <v>0</v>
      </c>
      <c r="U99" s="16">
        <f t="shared" si="17"/>
        <v>0</v>
      </c>
    </row>
    <row r="100" spans="1:21" ht="27.95" customHeight="1" x14ac:dyDescent="0.25">
      <c r="A100" s="1">
        <f t="shared" si="14"/>
        <v>95</v>
      </c>
      <c r="B100" s="1" t="s">
        <v>22</v>
      </c>
      <c r="C100" s="1"/>
      <c r="D100" s="25" t="s">
        <v>226</v>
      </c>
      <c r="E100" s="25" t="s">
        <v>41</v>
      </c>
      <c r="F100" s="96" t="s">
        <v>347</v>
      </c>
      <c r="G100" s="93">
        <f t="shared" si="16"/>
        <v>14504.6</v>
      </c>
      <c r="H100" s="44">
        <v>29</v>
      </c>
      <c r="I100" s="44">
        <v>6</v>
      </c>
      <c r="J100" s="44">
        <v>19</v>
      </c>
      <c r="K100" s="44">
        <v>18</v>
      </c>
      <c r="L100" s="44">
        <v>25</v>
      </c>
      <c r="M100" s="44">
        <v>0</v>
      </c>
      <c r="N100" s="16">
        <f t="shared" si="17"/>
        <v>62.068965517241381</v>
      </c>
      <c r="O100" s="5">
        <v>14504.6</v>
      </c>
      <c r="P100" s="5">
        <f t="shared" ref="P100:P118" si="20">O100</f>
        <v>14504.6</v>
      </c>
      <c r="Q100" s="16">
        <f t="shared" ref="Q100:Q119" si="21">IF(O100=0,0,P100/O100)*100</f>
        <v>100</v>
      </c>
      <c r="R100" s="5">
        <v>14504.6</v>
      </c>
      <c r="S100" s="16">
        <f t="shared" ref="S100:S119" si="22">IF(P100=0,0,R100/P100)*100</f>
        <v>100</v>
      </c>
      <c r="T100" s="5">
        <f t="shared" ref="T100:T118" si="23">SUM(P100, -R100)</f>
        <v>0</v>
      </c>
      <c r="U100" s="16">
        <f>IF(P100=0,0,T100/P100)*100</f>
        <v>0</v>
      </c>
    </row>
    <row r="101" spans="1:21" ht="27.95" customHeight="1" x14ac:dyDescent="0.25">
      <c r="A101" s="1">
        <f t="shared" si="14"/>
        <v>96</v>
      </c>
      <c r="B101" s="1" t="s">
        <v>22</v>
      </c>
      <c r="C101" s="1"/>
      <c r="D101" s="25" t="s">
        <v>228</v>
      </c>
      <c r="E101" s="25" t="s">
        <v>53</v>
      </c>
      <c r="F101" s="96" t="s">
        <v>348</v>
      </c>
      <c r="G101" s="93">
        <f t="shared" si="16"/>
        <v>4470.58</v>
      </c>
      <c r="H101" s="44">
        <v>15</v>
      </c>
      <c r="I101" s="44">
        <v>1</v>
      </c>
      <c r="J101" s="44">
        <v>12</v>
      </c>
      <c r="K101" s="44">
        <v>10</v>
      </c>
      <c r="L101" s="44">
        <v>14</v>
      </c>
      <c r="M101" s="44">
        <v>0</v>
      </c>
      <c r="N101" s="16">
        <f t="shared" si="17"/>
        <v>66.666666666666657</v>
      </c>
      <c r="O101" s="5">
        <v>4470.58</v>
      </c>
      <c r="P101" s="5">
        <f t="shared" si="20"/>
        <v>4470.58</v>
      </c>
      <c r="Q101" s="16">
        <f t="shared" si="21"/>
        <v>100</v>
      </c>
      <c r="R101" s="5">
        <v>4470.58</v>
      </c>
      <c r="S101" s="16">
        <f t="shared" si="22"/>
        <v>100</v>
      </c>
      <c r="T101" s="5">
        <f t="shared" si="23"/>
        <v>0</v>
      </c>
      <c r="U101" s="16">
        <f>IF(P101=0,0,T101/P101)*100</f>
        <v>0</v>
      </c>
    </row>
    <row r="102" spans="1:21" ht="27.95" customHeight="1" x14ac:dyDescent="0.25">
      <c r="A102" s="1">
        <f t="shared" si="14"/>
        <v>97</v>
      </c>
      <c r="B102" s="1" t="s">
        <v>22</v>
      </c>
      <c r="C102" s="1"/>
      <c r="D102" s="25" t="s">
        <v>232</v>
      </c>
      <c r="E102" s="84" t="s">
        <v>164</v>
      </c>
      <c r="F102" s="100" t="s">
        <v>360</v>
      </c>
      <c r="G102" s="93">
        <f t="shared" si="16"/>
        <v>1252.0999999999999</v>
      </c>
      <c r="H102" s="44">
        <v>19</v>
      </c>
      <c r="I102" s="44">
        <v>5</v>
      </c>
      <c r="J102" s="44">
        <v>9</v>
      </c>
      <c r="K102" s="44">
        <v>5</v>
      </c>
      <c r="L102" s="44">
        <v>6</v>
      </c>
      <c r="M102" s="44">
        <v>0</v>
      </c>
      <c r="N102" s="16">
        <f t="shared" si="17"/>
        <v>26.315789473684209</v>
      </c>
      <c r="O102" s="5">
        <v>1252.0999999999999</v>
      </c>
      <c r="P102" s="5">
        <f t="shared" si="20"/>
        <v>1252.0999999999999</v>
      </c>
      <c r="Q102" s="16">
        <f t="shared" si="21"/>
        <v>100</v>
      </c>
      <c r="R102" s="5">
        <v>1252.0999999999999</v>
      </c>
      <c r="S102" s="16">
        <f t="shared" si="22"/>
        <v>100</v>
      </c>
      <c r="T102" s="5">
        <f t="shared" si="23"/>
        <v>0</v>
      </c>
      <c r="U102" s="16">
        <f>IF(P102=0,0,T102/P102)*100</f>
        <v>0</v>
      </c>
    </row>
    <row r="103" spans="1:21" ht="27.95" customHeight="1" x14ac:dyDescent="0.25">
      <c r="A103" s="1">
        <f t="shared" si="14"/>
        <v>98</v>
      </c>
      <c r="B103" s="1" t="s">
        <v>22</v>
      </c>
      <c r="C103" s="1"/>
      <c r="D103" s="25" t="s">
        <v>230</v>
      </c>
      <c r="E103" s="84" t="s">
        <v>64</v>
      </c>
      <c r="F103" s="97" t="s">
        <v>436</v>
      </c>
      <c r="G103" s="93">
        <f t="shared" si="16"/>
        <v>0</v>
      </c>
      <c r="H103" s="44">
        <v>1</v>
      </c>
      <c r="I103" s="44">
        <v>0</v>
      </c>
      <c r="J103" s="44">
        <v>1</v>
      </c>
      <c r="K103" s="44">
        <v>0</v>
      </c>
      <c r="L103" s="44">
        <v>0</v>
      </c>
      <c r="M103" s="44">
        <v>0</v>
      </c>
      <c r="N103" s="16">
        <f t="shared" si="17"/>
        <v>0</v>
      </c>
      <c r="O103" s="5">
        <v>0</v>
      </c>
      <c r="P103" s="5">
        <f t="shared" si="20"/>
        <v>0</v>
      </c>
      <c r="Q103" s="16">
        <f t="shared" si="21"/>
        <v>0</v>
      </c>
      <c r="R103" s="5">
        <v>0</v>
      </c>
      <c r="S103" s="16">
        <f t="shared" si="22"/>
        <v>0</v>
      </c>
      <c r="T103" s="5">
        <f t="shared" si="23"/>
        <v>0</v>
      </c>
      <c r="U103" s="16">
        <f>IF(P103=0,0,T103/P103)*100</f>
        <v>0</v>
      </c>
    </row>
    <row r="104" spans="1:21" ht="49.5" customHeight="1" x14ac:dyDescent="0.25">
      <c r="A104" s="1">
        <f t="shared" si="14"/>
        <v>99</v>
      </c>
      <c r="B104" s="25" t="s">
        <v>23</v>
      </c>
      <c r="C104" s="190" t="s">
        <v>271</v>
      </c>
      <c r="D104" s="25" t="s">
        <v>270</v>
      </c>
      <c r="E104" s="84" t="s">
        <v>41</v>
      </c>
      <c r="F104" s="97" t="s">
        <v>369</v>
      </c>
      <c r="G104" s="93">
        <f t="shared" si="16"/>
        <v>301.45999999999998</v>
      </c>
      <c r="H104" s="44">
        <v>11</v>
      </c>
      <c r="I104" s="44">
        <v>1</v>
      </c>
      <c r="J104" s="44">
        <v>9</v>
      </c>
      <c r="K104" s="44">
        <v>1</v>
      </c>
      <c r="L104" s="44">
        <v>1</v>
      </c>
      <c r="M104" s="44">
        <v>0</v>
      </c>
      <c r="N104" s="16">
        <f t="shared" si="17"/>
        <v>9.0909090909090917</v>
      </c>
      <c r="O104" s="5">
        <v>301.45999999999998</v>
      </c>
      <c r="P104" s="5">
        <f t="shared" si="20"/>
        <v>301.45999999999998</v>
      </c>
      <c r="Q104" s="16">
        <f t="shared" si="21"/>
        <v>100</v>
      </c>
      <c r="R104" s="5">
        <v>301.45999999999998</v>
      </c>
      <c r="S104" s="16">
        <f t="shared" si="22"/>
        <v>100</v>
      </c>
      <c r="T104" s="5">
        <f t="shared" si="23"/>
        <v>0</v>
      </c>
      <c r="U104" s="5">
        <v>0</v>
      </c>
    </row>
    <row r="105" spans="1:21" ht="27.95" customHeight="1" x14ac:dyDescent="0.25">
      <c r="A105" s="1">
        <f t="shared" si="14"/>
        <v>100</v>
      </c>
      <c r="B105" s="1" t="s">
        <v>22</v>
      </c>
      <c r="C105" s="1"/>
      <c r="D105" s="25" t="s">
        <v>234</v>
      </c>
      <c r="E105" s="86" t="s">
        <v>176</v>
      </c>
      <c r="F105" s="96" t="s">
        <v>349</v>
      </c>
      <c r="G105" s="93">
        <f t="shared" si="16"/>
        <v>7080.76</v>
      </c>
      <c r="H105" s="44">
        <v>26</v>
      </c>
      <c r="I105" s="44">
        <v>2</v>
      </c>
      <c r="J105" s="44">
        <v>13</v>
      </c>
      <c r="K105" s="44">
        <v>18</v>
      </c>
      <c r="L105" s="44">
        <v>22</v>
      </c>
      <c r="M105" s="44">
        <v>0</v>
      </c>
      <c r="N105" s="16">
        <f t="shared" si="17"/>
        <v>69.230769230769226</v>
      </c>
      <c r="O105" s="5">
        <v>7080.76</v>
      </c>
      <c r="P105" s="5">
        <f t="shared" si="20"/>
        <v>7080.76</v>
      </c>
      <c r="Q105" s="16">
        <f t="shared" si="21"/>
        <v>100</v>
      </c>
      <c r="R105" s="5">
        <v>7080.76</v>
      </c>
      <c r="S105" s="16">
        <f t="shared" si="22"/>
        <v>100</v>
      </c>
      <c r="T105" s="5">
        <f t="shared" si="23"/>
        <v>0</v>
      </c>
      <c r="U105" s="16">
        <f>IF(P105=0,0,T105/P105)*100</f>
        <v>0</v>
      </c>
    </row>
    <row r="106" spans="1:21" s="169" customFormat="1" ht="27.95" customHeight="1" x14ac:dyDescent="0.25">
      <c r="A106" s="1">
        <f t="shared" si="14"/>
        <v>101</v>
      </c>
      <c r="B106" s="166" t="s">
        <v>22</v>
      </c>
      <c r="C106" s="166"/>
      <c r="D106" s="25" t="s">
        <v>401</v>
      </c>
      <c r="E106" s="86" t="s">
        <v>128</v>
      </c>
      <c r="F106" s="97" t="s">
        <v>430</v>
      </c>
      <c r="G106" s="167">
        <f t="shared" si="16"/>
        <v>0</v>
      </c>
      <c r="H106" s="168">
        <v>5</v>
      </c>
      <c r="I106" s="168">
        <v>1</v>
      </c>
      <c r="J106" s="168">
        <v>4</v>
      </c>
      <c r="K106" s="44">
        <v>0</v>
      </c>
      <c r="L106" s="44">
        <v>0</v>
      </c>
      <c r="M106" s="44">
        <v>0</v>
      </c>
      <c r="N106" s="16">
        <f t="shared" si="17"/>
        <v>0</v>
      </c>
      <c r="O106" s="5">
        <v>0</v>
      </c>
      <c r="P106" s="5">
        <f t="shared" si="20"/>
        <v>0</v>
      </c>
      <c r="Q106" s="16">
        <f t="shared" si="21"/>
        <v>0</v>
      </c>
      <c r="R106" s="5">
        <v>0</v>
      </c>
      <c r="S106" s="16">
        <f t="shared" si="22"/>
        <v>0</v>
      </c>
      <c r="T106" s="5">
        <f t="shared" si="23"/>
        <v>0</v>
      </c>
      <c r="U106" s="16">
        <f>IF(P106=0,0,T106/P106)*100</f>
        <v>0</v>
      </c>
    </row>
    <row r="107" spans="1:21" s="169" customFormat="1" ht="27.95" customHeight="1" x14ac:dyDescent="0.25">
      <c r="A107" s="1">
        <f t="shared" si="14"/>
        <v>102</v>
      </c>
      <c r="B107" s="166" t="s">
        <v>22</v>
      </c>
      <c r="C107" s="166"/>
      <c r="D107" s="25" t="s">
        <v>425</v>
      </c>
      <c r="E107" s="86" t="s">
        <v>41</v>
      </c>
      <c r="F107" s="192" t="s">
        <v>444</v>
      </c>
      <c r="G107" s="167">
        <f t="shared" si="16"/>
        <v>0</v>
      </c>
      <c r="H107" s="168">
        <v>3</v>
      </c>
      <c r="I107" s="168">
        <v>0</v>
      </c>
      <c r="J107" s="168">
        <v>3</v>
      </c>
      <c r="K107" s="168">
        <v>0</v>
      </c>
      <c r="L107" s="168">
        <v>0</v>
      </c>
      <c r="M107" s="168">
        <v>0</v>
      </c>
      <c r="N107" s="16">
        <f t="shared" si="17"/>
        <v>0</v>
      </c>
      <c r="O107" s="5"/>
      <c r="P107" s="5">
        <f t="shared" si="20"/>
        <v>0</v>
      </c>
      <c r="Q107" s="16">
        <f t="shared" si="21"/>
        <v>0</v>
      </c>
      <c r="R107" s="5"/>
      <c r="S107" s="16">
        <f t="shared" si="22"/>
        <v>0</v>
      </c>
      <c r="T107" s="5">
        <f t="shared" si="23"/>
        <v>0</v>
      </c>
      <c r="U107" s="16"/>
    </row>
    <row r="108" spans="1:21" ht="27.95" customHeight="1" x14ac:dyDescent="0.25">
      <c r="A108" s="1">
        <f t="shared" si="14"/>
        <v>103</v>
      </c>
      <c r="B108" s="1" t="s">
        <v>22</v>
      </c>
      <c r="C108" s="1"/>
      <c r="D108" s="25" t="s">
        <v>272</v>
      </c>
      <c r="E108" s="86" t="s">
        <v>263</v>
      </c>
      <c r="F108" s="97" t="s">
        <v>350</v>
      </c>
      <c r="G108" s="93">
        <f t="shared" si="16"/>
        <v>7943.31</v>
      </c>
      <c r="H108" s="44">
        <v>16</v>
      </c>
      <c r="I108" s="44">
        <v>3</v>
      </c>
      <c r="J108" s="44">
        <v>7</v>
      </c>
      <c r="K108" s="44">
        <v>8</v>
      </c>
      <c r="L108" s="44">
        <v>9</v>
      </c>
      <c r="M108" s="44">
        <v>0</v>
      </c>
      <c r="N108" s="16">
        <f t="shared" si="17"/>
        <v>50</v>
      </c>
      <c r="O108" s="5">
        <v>7943.31</v>
      </c>
      <c r="P108" s="5">
        <f t="shared" si="20"/>
        <v>7943.31</v>
      </c>
      <c r="Q108" s="16">
        <f t="shared" si="21"/>
        <v>100</v>
      </c>
      <c r="R108" s="5">
        <v>7943.31</v>
      </c>
      <c r="S108" s="16">
        <f t="shared" si="22"/>
        <v>100</v>
      </c>
      <c r="T108" s="5">
        <f t="shared" si="23"/>
        <v>0</v>
      </c>
      <c r="U108" s="16">
        <f t="shared" ref="U108:U119" si="24">IF(P108=0,0,T108/P108)*100</f>
        <v>0</v>
      </c>
    </row>
    <row r="109" spans="1:21" ht="27.95" customHeight="1" x14ac:dyDescent="0.25">
      <c r="A109" s="1">
        <f t="shared" si="14"/>
        <v>104</v>
      </c>
      <c r="B109" s="1" t="s">
        <v>22</v>
      </c>
      <c r="C109" s="1"/>
      <c r="D109" s="25" t="s">
        <v>236</v>
      </c>
      <c r="E109" s="84" t="s">
        <v>53</v>
      </c>
      <c r="F109" s="96" t="s">
        <v>368</v>
      </c>
      <c r="G109" s="93">
        <f t="shared" si="16"/>
        <v>12647.47</v>
      </c>
      <c r="H109" s="44">
        <v>22</v>
      </c>
      <c r="I109" s="44">
        <v>7</v>
      </c>
      <c r="J109" s="44">
        <v>15</v>
      </c>
      <c r="K109" s="44">
        <v>12</v>
      </c>
      <c r="L109" s="44">
        <v>17</v>
      </c>
      <c r="M109" s="44">
        <v>0</v>
      </c>
      <c r="N109" s="16">
        <f t="shared" si="17"/>
        <v>54.54545454545454</v>
      </c>
      <c r="O109" s="5">
        <v>12647.47</v>
      </c>
      <c r="P109" s="5">
        <f t="shared" si="20"/>
        <v>12647.47</v>
      </c>
      <c r="Q109" s="16">
        <f t="shared" si="21"/>
        <v>100</v>
      </c>
      <c r="R109" s="5">
        <v>12647.47</v>
      </c>
      <c r="S109" s="16">
        <f t="shared" si="22"/>
        <v>100</v>
      </c>
      <c r="T109" s="5">
        <f t="shared" si="23"/>
        <v>0</v>
      </c>
      <c r="U109" s="16">
        <f t="shared" si="24"/>
        <v>0</v>
      </c>
    </row>
    <row r="110" spans="1:21" ht="27.95" customHeight="1" x14ac:dyDescent="0.25">
      <c r="A110" s="1">
        <f t="shared" si="14"/>
        <v>105</v>
      </c>
      <c r="B110" s="1" t="s">
        <v>22</v>
      </c>
      <c r="C110" s="1"/>
      <c r="D110" s="25" t="s">
        <v>240</v>
      </c>
      <c r="E110" s="84" t="s">
        <v>241</v>
      </c>
      <c r="F110" s="96" t="s">
        <v>351</v>
      </c>
      <c r="G110" s="93">
        <f t="shared" si="16"/>
        <v>1303.83</v>
      </c>
      <c r="H110" s="44">
        <v>13</v>
      </c>
      <c r="I110" s="44">
        <v>6</v>
      </c>
      <c r="J110" s="44">
        <v>2</v>
      </c>
      <c r="K110" s="44">
        <v>8</v>
      </c>
      <c r="L110" s="44">
        <v>8</v>
      </c>
      <c r="M110" s="44">
        <v>0</v>
      </c>
      <c r="N110" s="16">
        <f t="shared" si="17"/>
        <v>61.53846153846154</v>
      </c>
      <c r="O110" s="5">
        <v>1303.83</v>
      </c>
      <c r="P110" s="5">
        <f t="shared" si="20"/>
        <v>1303.83</v>
      </c>
      <c r="Q110" s="16">
        <f t="shared" si="21"/>
        <v>100</v>
      </c>
      <c r="R110" s="5">
        <v>1303.83</v>
      </c>
      <c r="S110" s="16">
        <f t="shared" si="22"/>
        <v>100</v>
      </c>
      <c r="T110" s="5">
        <f t="shared" si="23"/>
        <v>0</v>
      </c>
      <c r="U110" s="16">
        <f t="shared" si="24"/>
        <v>0</v>
      </c>
    </row>
    <row r="111" spans="1:21" ht="27.95" customHeight="1" x14ac:dyDescent="0.25">
      <c r="A111" s="1">
        <f t="shared" si="14"/>
        <v>106</v>
      </c>
      <c r="B111" s="1" t="s">
        <v>22</v>
      </c>
      <c r="C111" s="1"/>
      <c r="D111" s="25" t="s">
        <v>243</v>
      </c>
      <c r="E111" s="33" t="s">
        <v>128</v>
      </c>
      <c r="F111" s="96" t="s">
        <v>352</v>
      </c>
      <c r="G111" s="93">
        <f t="shared" si="16"/>
        <v>6925.17</v>
      </c>
      <c r="H111" s="44">
        <v>23</v>
      </c>
      <c r="I111" s="44">
        <v>6</v>
      </c>
      <c r="J111" s="44">
        <v>5</v>
      </c>
      <c r="K111" s="44">
        <v>21</v>
      </c>
      <c r="L111" s="44">
        <v>21</v>
      </c>
      <c r="M111" s="44">
        <v>0</v>
      </c>
      <c r="N111" s="16">
        <f t="shared" si="17"/>
        <v>91.304347826086953</v>
      </c>
      <c r="O111" s="5">
        <v>6925.17</v>
      </c>
      <c r="P111" s="5">
        <f t="shared" si="20"/>
        <v>6925.17</v>
      </c>
      <c r="Q111" s="16">
        <f>IF(O111=0,0,P111/O111)*100</f>
        <v>100</v>
      </c>
      <c r="R111" s="5">
        <v>6925.17</v>
      </c>
      <c r="S111" s="16">
        <f t="shared" si="22"/>
        <v>100</v>
      </c>
      <c r="T111" s="5">
        <f t="shared" si="23"/>
        <v>0</v>
      </c>
      <c r="U111" s="16">
        <f t="shared" si="24"/>
        <v>0</v>
      </c>
    </row>
    <row r="112" spans="1:21" ht="27.95" customHeight="1" x14ac:dyDescent="0.25">
      <c r="A112" s="1">
        <f t="shared" si="14"/>
        <v>107</v>
      </c>
      <c r="B112" s="1" t="s">
        <v>22</v>
      </c>
      <c r="C112" s="1"/>
      <c r="D112" s="25" t="s">
        <v>245</v>
      </c>
      <c r="E112" s="84" t="s">
        <v>53</v>
      </c>
      <c r="F112" s="98" t="s">
        <v>353</v>
      </c>
      <c r="G112" s="93">
        <f t="shared" si="16"/>
        <v>6910.89</v>
      </c>
      <c r="H112" s="44">
        <v>20</v>
      </c>
      <c r="I112" s="44">
        <v>5</v>
      </c>
      <c r="J112" s="44">
        <v>14</v>
      </c>
      <c r="K112" s="44">
        <v>15</v>
      </c>
      <c r="L112" s="44">
        <v>20</v>
      </c>
      <c r="M112" s="44">
        <v>0</v>
      </c>
      <c r="N112" s="16">
        <f t="shared" si="17"/>
        <v>75</v>
      </c>
      <c r="O112" s="5">
        <v>6910.89</v>
      </c>
      <c r="P112" s="5">
        <f t="shared" si="20"/>
        <v>6910.89</v>
      </c>
      <c r="Q112" s="16">
        <f t="shared" si="21"/>
        <v>100</v>
      </c>
      <c r="R112" s="5">
        <v>6910.89</v>
      </c>
      <c r="S112" s="16">
        <f t="shared" si="22"/>
        <v>100</v>
      </c>
      <c r="T112" s="5">
        <f t="shared" si="23"/>
        <v>0</v>
      </c>
      <c r="U112" s="16">
        <f t="shared" si="24"/>
        <v>0</v>
      </c>
    </row>
    <row r="113" spans="1:32" ht="27.95" customHeight="1" x14ac:dyDescent="0.25">
      <c r="A113" s="1">
        <f t="shared" si="14"/>
        <v>108</v>
      </c>
      <c r="B113" s="1" t="s">
        <v>22</v>
      </c>
      <c r="C113" s="1"/>
      <c r="D113" s="25" t="s">
        <v>247</v>
      </c>
      <c r="E113" s="84" t="s">
        <v>53</v>
      </c>
      <c r="F113" s="103" t="s">
        <v>354</v>
      </c>
      <c r="G113" s="93">
        <f t="shared" si="16"/>
        <v>0</v>
      </c>
      <c r="H113" s="44">
        <v>17</v>
      </c>
      <c r="I113" s="44">
        <v>5</v>
      </c>
      <c r="J113" s="44">
        <v>10</v>
      </c>
      <c r="K113" s="44">
        <v>0</v>
      </c>
      <c r="L113" s="44">
        <v>0</v>
      </c>
      <c r="M113" s="44">
        <v>0</v>
      </c>
      <c r="N113" s="16">
        <f t="shared" si="17"/>
        <v>0</v>
      </c>
      <c r="O113" s="5">
        <v>0</v>
      </c>
      <c r="P113" s="5">
        <f t="shared" si="20"/>
        <v>0</v>
      </c>
      <c r="Q113" s="16">
        <f t="shared" si="21"/>
        <v>0</v>
      </c>
      <c r="R113" s="5">
        <v>0</v>
      </c>
      <c r="S113" s="16">
        <f t="shared" si="22"/>
        <v>0</v>
      </c>
      <c r="T113" s="5">
        <f t="shared" si="23"/>
        <v>0</v>
      </c>
      <c r="U113" s="16">
        <f t="shared" si="24"/>
        <v>0</v>
      </c>
    </row>
    <row r="114" spans="1:32" ht="27.95" customHeight="1" x14ac:dyDescent="0.25">
      <c r="A114" s="1">
        <f t="shared" si="14"/>
        <v>109</v>
      </c>
      <c r="B114" s="1" t="s">
        <v>22</v>
      </c>
      <c r="C114" s="1"/>
      <c r="D114" s="25" t="s">
        <v>426</v>
      </c>
      <c r="E114" s="84" t="s">
        <v>41</v>
      </c>
      <c r="F114" s="192" t="s">
        <v>445</v>
      </c>
      <c r="G114" s="93">
        <f t="shared" si="16"/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16">
        <f t="shared" si="17"/>
        <v>0</v>
      </c>
      <c r="O114" s="5"/>
      <c r="P114" s="5">
        <f t="shared" si="20"/>
        <v>0</v>
      </c>
      <c r="Q114" s="16">
        <f t="shared" si="21"/>
        <v>0</v>
      </c>
      <c r="R114" s="5"/>
      <c r="S114" s="16">
        <f t="shared" si="22"/>
        <v>0</v>
      </c>
      <c r="T114" s="5">
        <f t="shared" si="23"/>
        <v>0</v>
      </c>
      <c r="U114" s="16"/>
    </row>
    <row r="115" spans="1:32" ht="27.95" customHeight="1" x14ac:dyDescent="0.25">
      <c r="A115" s="1">
        <f t="shared" si="14"/>
        <v>110</v>
      </c>
      <c r="B115" s="1" t="s">
        <v>22</v>
      </c>
      <c r="C115" s="1"/>
      <c r="D115" s="25" t="s">
        <v>249</v>
      </c>
      <c r="E115" s="84" t="s">
        <v>250</v>
      </c>
      <c r="F115" s="96" t="s">
        <v>366</v>
      </c>
      <c r="G115" s="93">
        <f t="shared" si="16"/>
        <v>0</v>
      </c>
      <c r="H115" s="44">
        <v>27</v>
      </c>
      <c r="I115" s="44">
        <v>2</v>
      </c>
      <c r="J115" s="44">
        <v>24</v>
      </c>
      <c r="K115" s="44">
        <v>0</v>
      </c>
      <c r="L115" s="44">
        <v>0</v>
      </c>
      <c r="M115" s="44">
        <v>0</v>
      </c>
      <c r="N115" s="16">
        <f t="shared" si="17"/>
        <v>0</v>
      </c>
      <c r="O115" s="5">
        <v>0</v>
      </c>
      <c r="P115" s="5">
        <f t="shared" si="20"/>
        <v>0</v>
      </c>
      <c r="Q115" s="16">
        <f t="shared" si="21"/>
        <v>0</v>
      </c>
      <c r="R115" s="5">
        <v>0</v>
      </c>
      <c r="S115" s="16">
        <f t="shared" si="22"/>
        <v>0</v>
      </c>
      <c r="T115" s="5">
        <f t="shared" si="23"/>
        <v>0</v>
      </c>
      <c r="U115" s="16">
        <f t="shared" si="24"/>
        <v>0</v>
      </c>
    </row>
    <row r="116" spans="1:32" ht="27.95" customHeight="1" x14ac:dyDescent="0.25">
      <c r="A116" s="1">
        <f t="shared" si="14"/>
        <v>111</v>
      </c>
      <c r="B116" s="25" t="s">
        <v>23</v>
      </c>
      <c r="C116" s="190" t="s">
        <v>34</v>
      </c>
      <c r="D116" s="25" t="s">
        <v>252</v>
      </c>
      <c r="E116" s="84" t="s">
        <v>53</v>
      </c>
      <c r="F116" s="89" t="s">
        <v>367</v>
      </c>
      <c r="G116" s="93">
        <f t="shared" si="16"/>
        <v>0</v>
      </c>
      <c r="H116" s="44">
        <v>21</v>
      </c>
      <c r="I116" s="44">
        <v>2</v>
      </c>
      <c r="J116" s="44">
        <v>19</v>
      </c>
      <c r="K116" s="44">
        <v>0</v>
      </c>
      <c r="L116" s="44">
        <v>0</v>
      </c>
      <c r="M116" s="44">
        <v>0</v>
      </c>
      <c r="N116" s="16">
        <f t="shared" si="17"/>
        <v>0</v>
      </c>
      <c r="O116" s="5">
        <v>0</v>
      </c>
      <c r="P116" s="5">
        <f t="shared" si="20"/>
        <v>0</v>
      </c>
      <c r="Q116" s="16">
        <f t="shared" si="21"/>
        <v>0</v>
      </c>
      <c r="R116" s="5">
        <v>0</v>
      </c>
      <c r="S116" s="16">
        <f t="shared" si="22"/>
        <v>0</v>
      </c>
      <c r="T116" s="5">
        <f t="shared" si="23"/>
        <v>0</v>
      </c>
      <c r="U116" s="16">
        <f t="shared" si="24"/>
        <v>0</v>
      </c>
    </row>
    <row r="117" spans="1:32" ht="40.5" customHeight="1" x14ac:dyDescent="0.2">
      <c r="A117" s="1">
        <f t="shared" si="14"/>
        <v>112</v>
      </c>
      <c r="B117" s="1" t="s">
        <v>22</v>
      </c>
      <c r="C117" s="190"/>
      <c r="D117" s="25" t="s">
        <v>254</v>
      </c>
      <c r="E117" s="84" t="s">
        <v>41</v>
      </c>
      <c r="F117" s="137" t="s">
        <v>377</v>
      </c>
      <c r="G117" s="93">
        <f t="shared" si="16"/>
        <v>10219.959999999999</v>
      </c>
      <c r="H117" s="44">
        <v>23</v>
      </c>
      <c r="I117" s="44">
        <v>6</v>
      </c>
      <c r="J117" s="44">
        <v>15</v>
      </c>
      <c r="K117" s="44">
        <v>20</v>
      </c>
      <c r="L117" s="44">
        <v>23</v>
      </c>
      <c r="M117" s="44">
        <v>0</v>
      </c>
      <c r="N117" s="16">
        <f t="shared" si="17"/>
        <v>86.956521739130437</v>
      </c>
      <c r="O117" s="5">
        <v>10219.959999999999</v>
      </c>
      <c r="P117" s="5">
        <f t="shared" si="20"/>
        <v>10219.959999999999</v>
      </c>
      <c r="Q117" s="16">
        <f t="shared" si="21"/>
        <v>100</v>
      </c>
      <c r="R117" s="5">
        <v>10219.959999999999</v>
      </c>
      <c r="S117" s="16">
        <f t="shared" si="22"/>
        <v>100</v>
      </c>
      <c r="T117" s="5">
        <f t="shared" si="23"/>
        <v>0</v>
      </c>
      <c r="U117" s="16">
        <f t="shared" si="24"/>
        <v>0</v>
      </c>
    </row>
    <row r="118" spans="1:32" ht="38.25" customHeight="1" x14ac:dyDescent="0.25">
      <c r="A118" s="1">
        <f t="shared" si="14"/>
        <v>113</v>
      </c>
      <c r="B118" s="25" t="s">
        <v>23</v>
      </c>
      <c r="C118" s="190" t="s">
        <v>271</v>
      </c>
      <c r="D118" s="25" t="s">
        <v>256</v>
      </c>
      <c r="E118" s="84" t="s">
        <v>41</v>
      </c>
      <c r="F118" s="103" t="s">
        <v>355</v>
      </c>
      <c r="G118" s="93">
        <f t="shared" si="16"/>
        <v>5547.77</v>
      </c>
      <c r="H118" s="44">
        <v>15</v>
      </c>
      <c r="I118" s="44">
        <v>4</v>
      </c>
      <c r="J118" s="44">
        <v>9</v>
      </c>
      <c r="K118" s="44">
        <v>12</v>
      </c>
      <c r="L118" s="44">
        <v>15</v>
      </c>
      <c r="M118" s="44">
        <v>0</v>
      </c>
      <c r="N118" s="16">
        <f t="shared" ref="N118:N119" si="25">IF(H118=0,0,K118/H118)*100</f>
        <v>80</v>
      </c>
      <c r="O118" s="5">
        <v>5547.77</v>
      </c>
      <c r="P118" s="5">
        <f t="shared" si="20"/>
        <v>5547.77</v>
      </c>
      <c r="Q118" s="16">
        <f t="shared" si="21"/>
        <v>100</v>
      </c>
      <c r="R118" s="5">
        <v>5547.77</v>
      </c>
      <c r="S118" s="16">
        <f t="shared" si="22"/>
        <v>100</v>
      </c>
      <c r="T118" s="5">
        <f t="shared" si="23"/>
        <v>0</v>
      </c>
      <c r="U118" s="16">
        <f t="shared" si="24"/>
        <v>0</v>
      </c>
    </row>
    <row r="119" spans="1:32" x14ac:dyDescent="0.25">
      <c r="A119" s="22" t="s">
        <v>19</v>
      </c>
      <c r="B119" s="23"/>
      <c r="C119" s="23"/>
      <c r="D119" s="23"/>
      <c r="E119" s="23"/>
      <c r="F119" s="103"/>
      <c r="G119" s="94">
        <f t="shared" ref="G119:M119" si="26">SUM(G6:G118)</f>
        <v>981474.1399999999</v>
      </c>
      <c r="H119" s="18">
        <f t="shared" si="26"/>
        <v>2401</v>
      </c>
      <c r="I119" s="18">
        <f t="shared" si="26"/>
        <v>503</v>
      </c>
      <c r="J119" s="18">
        <f t="shared" si="26"/>
        <v>1556</v>
      </c>
      <c r="K119" s="18">
        <f t="shared" si="26"/>
        <v>1323</v>
      </c>
      <c r="L119" s="18">
        <f t="shared" si="26"/>
        <v>1698</v>
      </c>
      <c r="M119" s="18">
        <f t="shared" si="26"/>
        <v>0</v>
      </c>
      <c r="N119" s="16">
        <f t="shared" si="25"/>
        <v>55.102040816326522</v>
      </c>
      <c r="O119" s="19">
        <f>SUM(O6:O118)</f>
        <v>981474.1399999999</v>
      </c>
      <c r="P119" s="19">
        <f>SUM(P6:P118)</f>
        <v>981474.1399999999</v>
      </c>
      <c r="Q119" s="16">
        <f t="shared" si="21"/>
        <v>100</v>
      </c>
      <c r="R119" s="19">
        <f>SUM(R6:R118)</f>
        <v>981474.1399999999</v>
      </c>
      <c r="S119" s="16">
        <f t="shared" si="22"/>
        <v>100</v>
      </c>
      <c r="T119" s="19">
        <f>SUM(T6:T118)</f>
        <v>0</v>
      </c>
      <c r="U119" s="16">
        <f t="shared" si="24"/>
        <v>0</v>
      </c>
      <c r="V119" s="10"/>
      <c r="W119" s="10"/>
      <c r="X119" s="10"/>
      <c r="Y119" s="9"/>
      <c r="Z119" s="11"/>
      <c r="AA119" s="11"/>
      <c r="AB119" s="9"/>
      <c r="AC119" s="11"/>
      <c r="AD119" s="9"/>
      <c r="AE119" s="11"/>
      <c r="AF119" s="9"/>
    </row>
  </sheetData>
  <sheetProtection algorithmName="SHA-512" hashValue="XRGGkNysPDXJeDsA9ufWK0gKMHoU0OISNBg6nb06GtR4dCAWLs4ZcRFH3eF7QfuDj/WQJ4Nu9/LTg9GJ1iMqJg==" saltValue="U7yPBzRoh9IBhKOVJ5CDqQ==" spinCount="100000" sheet="1" objects="1" scenarios="1"/>
  <customSheetViews>
    <customSheetView guid="{2F2CED36-E625-4693-8C75-0460C802BA46}" scale="78" topLeftCell="A106">
      <selection activeCell="H6" sqref="H6:J118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8" topLeftCell="A106">
      <selection activeCell="H6" sqref="H6:J118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8" topLeftCell="A106">
      <selection activeCell="H6" sqref="H6:J118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20"/>
  <sheetViews>
    <sheetView topLeftCell="A46" zoomScale="75" zoomScaleNormal="75" zoomScaleSheetLayoutView="130" workbookViewId="0">
      <selection activeCell="D75" sqref="D75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12.140625" style="3" customWidth="1"/>
    <col min="16" max="16" width="13.140625" style="3" customWidth="1"/>
    <col min="17" max="17" width="9.140625" style="2"/>
    <col min="18" max="18" width="11.14062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447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195" t="s">
        <v>6</v>
      </c>
      <c r="Q4" s="193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95" t="s">
        <v>6</v>
      </c>
      <c r="S4" s="193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95" t="s">
        <v>6</v>
      </c>
      <c r="U4" s="193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93">
        <v>1</v>
      </c>
      <c r="B5" s="193">
        <v>2</v>
      </c>
      <c r="C5" s="193">
        <v>3</v>
      </c>
      <c r="D5" s="193">
        <v>4</v>
      </c>
      <c r="E5" s="91">
        <v>5</v>
      </c>
      <c r="F5" s="95">
        <v>6</v>
      </c>
      <c r="G5" s="92">
        <v>7</v>
      </c>
      <c r="H5" s="193">
        <v>8</v>
      </c>
      <c r="I5" s="193">
        <v>9</v>
      </c>
      <c r="J5" s="193">
        <v>10</v>
      </c>
      <c r="K5" s="193">
        <v>11</v>
      </c>
      <c r="L5" s="193">
        <v>12</v>
      </c>
      <c r="M5" s="193">
        <v>13</v>
      </c>
      <c r="N5" s="193">
        <v>14</v>
      </c>
      <c r="O5" s="193">
        <v>15</v>
      </c>
      <c r="P5" s="193">
        <v>16</v>
      </c>
      <c r="Q5" s="193">
        <v>17</v>
      </c>
      <c r="R5" s="193">
        <v>18</v>
      </c>
      <c r="S5" s="193">
        <v>19</v>
      </c>
      <c r="T5" s="193">
        <v>20</v>
      </c>
      <c r="U5" s="193">
        <v>21</v>
      </c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82" si="0">O6</f>
        <v>36710.910000000003</v>
      </c>
      <c r="H6" s="44">
        <v>56</v>
      </c>
      <c r="I6" s="44">
        <v>9</v>
      </c>
      <c r="J6" s="44">
        <v>41</v>
      </c>
      <c r="K6" s="44">
        <v>47</v>
      </c>
      <c r="L6" s="44">
        <v>61</v>
      </c>
      <c r="M6" s="44">
        <v>0</v>
      </c>
      <c r="N6" s="16">
        <f t="shared" ref="N6:N82" si="1">IF(H6=0,0,K6/H6)*100</f>
        <v>83.928571428571431</v>
      </c>
      <c r="O6" s="5">
        <v>36710.910000000003</v>
      </c>
      <c r="P6" s="5">
        <f t="shared" ref="P6:P82" si="2">O6</f>
        <v>36710.910000000003</v>
      </c>
      <c r="Q6" s="16">
        <f t="shared" ref="Q6:Q48" si="3">IF(O6=0,0,P6/O6)*100</f>
        <v>100</v>
      </c>
      <c r="R6" s="5">
        <v>36710.910000000003</v>
      </c>
      <c r="S6" s="16">
        <f t="shared" ref="S6:S46" si="4">IF(P6=0,0,R6/P6)*100</f>
        <v>100</v>
      </c>
      <c r="T6" s="5">
        <f t="shared" ref="T6:T82" si="5">SUM(P6, -R6)</f>
        <v>0</v>
      </c>
      <c r="U6" s="16">
        <f t="shared" ref="U6:U46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9685.7099999999991</v>
      </c>
      <c r="H7" s="44">
        <v>22</v>
      </c>
      <c r="I7" s="44">
        <v>6</v>
      </c>
      <c r="J7" s="44">
        <v>15</v>
      </c>
      <c r="K7" s="44">
        <v>19</v>
      </c>
      <c r="L7" s="44">
        <v>23</v>
      </c>
      <c r="M7" s="44">
        <v>0</v>
      </c>
      <c r="N7" s="16">
        <f t="shared" si="1"/>
        <v>86.36363636363636</v>
      </c>
      <c r="O7" s="5">
        <v>9685.7099999999991</v>
      </c>
      <c r="P7" s="5">
        <f t="shared" si="2"/>
        <v>9685.7099999999991</v>
      </c>
      <c r="Q7" s="16">
        <f t="shared" si="3"/>
        <v>100</v>
      </c>
      <c r="R7" s="5">
        <v>9685.7099999999991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19082.82</v>
      </c>
      <c r="H8" s="44">
        <v>54</v>
      </c>
      <c r="I8" s="44">
        <v>12</v>
      </c>
      <c r="J8" s="44">
        <v>38</v>
      </c>
      <c r="K8" s="44">
        <v>23</v>
      </c>
      <c r="L8" s="44">
        <v>24</v>
      </c>
      <c r="M8" s="44">
        <v>0</v>
      </c>
      <c r="N8" s="16">
        <f t="shared" si="1"/>
        <v>42.592592592592595</v>
      </c>
      <c r="O8" s="5">
        <v>19082.82</v>
      </c>
      <c r="P8" s="5">
        <f t="shared" si="2"/>
        <v>19082.82</v>
      </c>
      <c r="Q8" s="16">
        <f t="shared" si="3"/>
        <v>100</v>
      </c>
      <c r="R8" s="5">
        <v>19082.82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11539.42</v>
      </c>
      <c r="H9" s="44">
        <v>18</v>
      </c>
      <c r="I9" s="44">
        <v>0</v>
      </c>
      <c r="J9" s="44">
        <v>15</v>
      </c>
      <c r="K9" s="44">
        <v>16</v>
      </c>
      <c r="L9" s="44">
        <v>20</v>
      </c>
      <c r="M9" s="44">
        <v>0</v>
      </c>
      <c r="N9" s="16">
        <f t="shared" si="1"/>
        <v>88.888888888888886</v>
      </c>
      <c r="O9" s="5">
        <v>11539.42</v>
      </c>
      <c r="P9" s="5">
        <f t="shared" si="2"/>
        <v>11539.42</v>
      </c>
      <c r="Q9" s="16">
        <f t="shared" si="3"/>
        <v>100</v>
      </c>
      <c r="R9" s="5">
        <v>11539.62</v>
      </c>
      <c r="S9" s="16">
        <f t="shared" si="4"/>
        <v>100.00173318936308</v>
      </c>
      <c r="T9" s="5">
        <f t="shared" si="5"/>
        <v>-0.2000000000007276</v>
      </c>
      <c r="U9" s="16">
        <f t="shared" si="6"/>
        <v>-1.7331893630765463E-3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405</v>
      </c>
      <c r="G10" s="93">
        <f t="shared" si="0"/>
        <v>5526.62</v>
      </c>
      <c r="H10" s="44">
        <v>9</v>
      </c>
      <c r="I10" s="44">
        <v>2</v>
      </c>
      <c r="J10" s="44">
        <v>7</v>
      </c>
      <c r="K10" s="44">
        <v>7</v>
      </c>
      <c r="L10" s="44">
        <v>9</v>
      </c>
      <c r="M10" s="44">
        <v>0</v>
      </c>
      <c r="N10" s="16">
        <f t="shared" si="1"/>
        <v>77.777777777777786</v>
      </c>
      <c r="O10" s="5">
        <v>5526.62</v>
      </c>
      <c r="P10" s="5">
        <f t="shared" si="2"/>
        <v>5526.62</v>
      </c>
      <c r="Q10" s="16">
        <f t="shared" si="3"/>
        <v>100</v>
      </c>
      <c r="R10" s="5">
        <v>5526.62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5" t="s">
        <v>412</v>
      </c>
      <c r="E11" s="84" t="s">
        <v>41</v>
      </c>
      <c r="F11" s="192" t="s">
        <v>427</v>
      </c>
      <c r="G11" s="93">
        <f t="shared" si="0"/>
        <v>0</v>
      </c>
      <c r="H11" s="44">
        <v>0</v>
      </c>
      <c r="I11" s="44">
        <v>0</v>
      </c>
      <c r="J11" s="44">
        <v>0</v>
      </c>
      <c r="K11" s="44">
        <v>0</v>
      </c>
      <c r="L11" s="44">
        <v>0</v>
      </c>
      <c r="M11" s="44">
        <v>0</v>
      </c>
      <c r="N11" s="16">
        <f t="shared" si="1"/>
        <v>0</v>
      </c>
      <c r="O11" s="5">
        <v>0</v>
      </c>
      <c r="P11" s="5">
        <f t="shared" si="2"/>
        <v>0</v>
      </c>
      <c r="Q11" s="16">
        <f t="shared" si="3"/>
        <v>0</v>
      </c>
      <c r="R11" s="5">
        <v>0</v>
      </c>
      <c r="S11" s="16">
        <f t="shared" si="4"/>
        <v>0</v>
      </c>
      <c r="T11" s="5">
        <f t="shared" si="5"/>
        <v>0</v>
      </c>
      <c r="U11" s="16">
        <f t="shared" si="6"/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48.75" customHeight="1" x14ac:dyDescent="0.25">
      <c r="A12" s="1">
        <f t="shared" si="7"/>
        <v>7</v>
      </c>
      <c r="B12" s="1" t="s">
        <v>22</v>
      </c>
      <c r="C12" s="1"/>
      <c r="D12" s="25" t="s">
        <v>413</v>
      </c>
      <c r="E12" s="84" t="s">
        <v>41</v>
      </c>
      <c r="F12" s="192" t="s">
        <v>428</v>
      </c>
      <c r="G12" s="93">
        <f t="shared" si="0"/>
        <v>0</v>
      </c>
      <c r="H12" s="44">
        <v>3</v>
      </c>
      <c r="I12" s="44">
        <v>0</v>
      </c>
      <c r="J12" s="44">
        <v>3</v>
      </c>
      <c r="K12" s="44">
        <v>0</v>
      </c>
      <c r="L12" s="44">
        <v>0</v>
      </c>
      <c r="M12" s="44">
        <v>0</v>
      </c>
      <c r="N12" s="16">
        <f t="shared" si="1"/>
        <v>0</v>
      </c>
      <c r="O12" s="5">
        <v>0</v>
      </c>
      <c r="P12" s="5">
        <f t="shared" si="2"/>
        <v>0</v>
      </c>
      <c r="Q12" s="16">
        <f t="shared" si="3"/>
        <v>0</v>
      </c>
      <c r="R12" s="5">
        <v>0</v>
      </c>
      <c r="S12" s="16">
        <f t="shared" si="4"/>
        <v>0</v>
      </c>
      <c r="T12" s="5">
        <f t="shared" si="5"/>
        <v>0</v>
      </c>
      <c r="U12" s="16">
        <f t="shared" si="6"/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414</v>
      </c>
      <c r="E13" s="84" t="s">
        <v>41</v>
      </c>
      <c r="F13" s="192" t="s">
        <v>429</v>
      </c>
      <c r="G13" s="93">
        <f t="shared" si="0"/>
        <v>0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16">
        <f t="shared" si="1"/>
        <v>0</v>
      </c>
      <c r="O13" s="5">
        <v>0</v>
      </c>
      <c r="P13" s="5">
        <f t="shared" si="2"/>
        <v>0</v>
      </c>
      <c r="Q13" s="16">
        <f t="shared" si="3"/>
        <v>0</v>
      </c>
      <c r="R13" s="5">
        <v>0</v>
      </c>
      <c r="S13" s="16">
        <f t="shared" si="4"/>
        <v>0</v>
      </c>
      <c r="T13" s="5">
        <f t="shared" si="5"/>
        <v>0</v>
      </c>
      <c r="U13" s="16">
        <f t="shared" si="6"/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9" t="s">
        <v>48</v>
      </c>
      <c r="E14" s="84" t="s">
        <v>41</v>
      </c>
      <c r="F14" s="97" t="s">
        <v>373</v>
      </c>
      <c r="G14" s="93">
        <f t="shared" si="0"/>
        <v>1103.51</v>
      </c>
      <c r="H14" s="44">
        <v>5</v>
      </c>
      <c r="I14" s="44">
        <v>2</v>
      </c>
      <c r="J14" s="44">
        <v>3</v>
      </c>
      <c r="K14" s="44">
        <v>2</v>
      </c>
      <c r="L14" s="44">
        <v>2</v>
      </c>
      <c r="M14" s="44">
        <v>0</v>
      </c>
      <c r="N14" s="16">
        <f t="shared" si="1"/>
        <v>40</v>
      </c>
      <c r="O14" s="5">
        <v>1103.51</v>
      </c>
      <c r="P14" s="5">
        <f t="shared" si="2"/>
        <v>1103.51</v>
      </c>
      <c r="Q14" s="16">
        <f t="shared" si="3"/>
        <v>100</v>
      </c>
      <c r="R14" s="5">
        <v>1103.51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415</v>
      </c>
      <c r="E15" s="84"/>
      <c r="F15" s="192" t="s">
        <v>433</v>
      </c>
      <c r="G15" s="93">
        <f t="shared" si="0"/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16">
        <f t="shared" si="1"/>
        <v>0</v>
      </c>
      <c r="O15" s="5">
        <v>0</v>
      </c>
      <c r="P15" s="5">
        <f t="shared" si="2"/>
        <v>0</v>
      </c>
      <c r="Q15" s="16">
        <f t="shared" si="3"/>
        <v>0</v>
      </c>
      <c r="R15" s="5">
        <v>0</v>
      </c>
      <c r="S15" s="16">
        <f t="shared" si="4"/>
        <v>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50</v>
      </c>
      <c r="E16" s="84" t="s">
        <v>41</v>
      </c>
      <c r="F16" s="98" t="s">
        <v>406</v>
      </c>
      <c r="G16" s="93">
        <f t="shared" si="0"/>
        <v>2818.82</v>
      </c>
      <c r="H16" s="44">
        <v>10</v>
      </c>
      <c r="I16" s="44">
        <v>0</v>
      </c>
      <c r="J16" s="44">
        <v>8</v>
      </c>
      <c r="K16" s="44">
        <v>5</v>
      </c>
      <c r="L16" s="44">
        <v>6</v>
      </c>
      <c r="M16" s="44">
        <v>0</v>
      </c>
      <c r="N16" s="16">
        <f t="shared" si="1"/>
        <v>50</v>
      </c>
      <c r="O16" s="5">
        <v>2818.82</v>
      </c>
      <c r="P16" s="5">
        <f t="shared" si="2"/>
        <v>2818.82</v>
      </c>
      <c r="Q16" s="16">
        <f t="shared" si="3"/>
        <v>100</v>
      </c>
      <c r="R16" s="5">
        <v>2818.82</v>
      </c>
      <c r="S16" s="16">
        <f t="shared" si="4"/>
        <v>100</v>
      </c>
      <c r="T16" s="5">
        <f t="shared" si="5"/>
        <v>0</v>
      </c>
      <c r="U16" s="16">
        <f t="shared" si="6"/>
        <v>0</v>
      </c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55</v>
      </c>
      <c r="E17" s="84" t="s">
        <v>41</v>
      </c>
      <c r="F17" s="98" t="s">
        <v>289</v>
      </c>
      <c r="G17" s="93">
        <f t="shared" si="0"/>
        <v>5425.34</v>
      </c>
      <c r="H17" s="44">
        <v>66</v>
      </c>
      <c r="I17" s="44">
        <v>19</v>
      </c>
      <c r="J17" s="44">
        <v>45</v>
      </c>
      <c r="K17" s="44">
        <v>9</v>
      </c>
      <c r="L17" s="44">
        <v>10</v>
      </c>
      <c r="M17" s="44">
        <v>0</v>
      </c>
      <c r="N17" s="16">
        <f t="shared" si="1"/>
        <v>13.636363636363635</v>
      </c>
      <c r="O17" s="5">
        <v>5425.34</v>
      </c>
      <c r="P17" s="5">
        <f t="shared" si="2"/>
        <v>5425.34</v>
      </c>
      <c r="Q17" s="16">
        <f t="shared" si="3"/>
        <v>100</v>
      </c>
      <c r="R17" s="5">
        <v>5425.34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57</v>
      </c>
      <c r="E18" s="84" t="s">
        <v>58</v>
      </c>
      <c r="F18" s="96" t="s">
        <v>290</v>
      </c>
      <c r="G18" s="93">
        <f t="shared" si="0"/>
        <v>28992.84</v>
      </c>
      <c r="H18" s="44">
        <v>41</v>
      </c>
      <c r="I18" s="44">
        <v>8</v>
      </c>
      <c r="J18" s="44">
        <v>32</v>
      </c>
      <c r="K18" s="44">
        <v>28</v>
      </c>
      <c r="L18" s="44">
        <v>41</v>
      </c>
      <c r="M18" s="44">
        <v>0</v>
      </c>
      <c r="N18" s="16">
        <f t="shared" si="1"/>
        <v>68.292682926829272</v>
      </c>
      <c r="O18" s="5">
        <v>28992.84</v>
      </c>
      <c r="P18" s="5">
        <f t="shared" si="2"/>
        <v>28992.84</v>
      </c>
      <c r="Q18" s="16">
        <f t="shared" si="3"/>
        <v>100</v>
      </c>
      <c r="R18" s="5">
        <v>28992.84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22</v>
      </c>
      <c r="C19" s="1"/>
      <c r="D19" s="25" t="s">
        <v>60</v>
      </c>
      <c r="E19" s="84" t="s">
        <v>61</v>
      </c>
      <c r="F19" s="96" t="s">
        <v>291</v>
      </c>
      <c r="G19" s="93">
        <f t="shared" si="0"/>
        <v>12117.18</v>
      </c>
      <c r="H19" s="44">
        <v>22</v>
      </c>
      <c r="I19" s="44">
        <v>6</v>
      </c>
      <c r="J19" s="44">
        <v>13</v>
      </c>
      <c r="K19" s="44">
        <v>14</v>
      </c>
      <c r="L19" s="44">
        <v>15</v>
      </c>
      <c r="M19" s="44">
        <v>0</v>
      </c>
      <c r="N19" s="16">
        <f t="shared" si="1"/>
        <v>63.636363636363633</v>
      </c>
      <c r="O19" s="5">
        <v>12117.18</v>
      </c>
      <c r="P19" s="5">
        <f t="shared" si="2"/>
        <v>12117.18</v>
      </c>
      <c r="Q19" s="16">
        <f t="shared" si="3"/>
        <v>100</v>
      </c>
      <c r="R19" s="5">
        <v>12117.18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1" t="s">
        <v>22</v>
      </c>
      <c r="C20" s="1"/>
      <c r="D20" s="25" t="s">
        <v>63</v>
      </c>
      <c r="E20" s="84" t="s">
        <v>64</v>
      </c>
      <c r="F20" s="96" t="s">
        <v>292</v>
      </c>
      <c r="G20" s="93">
        <f t="shared" si="0"/>
        <v>11802.73</v>
      </c>
      <c r="H20" s="44">
        <v>37</v>
      </c>
      <c r="I20" s="44">
        <v>5</v>
      </c>
      <c r="J20" s="44">
        <v>28</v>
      </c>
      <c r="K20" s="44">
        <v>22</v>
      </c>
      <c r="L20" s="44">
        <v>26</v>
      </c>
      <c r="M20" s="44">
        <v>0</v>
      </c>
      <c r="N20" s="16">
        <f t="shared" si="1"/>
        <v>59.45945945945946</v>
      </c>
      <c r="O20" s="5">
        <v>11802.73</v>
      </c>
      <c r="P20" s="5">
        <f t="shared" si="2"/>
        <v>11802.73</v>
      </c>
      <c r="Q20" s="16">
        <f t="shared" si="3"/>
        <v>100</v>
      </c>
      <c r="R20" s="5">
        <v>11802.73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416</v>
      </c>
      <c r="E21" s="84" t="s">
        <v>41</v>
      </c>
      <c r="F21" s="192" t="s">
        <v>434</v>
      </c>
      <c r="G21" s="93">
        <f t="shared" si="0"/>
        <v>0</v>
      </c>
      <c r="H21" s="44">
        <v>0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16">
        <f t="shared" si="1"/>
        <v>0</v>
      </c>
      <c r="O21" s="5">
        <v>0</v>
      </c>
      <c r="P21" s="5">
        <f t="shared" si="2"/>
        <v>0</v>
      </c>
      <c r="Q21" s="16">
        <f t="shared" si="3"/>
        <v>0</v>
      </c>
      <c r="R21" s="5">
        <v>0</v>
      </c>
      <c r="S21" s="16">
        <f t="shared" si="4"/>
        <v>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69</v>
      </c>
      <c r="E22" s="84" t="s">
        <v>41</v>
      </c>
      <c r="F22" s="96" t="s">
        <v>293</v>
      </c>
      <c r="G22" s="93">
        <f t="shared" si="0"/>
        <v>4862.55</v>
      </c>
      <c r="H22" s="44">
        <v>14</v>
      </c>
      <c r="I22" s="44">
        <v>3</v>
      </c>
      <c r="J22" s="44">
        <v>11</v>
      </c>
      <c r="K22" s="44">
        <v>8</v>
      </c>
      <c r="L22" s="44">
        <v>11</v>
      </c>
      <c r="M22" s="44">
        <v>0</v>
      </c>
      <c r="N22" s="16">
        <f t="shared" si="1"/>
        <v>57.142857142857139</v>
      </c>
      <c r="O22" s="5">
        <v>4862.55</v>
      </c>
      <c r="P22" s="5">
        <f t="shared" si="2"/>
        <v>4862.55</v>
      </c>
      <c r="Q22" s="16">
        <f t="shared" si="3"/>
        <v>100</v>
      </c>
      <c r="R22" s="5">
        <v>4862.55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66</v>
      </c>
      <c r="E23" s="84" t="s">
        <v>67</v>
      </c>
      <c r="F23" s="96" t="s">
        <v>294</v>
      </c>
      <c r="G23" s="93">
        <f t="shared" si="0"/>
        <v>21153.63</v>
      </c>
      <c r="H23" s="44">
        <v>57</v>
      </c>
      <c r="I23" s="44">
        <v>13</v>
      </c>
      <c r="J23" s="44">
        <v>42</v>
      </c>
      <c r="K23" s="44">
        <v>29</v>
      </c>
      <c r="L23" s="44">
        <v>43</v>
      </c>
      <c r="M23" s="44">
        <v>0</v>
      </c>
      <c r="N23" s="16">
        <f t="shared" si="1"/>
        <v>50.877192982456144</v>
      </c>
      <c r="O23" s="5">
        <v>21153.63</v>
      </c>
      <c r="P23" s="5">
        <f t="shared" si="2"/>
        <v>21153.63</v>
      </c>
      <c r="Q23" s="16">
        <f t="shared" si="3"/>
        <v>100</v>
      </c>
      <c r="R23" s="5">
        <v>21153.63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264</v>
      </c>
      <c r="C24" s="193" t="s">
        <v>265</v>
      </c>
      <c r="D24" s="37" t="s">
        <v>284</v>
      </c>
      <c r="E24" s="84" t="s">
        <v>97</v>
      </c>
      <c r="F24" s="97" t="s">
        <v>358</v>
      </c>
      <c r="G24" s="93">
        <f t="shared" si="0"/>
        <v>3683.38</v>
      </c>
      <c r="H24" s="44">
        <v>8</v>
      </c>
      <c r="I24" s="44">
        <v>4</v>
      </c>
      <c r="J24" s="44">
        <v>3</v>
      </c>
      <c r="K24" s="44">
        <v>6</v>
      </c>
      <c r="L24" s="44">
        <v>7</v>
      </c>
      <c r="M24" s="44">
        <v>0</v>
      </c>
      <c r="N24" s="16">
        <f t="shared" si="1"/>
        <v>75</v>
      </c>
      <c r="O24" s="5">
        <v>3683.38</v>
      </c>
      <c r="P24" s="5">
        <f t="shared" si="2"/>
        <v>3683.38</v>
      </c>
      <c r="Q24" s="16">
        <f t="shared" si="3"/>
        <v>100</v>
      </c>
      <c r="R24" s="5">
        <v>3683.38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25" t="s">
        <v>23</v>
      </c>
      <c r="C25" s="193" t="s">
        <v>26</v>
      </c>
      <c r="D25" s="25" t="s">
        <v>71</v>
      </c>
      <c r="E25" s="84" t="s">
        <v>72</v>
      </c>
      <c r="F25" s="96" t="s">
        <v>295</v>
      </c>
      <c r="G25" s="93">
        <f t="shared" si="0"/>
        <v>6566.71</v>
      </c>
      <c r="H25" s="44">
        <v>15</v>
      </c>
      <c r="I25" s="44">
        <v>4</v>
      </c>
      <c r="J25" s="44">
        <v>11</v>
      </c>
      <c r="K25" s="44">
        <v>9</v>
      </c>
      <c r="L25" s="44">
        <v>11</v>
      </c>
      <c r="M25" s="44">
        <v>0</v>
      </c>
      <c r="N25" s="16">
        <f t="shared" si="1"/>
        <v>60</v>
      </c>
      <c r="O25" s="5">
        <v>6566.71</v>
      </c>
      <c r="P25" s="5">
        <f t="shared" si="2"/>
        <v>6566.71</v>
      </c>
      <c r="Q25" s="16">
        <f t="shared" si="3"/>
        <v>100</v>
      </c>
      <c r="R25" s="5">
        <v>6566.71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74</v>
      </c>
      <c r="E26" s="33" t="s">
        <v>75</v>
      </c>
      <c r="F26" s="96" t="s">
        <v>296</v>
      </c>
      <c r="G26" s="93">
        <f t="shared" si="0"/>
        <v>24061.68</v>
      </c>
      <c r="H26" s="44">
        <v>25</v>
      </c>
      <c r="I26" s="44">
        <v>4</v>
      </c>
      <c r="J26" s="44">
        <v>19</v>
      </c>
      <c r="K26" s="44">
        <v>19</v>
      </c>
      <c r="L26" s="44">
        <v>30</v>
      </c>
      <c r="M26" s="44">
        <v>0</v>
      </c>
      <c r="N26" s="16">
        <f t="shared" si="1"/>
        <v>76</v>
      </c>
      <c r="O26" s="5">
        <v>24061.68</v>
      </c>
      <c r="P26" s="5">
        <f t="shared" si="2"/>
        <v>24061.68</v>
      </c>
      <c r="Q26" s="16">
        <f t="shared" si="3"/>
        <v>100</v>
      </c>
      <c r="R26" s="5">
        <v>24061.68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1" t="s">
        <v>22</v>
      </c>
      <c r="C27" s="1"/>
      <c r="D27" s="25" t="s">
        <v>77</v>
      </c>
      <c r="E27" s="84" t="s">
        <v>78</v>
      </c>
      <c r="F27" s="88" t="s">
        <v>297</v>
      </c>
      <c r="G27" s="93">
        <f t="shared" si="0"/>
        <v>4755.7700000000004</v>
      </c>
      <c r="H27" s="44">
        <v>13</v>
      </c>
      <c r="I27" s="44">
        <v>3</v>
      </c>
      <c r="J27" s="44">
        <v>8</v>
      </c>
      <c r="K27" s="44">
        <v>9</v>
      </c>
      <c r="L27" s="44">
        <v>13</v>
      </c>
      <c r="M27" s="44">
        <v>0</v>
      </c>
      <c r="N27" s="16">
        <f t="shared" si="1"/>
        <v>69.230769230769226</v>
      </c>
      <c r="O27" s="5">
        <v>4755.7700000000004</v>
      </c>
      <c r="P27" s="5">
        <f t="shared" si="2"/>
        <v>4755.7700000000004</v>
      </c>
      <c r="Q27" s="16">
        <f t="shared" si="3"/>
        <v>100</v>
      </c>
      <c r="R27" s="5">
        <v>4755.7700000000004</v>
      </c>
      <c r="S27" s="16">
        <f t="shared" si="4"/>
        <v>100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80</v>
      </c>
      <c r="E28" s="84" t="s">
        <v>81</v>
      </c>
      <c r="F28" s="97" t="s">
        <v>374</v>
      </c>
      <c r="G28" s="93">
        <f t="shared" si="0"/>
        <v>4654.67</v>
      </c>
      <c r="H28" s="44">
        <v>52</v>
      </c>
      <c r="I28" s="44">
        <v>8</v>
      </c>
      <c r="J28" s="44">
        <v>22</v>
      </c>
      <c r="K28" s="44">
        <v>13</v>
      </c>
      <c r="L28" s="44">
        <v>14</v>
      </c>
      <c r="M28" s="44">
        <v>0</v>
      </c>
      <c r="N28" s="16">
        <f t="shared" si="1"/>
        <v>25</v>
      </c>
      <c r="O28" s="5">
        <v>4654.67</v>
      </c>
      <c r="P28" s="5">
        <f t="shared" si="2"/>
        <v>4654.67</v>
      </c>
      <c r="Q28" s="16">
        <f t="shared" si="3"/>
        <v>100</v>
      </c>
      <c r="R28" s="5">
        <v>4654.67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27.95" customHeight="1" x14ac:dyDescent="0.25">
      <c r="A29" s="1">
        <f t="shared" si="7"/>
        <v>24</v>
      </c>
      <c r="B29" s="1" t="s">
        <v>22</v>
      </c>
      <c r="C29" s="1"/>
      <c r="D29" s="25" t="s">
        <v>83</v>
      </c>
      <c r="E29" s="84" t="s">
        <v>41</v>
      </c>
      <c r="F29" s="88" t="s">
        <v>84</v>
      </c>
      <c r="G29" s="93">
        <f t="shared" si="0"/>
        <v>12940.87</v>
      </c>
      <c r="H29" s="44">
        <v>24</v>
      </c>
      <c r="I29" s="44">
        <v>4</v>
      </c>
      <c r="J29" s="44">
        <v>20</v>
      </c>
      <c r="K29" s="44">
        <v>21</v>
      </c>
      <c r="L29" s="44">
        <v>30</v>
      </c>
      <c r="M29" s="44">
        <v>0</v>
      </c>
      <c r="N29" s="16">
        <f t="shared" si="1"/>
        <v>87.5</v>
      </c>
      <c r="O29" s="5">
        <v>12940.87</v>
      </c>
      <c r="P29" s="5">
        <f t="shared" si="2"/>
        <v>12940.87</v>
      </c>
      <c r="Q29" s="16">
        <f t="shared" si="3"/>
        <v>100</v>
      </c>
      <c r="R29" s="5">
        <v>12940.87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21" ht="27.95" customHeight="1" x14ac:dyDescent="0.25">
      <c r="A30" s="1">
        <f t="shared" si="7"/>
        <v>25</v>
      </c>
      <c r="B30" s="1" t="s">
        <v>22</v>
      </c>
      <c r="C30" s="1"/>
      <c r="D30" s="34" t="s">
        <v>85</v>
      </c>
      <c r="E30" s="84" t="s">
        <v>41</v>
      </c>
      <c r="F30" s="97" t="s">
        <v>356</v>
      </c>
      <c r="G30" s="93">
        <f t="shared" si="0"/>
        <v>5320.4</v>
      </c>
      <c r="H30" s="44">
        <v>13</v>
      </c>
      <c r="I30" s="44">
        <v>3</v>
      </c>
      <c r="J30" s="44">
        <v>8</v>
      </c>
      <c r="K30" s="44">
        <v>10</v>
      </c>
      <c r="L30" s="44">
        <v>12</v>
      </c>
      <c r="M30" s="44">
        <v>0</v>
      </c>
      <c r="N30" s="16">
        <f t="shared" si="1"/>
        <v>76.923076923076934</v>
      </c>
      <c r="O30" s="5">
        <v>5320.4</v>
      </c>
      <c r="P30" s="5">
        <f t="shared" si="2"/>
        <v>5320.4</v>
      </c>
      <c r="Q30" s="16">
        <f t="shared" si="3"/>
        <v>100</v>
      </c>
      <c r="R30" s="5">
        <v>5320.4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87</v>
      </c>
      <c r="E31" s="84" t="s">
        <v>53</v>
      </c>
      <c r="F31" s="88" t="s">
        <v>298</v>
      </c>
      <c r="G31" s="93">
        <f t="shared" si="0"/>
        <v>12807.03</v>
      </c>
      <c r="H31" s="44">
        <v>35</v>
      </c>
      <c r="I31" s="44">
        <v>12</v>
      </c>
      <c r="J31" s="44">
        <v>20</v>
      </c>
      <c r="K31" s="44">
        <v>18</v>
      </c>
      <c r="L31" s="44">
        <v>20</v>
      </c>
      <c r="M31" s="44">
        <v>0</v>
      </c>
      <c r="N31" s="16">
        <f t="shared" si="1"/>
        <v>51.428571428571423</v>
      </c>
      <c r="O31" s="5">
        <v>12807.03</v>
      </c>
      <c r="P31" s="5">
        <f t="shared" si="2"/>
        <v>12807.03</v>
      </c>
      <c r="Q31" s="16">
        <f t="shared" si="3"/>
        <v>100</v>
      </c>
      <c r="R31" s="5">
        <v>12807.03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21" ht="27.95" customHeight="1" x14ac:dyDescent="0.25">
      <c r="A32" s="1">
        <f t="shared" si="7"/>
        <v>27</v>
      </c>
      <c r="B32" s="25" t="s">
        <v>24</v>
      </c>
      <c r="C32" s="193" t="s">
        <v>27</v>
      </c>
      <c r="D32" s="25" t="s">
        <v>92</v>
      </c>
      <c r="E32" s="84" t="s">
        <v>41</v>
      </c>
      <c r="F32" s="96" t="s">
        <v>363</v>
      </c>
      <c r="G32" s="93">
        <f t="shared" si="0"/>
        <v>6049.42</v>
      </c>
      <c r="H32" s="44">
        <v>20</v>
      </c>
      <c r="I32" s="44">
        <v>2</v>
      </c>
      <c r="J32" s="44">
        <v>18</v>
      </c>
      <c r="K32" s="44">
        <v>11</v>
      </c>
      <c r="L32" s="44">
        <v>13</v>
      </c>
      <c r="M32" s="44">
        <v>0</v>
      </c>
      <c r="N32" s="16">
        <f t="shared" si="1"/>
        <v>55.000000000000007</v>
      </c>
      <c r="O32" s="5">
        <v>6049.42</v>
      </c>
      <c r="P32" s="5">
        <f t="shared" si="2"/>
        <v>6049.42</v>
      </c>
      <c r="Q32" s="16">
        <f t="shared" si="3"/>
        <v>100</v>
      </c>
      <c r="R32" s="5">
        <v>6049.42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25" t="s">
        <v>22</v>
      </c>
      <c r="C33" s="193"/>
      <c r="D33" s="25" t="s">
        <v>417</v>
      </c>
      <c r="E33" s="84" t="s">
        <v>41</v>
      </c>
      <c r="F33" s="192" t="s">
        <v>435</v>
      </c>
      <c r="G33" s="93">
        <f t="shared" si="0"/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16">
        <f t="shared" si="1"/>
        <v>0</v>
      </c>
      <c r="O33" s="5">
        <v>0</v>
      </c>
      <c r="P33" s="5">
        <f t="shared" si="2"/>
        <v>0</v>
      </c>
      <c r="Q33" s="16">
        <f t="shared" si="3"/>
        <v>0</v>
      </c>
      <c r="R33" s="5">
        <v>0</v>
      </c>
      <c r="S33" s="16">
        <f t="shared" si="4"/>
        <v>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94</v>
      </c>
      <c r="E34" s="84" t="s">
        <v>41</v>
      </c>
      <c r="F34" s="96" t="s">
        <v>299</v>
      </c>
      <c r="G34" s="93">
        <f t="shared" si="0"/>
        <v>4551.8599999999997</v>
      </c>
      <c r="H34" s="44">
        <v>18</v>
      </c>
      <c r="I34" s="44">
        <v>3</v>
      </c>
      <c r="J34" s="44">
        <v>11</v>
      </c>
      <c r="K34" s="44">
        <v>14</v>
      </c>
      <c r="L34" s="44">
        <v>15</v>
      </c>
      <c r="M34" s="44">
        <v>0</v>
      </c>
      <c r="N34" s="16">
        <f t="shared" si="1"/>
        <v>77.777777777777786</v>
      </c>
      <c r="O34" s="5">
        <v>4551.8599999999997</v>
      </c>
      <c r="P34" s="5">
        <f t="shared" si="2"/>
        <v>4551.8599999999997</v>
      </c>
      <c r="Q34" s="16">
        <f t="shared" si="3"/>
        <v>100</v>
      </c>
      <c r="R34" s="5">
        <v>4551.8599999999997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38.25" x14ac:dyDescent="0.25">
      <c r="A35" s="1">
        <f t="shared" si="7"/>
        <v>30</v>
      </c>
      <c r="B35" s="117" t="s">
        <v>23</v>
      </c>
      <c r="C35" s="193" t="s">
        <v>383</v>
      </c>
      <c r="D35" s="25" t="s">
        <v>384</v>
      </c>
      <c r="E35" s="84" t="s">
        <v>41</v>
      </c>
      <c r="F35" s="97" t="s">
        <v>436</v>
      </c>
      <c r="G35" s="93">
        <f t="shared" si="0"/>
        <v>401.94</v>
      </c>
      <c r="H35" s="44">
        <v>6</v>
      </c>
      <c r="I35" s="44">
        <v>1</v>
      </c>
      <c r="J35" s="44">
        <v>5</v>
      </c>
      <c r="K35" s="44">
        <v>1</v>
      </c>
      <c r="L35" s="44">
        <v>1</v>
      </c>
      <c r="M35" s="44">
        <v>0</v>
      </c>
      <c r="N35" s="16">
        <f t="shared" si="1"/>
        <v>16.666666666666664</v>
      </c>
      <c r="O35" s="5">
        <v>401.94</v>
      </c>
      <c r="P35" s="5">
        <f t="shared" si="2"/>
        <v>401.94</v>
      </c>
      <c r="Q35" s="16">
        <f t="shared" si="3"/>
        <v>100</v>
      </c>
      <c r="R35" s="5">
        <v>401.94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27.95" customHeight="1" x14ac:dyDescent="0.2">
      <c r="A36" s="1">
        <f t="shared" si="7"/>
        <v>31</v>
      </c>
      <c r="B36" s="1" t="s">
        <v>22</v>
      </c>
      <c r="C36" s="1"/>
      <c r="D36" s="37" t="s">
        <v>99</v>
      </c>
      <c r="E36" s="85" t="s">
        <v>100</v>
      </c>
      <c r="F36" s="138" t="s">
        <v>300</v>
      </c>
      <c r="G36" s="93">
        <f t="shared" si="0"/>
        <v>28660.29</v>
      </c>
      <c r="H36" s="44">
        <v>51</v>
      </c>
      <c r="I36" s="44">
        <v>3</v>
      </c>
      <c r="J36" s="44">
        <v>36</v>
      </c>
      <c r="K36" s="44">
        <v>38</v>
      </c>
      <c r="L36" s="44">
        <v>54</v>
      </c>
      <c r="M36" s="44">
        <v>0</v>
      </c>
      <c r="N36" s="16">
        <f t="shared" si="1"/>
        <v>74.509803921568633</v>
      </c>
      <c r="O36" s="5">
        <v>28660.29</v>
      </c>
      <c r="P36" s="5">
        <f t="shared" si="2"/>
        <v>28660.29</v>
      </c>
      <c r="Q36" s="16">
        <f t="shared" si="3"/>
        <v>100</v>
      </c>
      <c r="R36" s="5">
        <v>28660.29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102</v>
      </c>
      <c r="E37" s="84" t="s">
        <v>41</v>
      </c>
      <c r="F37" s="96" t="s">
        <v>301</v>
      </c>
      <c r="G37" s="93">
        <f t="shared" si="0"/>
        <v>14503.1</v>
      </c>
      <c r="H37" s="44">
        <v>41</v>
      </c>
      <c r="I37" s="44">
        <v>9</v>
      </c>
      <c r="J37" s="44">
        <v>29</v>
      </c>
      <c r="K37" s="44">
        <v>22</v>
      </c>
      <c r="L37" s="44">
        <v>28</v>
      </c>
      <c r="M37" s="44">
        <v>0</v>
      </c>
      <c r="N37" s="16">
        <f t="shared" si="1"/>
        <v>53.658536585365859</v>
      </c>
      <c r="O37" s="5">
        <v>14503.1</v>
      </c>
      <c r="P37" s="5">
        <f t="shared" si="2"/>
        <v>14503.1</v>
      </c>
      <c r="Q37" s="16">
        <f t="shared" si="3"/>
        <v>100</v>
      </c>
      <c r="R37" s="5">
        <v>14503.1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104</v>
      </c>
      <c r="E38" s="84" t="s">
        <v>41</v>
      </c>
      <c r="F38" s="96" t="s">
        <v>302</v>
      </c>
      <c r="G38" s="93">
        <f t="shared" si="0"/>
        <v>13160.44</v>
      </c>
      <c r="H38" s="44">
        <v>30</v>
      </c>
      <c r="I38" s="44">
        <v>8</v>
      </c>
      <c r="J38" s="44">
        <v>18</v>
      </c>
      <c r="K38" s="44">
        <v>17</v>
      </c>
      <c r="L38" s="44">
        <v>23</v>
      </c>
      <c r="M38" s="44">
        <v>0</v>
      </c>
      <c r="N38" s="16">
        <f t="shared" si="1"/>
        <v>56.666666666666664</v>
      </c>
      <c r="O38" s="5">
        <v>13160.44</v>
      </c>
      <c r="P38" s="5">
        <f t="shared" si="2"/>
        <v>13160.44</v>
      </c>
      <c r="Q38" s="16">
        <f t="shared" si="3"/>
        <v>100</v>
      </c>
      <c r="R38" s="5">
        <v>13160.44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106</v>
      </c>
      <c r="E39" s="84" t="s">
        <v>53</v>
      </c>
      <c r="F39" s="96" t="s">
        <v>303</v>
      </c>
      <c r="G39" s="93">
        <f t="shared" si="0"/>
        <v>10289.93</v>
      </c>
      <c r="H39" s="44">
        <v>25</v>
      </c>
      <c r="I39" s="44">
        <v>8</v>
      </c>
      <c r="J39" s="44">
        <v>14</v>
      </c>
      <c r="K39" s="44">
        <v>14</v>
      </c>
      <c r="L39" s="44">
        <v>22</v>
      </c>
      <c r="M39" s="44">
        <v>0</v>
      </c>
      <c r="N39" s="16">
        <f t="shared" si="1"/>
        <v>56.000000000000007</v>
      </c>
      <c r="O39" s="5">
        <v>10289.93</v>
      </c>
      <c r="P39" s="5">
        <f t="shared" si="2"/>
        <v>10289.93</v>
      </c>
      <c r="Q39" s="16">
        <f t="shared" si="3"/>
        <v>100</v>
      </c>
      <c r="R39" s="5">
        <v>10289.93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108</v>
      </c>
      <c r="E40" s="84" t="s">
        <v>41</v>
      </c>
      <c r="F40" s="98" t="s">
        <v>304</v>
      </c>
      <c r="G40" s="93">
        <f t="shared" si="0"/>
        <v>28063.96</v>
      </c>
      <c r="H40" s="44">
        <v>61</v>
      </c>
      <c r="I40" s="44">
        <v>24</v>
      </c>
      <c r="J40" s="44">
        <v>31</v>
      </c>
      <c r="K40" s="44">
        <v>39</v>
      </c>
      <c r="L40" s="44">
        <v>46</v>
      </c>
      <c r="M40" s="44">
        <v>0</v>
      </c>
      <c r="N40" s="16">
        <f t="shared" si="1"/>
        <v>63.934426229508205</v>
      </c>
      <c r="O40" s="5">
        <v>28063.96</v>
      </c>
      <c r="P40" s="5">
        <f t="shared" si="2"/>
        <v>28063.96</v>
      </c>
      <c r="Q40" s="16">
        <f t="shared" si="3"/>
        <v>100</v>
      </c>
      <c r="R40" s="5">
        <v>28063.96</v>
      </c>
      <c r="S40" s="16">
        <f t="shared" si="4"/>
        <v>100</v>
      </c>
      <c r="T40" s="5">
        <f t="shared" si="5"/>
        <v>0</v>
      </c>
      <c r="U40" s="16">
        <f t="shared" si="6"/>
        <v>0</v>
      </c>
    </row>
    <row r="41" spans="1:21" ht="27.95" customHeight="1" x14ac:dyDescent="0.25">
      <c r="A41" s="1">
        <f t="shared" si="7"/>
        <v>36</v>
      </c>
      <c r="B41" s="25" t="s">
        <v>264</v>
      </c>
      <c r="C41" s="193" t="s">
        <v>273</v>
      </c>
      <c r="D41" s="25" t="s">
        <v>115</v>
      </c>
      <c r="E41" s="86" t="s">
        <v>116</v>
      </c>
      <c r="F41" s="97" t="s">
        <v>375</v>
      </c>
      <c r="G41" s="93">
        <f t="shared" si="0"/>
        <v>14693.29</v>
      </c>
      <c r="H41" s="44">
        <v>32</v>
      </c>
      <c r="I41" s="44">
        <v>8</v>
      </c>
      <c r="J41" s="44">
        <v>15</v>
      </c>
      <c r="K41" s="44">
        <v>28</v>
      </c>
      <c r="L41" s="44">
        <v>33</v>
      </c>
      <c r="M41" s="44">
        <v>0</v>
      </c>
      <c r="N41" s="16">
        <f t="shared" si="1"/>
        <v>87.5</v>
      </c>
      <c r="O41" s="5">
        <v>14693.29</v>
      </c>
      <c r="P41" s="5">
        <f t="shared" si="2"/>
        <v>14693.29</v>
      </c>
      <c r="Q41" s="16">
        <f t="shared" si="3"/>
        <v>100</v>
      </c>
      <c r="R41" s="5">
        <v>14693.29</v>
      </c>
      <c r="S41" s="16">
        <f t="shared" si="4"/>
        <v>100</v>
      </c>
      <c r="T41" s="5">
        <f t="shared" si="5"/>
        <v>0</v>
      </c>
      <c r="U41" s="16">
        <f t="shared" si="6"/>
        <v>0</v>
      </c>
    </row>
    <row r="42" spans="1:21" ht="32.25" customHeight="1" x14ac:dyDescent="0.25">
      <c r="A42" s="1">
        <f t="shared" si="7"/>
        <v>37</v>
      </c>
      <c r="B42" s="1" t="s">
        <v>22</v>
      </c>
      <c r="C42" s="1"/>
      <c r="D42" s="25" t="s">
        <v>113</v>
      </c>
      <c r="E42" s="84" t="s">
        <v>53</v>
      </c>
      <c r="F42" s="96" t="s">
        <v>305</v>
      </c>
      <c r="G42" s="93">
        <f t="shared" si="0"/>
        <v>1600.15</v>
      </c>
      <c r="H42" s="44">
        <v>36</v>
      </c>
      <c r="I42" s="44">
        <v>9</v>
      </c>
      <c r="J42" s="44">
        <v>24</v>
      </c>
      <c r="K42" s="44">
        <v>4</v>
      </c>
      <c r="L42" s="44">
        <v>4</v>
      </c>
      <c r="M42" s="44">
        <v>0</v>
      </c>
      <c r="N42" s="16">
        <f t="shared" si="1"/>
        <v>11.111111111111111</v>
      </c>
      <c r="O42" s="5">
        <v>1600.15</v>
      </c>
      <c r="P42" s="5">
        <f t="shared" si="2"/>
        <v>1600.15</v>
      </c>
      <c r="Q42" s="16">
        <f t="shared" si="3"/>
        <v>100</v>
      </c>
      <c r="R42" s="5">
        <v>1600.15</v>
      </c>
      <c r="S42" s="16">
        <f t="shared" si="4"/>
        <v>100</v>
      </c>
      <c r="T42" s="5">
        <f t="shared" si="5"/>
        <v>0</v>
      </c>
      <c r="U42" s="16">
        <f t="shared" si="6"/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118</v>
      </c>
      <c r="E43" s="84" t="s">
        <v>116</v>
      </c>
      <c r="F43" s="96" t="s">
        <v>306</v>
      </c>
      <c r="G43" s="93">
        <f t="shared" si="0"/>
        <v>9541.8700000000008</v>
      </c>
      <c r="H43" s="44">
        <v>17</v>
      </c>
      <c r="I43" s="44">
        <v>6</v>
      </c>
      <c r="J43" s="44">
        <v>9</v>
      </c>
      <c r="K43" s="44">
        <v>12</v>
      </c>
      <c r="L43" s="44">
        <v>15</v>
      </c>
      <c r="M43" s="44">
        <v>0</v>
      </c>
      <c r="N43" s="16">
        <f t="shared" si="1"/>
        <v>70.588235294117652</v>
      </c>
      <c r="O43" s="5">
        <v>9541.8700000000008</v>
      </c>
      <c r="P43" s="5">
        <f t="shared" si="2"/>
        <v>9541.8700000000008</v>
      </c>
      <c r="Q43" s="16">
        <f t="shared" si="3"/>
        <v>100</v>
      </c>
      <c r="R43" s="5">
        <v>9541.8700000000008</v>
      </c>
      <c r="S43" s="16">
        <f t="shared" si="4"/>
        <v>100</v>
      </c>
      <c r="T43" s="5">
        <f t="shared" si="5"/>
        <v>0</v>
      </c>
      <c r="U43" s="16">
        <f t="shared" si="6"/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120</v>
      </c>
      <c r="E44" s="84" t="s">
        <v>58</v>
      </c>
      <c r="F44" s="96" t="s">
        <v>307</v>
      </c>
      <c r="G44" s="93">
        <f t="shared" si="0"/>
        <v>13072.01</v>
      </c>
      <c r="H44" s="44">
        <v>13</v>
      </c>
      <c r="I44" s="44">
        <v>4</v>
      </c>
      <c r="J44" s="44">
        <v>9</v>
      </c>
      <c r="K44" s="44">
        <v>12</v>
      </c>
      <c r="L44" s="44">
        <v>18</v>
      </c>
      <c r="M44" s="44">
        <v>0</v>
      </c>
      <c r="N44" s="16">
        <f t="shared" si="1"/>
        <v>92.307692307692307</v>
      </c>
      <c r="O44" s="5">
        <v>13072.01</v>
      </c>
      <c r="P44" s="5">
        <f t="shared" si="2"/>
        <v>13072.01</v>
      </c>
      <c r="Q44" s="16">
        <f t="shared" si="3"/>
        <v>100</v>
      </c>
      <c r="R44" s="5">
        <v>13072.01</v>
      </c>
      <c r="S44" s="16">
        <f t="shared" si="4"/>
        <v>100</v>
      </c>
      <c r="T44" s="5">
        <f t="shared" si="5"/>
        <v>0</v>
      </c>
      <c r="U44" s="16">
        <f t="shared" si="6"/>
        <v>0</v>
      </c>
    </row>
    <row r="45" spans="1:21" ht="27.95" customHeight="1" x14ac:dyDescent="0.25">
      <c r="A45" s="1">
        <f t="shared" si="7"/>
        <v>40</v>
      </c>
      <c r="B45" s="1" t="s">
        <v>22</v>
      </c>
      <c r="C45" s="1"/>
      <c r="D45" s="37" t="s">
        <v>418</v>
      </c>
      <c r="E45" s="84" t="s">
        <v>58</v>
      </c>
      <c r="F45" s="192" t="s">
        <v>437</v>
      </c>
      <c r="G45" s="93">
        <f t="shared" si="0"/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16">
        <f t="shared" si="1"/>
        <v>0</v>
      </c>
      <c r="O45" s="5">
        <v>0</v>
      </c>
      <c r="P45" s="5">
        <f t="shared" si="2"/>
        <v>0</v>
      </c>
      <c r="Q45" s="16">
        <f t="shared" si="3"/>
        <v>0</v>
      </c>
      <c r="R45" s="5">
        <v>0</v>
      </c>
      <c r="S45" s="16">
        <f t="shared" si="4"/>
        <v>0</v>
      </c>
      <c r="T45" s="5">
        <f t="shared" si="5"/>
        <v>0</v>
      </c>
      <c r="U45" s="16">
        <f t="shared" si="6"/>
        <v>0</v>
      </c>
    </row>
    <row r="46" spans="1:21" ht="27.95" customHeight="1" x14ac:dyDescent="0.25">
      <c r="A46" s="1">
        <f t="shared" si="7"/>
        <v>41</v>
      </c>
      <c r="B46" s="1" t="s">
        <v>22</v>
      </c>
      <c r="C46" s="1"/>
      <c r="D46" s="25" t="s">
        <v>122</v>
      </c>
      <c r="E46" s="84" t="s">
        <v>123</v>
      </c>
      <c r="F46" s="96" t="s">
        <v>308</v>
      </c>
      <c r="G46" s="93">
        <f t="shared" si="0"/>
        <v>54720.92</v>
      </c>
      <c r="H46" s="44">
        <v>68</v>
      </c>
      <c r="I46" s="44">
        <v>5</v>
      </c>
      <c r="J46" s="44">
        <v>63</v>
      </c>
      <c r="K46" s="44">
        <v>43</v>
      </c>
      <c r="L46" s="44">
        <v>68</v>
      </c>
      <c r="M46" s="44">
        <v>0</v>
      </c>
      <c r="N46" s="16">
        <f t="shared" si="1"/>
        <v>63.235294117647058</v>
      </c>
      <c r="O46" s="5">
        <v>54720.92</v>
      </c>
      <c r="P46" s="5">
        <f t="shared" si="2"/>
        <v>54720.92</v>
      </c>
      <c r="Q46" s="16">
        <f t="shared" si="3"/>
        <v>100</v>
      </c>
      <c r="R46" s="5">
        <v>54720.92</v>
      </c>
      <c r="S46" s="16">
        <f t="shared" si="4"/>
        <v>100</v>
      </c>
      <c r="T46" s="5">
        <f t="shared" si="5"/>
        <v>0</v>
      </c>
      <c r="U46" s="16">
        <f t="shared" si="6"/>
        <v>0</v>
      </c>
    </row>
    <row r="47" spans="1:21" ht="27.95" customHeight="1" x14ac:dyDescent="0.25">
      <c r="A47" s="1">
        <f t="shared" si="7"/>
        <v>42</v>
      </c>
      <c r="B47" s="1" t="s">
        <v>22</v>
      </c>
      <c r="C47" s="1"/>
      <c r="D47" s="25" t="s">
        <v>266</v>
      </c>
      <c r="E47" s="84" t="s">
        <v>41</v>
      </c>
      <c r="F47" s="96" t="s">
        <v>309</v>
      </c>
      <c r="G47" s="93">
        <f t="shared" si="0"/>
        <v>0</v>
      </c>
      <c r="H47" s="44">
        <v>9</v>
      </c>
      <c r="I47" s="44">
        <v>2</v>
      </c>
      <c r="J47" s="44">
        <v>6</v>
      </c>
      <c r="K47" s="44">
        <v>0</v>
      </c>
      <c r="L47" s="44">
        <v>0</v>
      </c>
      <c r="M47" s="44">
        <v>0</v>
      </c>
      <c r="N47" s="16">
        <f t="shared" si="1"/>
        <v>0</v>
      </c>
      <c r="O47" s="16">
        <f>IF(I47=0,0,L47/I47)*100</f>
        <v>0</v>
      </c>
      <c r="P47" s="5">
        <f t="shared" si="2"/>
        <v>0</v>
      </c>
      <c r="Q47" s="16">
        <f t="shared" si="3"/>
        <v>0</v>
      </c>
      <c r="R47" s="16">
        <f t="shared" ref="R47:S48" si="8">IF(L47=0,0,O47/L47)*100</f>
        <v>0</v>
      </c>
      <c r="S47" s="16">
        <f t="shared" si="8"/>
        <v>0</v>
      </c>
      <c r="T47" s="5">
        <f t="shared" si="5"/>
        <v>0</v>
      </c>
      <c r="U47" s="16">
        <f>IF(O47=0,0,R47/O47)*100</f>
        <v>0</v>
      </c>
    </row>
    <row r="48" spans="1:21" ht="38.25" customHeight="1" x14ac:dyDescent="0.25">
      <c r="A48" s="1">
        <f t="shared" si="7"/>
        <v>43</v>
      </c>
      <c r="B48" s="193" t="s">
        <v>23</v>
      </c>
      <c r="C48" s="193" t="s">
        <v>273</v>
      </c>
      <c r="D48" s="25" t="s">
        <v>274</v>
      </c>
      <c r="E48" s="84" t="s">
        <v>41</v>
      </c>
      <c r="F48" s="96" t="s">
        <v>310</v>
      </c>
      <c r="G48" s="93">
        <f t="shared" si="0"/>
        <v>4987.17</v>
      </c>
      <c r="H48" s="44">
        <v>18</v>
      </c>
      <c r="I48" s="44">
        <v>4</v>
      </c>
      <c r="J48" s="44">
        <v>12</v>
      </c>
      <c r="K48" s="44">
        <v>6</v>
      </c>
      <c r="L48" s="44">
        <v>7</v>
      </c>
      <c r="M48" s="44">
        <v>0</v>
      </c>
      <c r="N48" s="16">
        <f t="shared" si="1"/>
        <v>33.333333333333329</v>
      </c>
      <c r="O48" s="16">
        <v>4987.17</v>
      </c>
      <c r="P48" s="5">
        <f t="shared" si="2"/>
        <v>4987.17</v>
      </c>
      <c r="Q48" s="16">
        <f t="shared" si="3"/>
        <v>100</v>
      </c>
      <c r="R48" s="16">
        <v>4987.17</v>
      </c>
      <c r="S48" s="16">
        <f t="shared" si="8"/>
        <v>0</v>
      </c>
      <c r="T48" s="5">
        <f t="shared" si="5"/>
        <v>0</v>
      </c>
      <c r="U48" s="16">
        <f>IF(O48=0,0,R48/O48)*100</f>
        <v>100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125</v>
      </c>
      <c r="E49" s="84" t="s">
        <v>72</v>
      </c>
      <c r="F49" s="96" t="s">
        <v>311</v>
      </c>
      <c r="G49" s="93">
        <f t="shared" si="0"/>
        <v>24264.9</v>
      </c>
      <c r="H49" s="44">
        <v>29</v>
      </c>
      <c r="I49" s="44">
        <v>6</v>
      </c>
      <c r="J49" s="44">
        <v>20</v>
      </c>
      <c r="K49" s="44">
        <v>22</v>
      </c>
      <c r="L49" s="44">
        <v>30</v>
      </c>
      <c r="M49" s="44">
        <v>0</v>
      </c>
      <c r="N49" s="16">
        <f t="shared" si="1"/>
        <v>75.862068965517238</v>
      </c>
      <c r="O49" s="5">
        <v>24264.9</v>
      </c>
      <c r="P49" s="5">
        <f t="shared" si="2"/>
        <v>24264.9</v>
      </c>
      <c r="Q49" s="16">
        <f>IF(O49=0,0,P49/O49)*100</f>
        <v>100</v>
      </c>
      <c r="R49" s="5">
        <v>24264.9</v>
      </c>
      <c r="S49" s="16">
        <f>IF(P49=0,0,R49/P49)*100</f>
        <v>100</v>
      </c>
      <c r="T49" s="5">
        <f t="shared" si="5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37" t="s">
        <v>127</v>
      </c>
      <c r="E50" s="85" t="s">
        <v>128</v>
      </c>
      <c r="F50" s="98" t="s">
        <v>312</v>
      </c>
      <c r="G50" s="93">
        <f t="shared" si="0"/>
        <v>26673.119999999999</v>
      </c>
      <c r="H50" s="44">
        <v>48</v>
      </c>
      <c r="I50" s="44">
        <v>18</v>
      </c>
      <c r="J50" s="44">
        <v>17</v>
      </c>
      <c r="K50" s="44">
        <v>42</v>
      </c>
      <c r="L50" s="44">
        <v>49</v>
      </c>
      <c r="M50" s="44">
        <v>0</v>
      </c>
      <c r="N50" s="16">
        <f t="shared" si="1"/>
        <v>87.5</v>
      </c>
      <c r="O50" s="5">
        <v>26673.119999999999</v>
      </c>
      <c r="P50" s="5">
        <f t="shared" si="2"/>
        <v>26673.119999999999</v>
      </c>
      <c r="Q50" s="16">
        <f>IF(O50=0,0,P50/O50)*100</f>
        <v>100</v>
      </c>
      <c r="R50" s="5">
        <v>26673.119999999999</v>
      </c>
      <c r="S50" s="16">
        <f>IF(P50=0,0,R50/P50)*100</f>
        <v>100</v>
      </c>
      <c r="T50" s="5">
        <f t="shared" si="5"/>
        <v>0</v>
      </c>
      <c r="U50" s="16">
        <f>IF(P50=0,0,T50/P50)*100</f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25" t="s">
        <v>275</v>
      </c>
      <c r="E51" s="85" t="s">
        <v>276</v>
      </c>
      <c r="F51" s="97" t="s">
        <v>436</v>
      </c>
      <c r="G51" s="93">
        <f t="shared" si="0"/>
        <v>0</v>
      </c>
      <c r="H51" s="44">
        <v>3</v>
      </c>
      <c r="I51" s="44">
        <v>0</v>
      </c>
      <c r="J51" s="44">
        <v>2</v>
      </c>
      <c r="K51" s="44">
        <v>0</v>
      </c>
      <c r="L51" s="44">
        <v>0</v>
      </c>
      <c r="M51" s="44">
        <v>0</v>
      </c>
      <c r="N51" s="16">
        <f t="shared" si="1"/>
        <v>0</v>
      </c>
      <c r="O51" s="16">
        <f>IF(I51=0,0,L51/I51)*100</f>
        <v>0</v>
      </c>
      <c r="P51" s="5">
        <f t="shared" si="2"/>
        <v>0</v>
      </c>
      <c r="Q51" s="16">
        <f>IF(K51=0,0,N51/K51)*100</f>
        <v>0</v>
      </c>
      <c r="R51" s="16">
        <f>IF(L51=0,0,O51/L51)*100</f>
        <v>0</v>
      </c>
      <c r="S51" s="16">
        <f>IF(M51=0,0,P51/M51)*100</f>
        <v>0</v>
      </c>
      <c r="T51" s="5">
        <f t="shared" si="5"/>
        <v>0</v>
      </c>
      <c r="U51" s="16">
        <f>IF(O51=0,0,R51/O51)*100</f>
        <v>0</v>
      </c>
    </row>
    <row r="52" spans="1:21" ht="27.95" customHeight="1" x14ac:dyDescent="0.25">
      <c r="A52" s="1">
        <f t="shared" si="7"/>
        <v>47</v>
      </c>
      <c r="B52" s="25" t="s">
        <v>23</v>
      </c>
      <c r="C52" s="193" t="s">
        <v>29</v>
      </c>
      <c r="D52" s="25" t="s">
        <v>132</v>
      </c>
      <c r="E52" s="84" t="s">
        <v>78</v>
      </c>
      <c r="F52" s="96" t="s">
        <v>313</v>
      </c>
      <c r="G52" s="93">
        <f t="shared" si="0"/>
        <v>17029.04</v>
      </c>
      <c r="H52" s="44">
        <v>45</v>
      </c>
      <c r="I52" s="44">
        <v>8</v>
      </c>
      <c r="J52" s="44">
        <v>27</v>
      </c>
      <c r="K52" s="44">
        <v>23</v>
      </c>
      <c r="L52" s="44">
        <v>27</v>
      </c>
      <c r="M52" s="44">
        <v>0</v>
      </c>
      <c r="N52" s="16">
        <f t="shared" si="1"/>
        <v>51.111111111111107</v>
      </c>
      <c r="O52" s="5">
        <v>17029.04</v>
      </c>
      <c r="P52" s="5">
        <f t="shared" si="2"/>
        <v>17029.04</v>
      </c>
      <c r="Q52" s="16">
        <f t="shared" ref="Q52:Q94" si="9">IF(O52=0,0,P52/O52)*100</f>
        <v>100</v>
      </c>
      <c r="R52" s="5">
        <v>17029.04</v>
      </c>
      <c r="S52" s="16">
        <f t="shared" ref="S52:S78" si="10">IF(P52=0,0,R52/P52)*100</f>
        <v>100</v>
      </c>
      <c r="T52" s="5">
        <f t="shared" si="5"/>
        <v>0</v>
      </c>
      <c r="U52" s="16">
        <f>IF(P52=0,0,T52/P52)*100</f>
        <v>0</v>
      </c>
    </row>
    <row r="53" spans="1:21" ht="29.25" customHeight="1" x14ac:dyDescent="0.25">
      <c r="A53" s="1">
        <f t="shared" si="7"/>
        <v>48</v>
      </c>
      <c r="B53" s="1" t="s">
        <v>22</v>
      </c>
      <c r="C53" s="1"/>
      <c r="D53" s="37" t="s">
        <v>130</v>
      </c>
      <c r="E53" s="85" t="s">
        <v>41</v>
      </c>
      <c r="F53" s="96" t="s">
        <v>314</v>
      </c>
      <c r="G53" s="93">
        <f t="shared" si="0"/>
        <v>16940.650000000001</v>
      </c>
      <c r="H53" s="44">
        <v>30</v>
      </c>
      <c r="I53" s="44">
        <v>6</v>
      </c>
      <c r="J53" s="44">
        <v>21</v>
      </c>
      <c r="K53" s="44">
        <v>23</v>
      </c>
      <c r="L53" s="44">
        <v>31</v>
      </c>
      <c r="M53" s="44">
        <v>0</v>
      </c>
      <c r="N53" s="16">
        <f t="shared" si="1"/>
        <v>76.666666666666671</v>
      </c>
      <c r="O53" s="5">
        <v>16940.650000000001</v>
      </c>
      <c r="P53" s="5">
        <f t="shared" si="2"/>
        <v>16940.650000000001</v>
      </c>
      <c r="Q53" s="16">
        <f t="shared" si="9"/>
        <v>100</v>
      </c>
      <c r="R53" s="5">
        <v>16940.650000000001</v>
      </c>
      <c r="S53" s="16">
        <f t="shared" si="10"/>
        <v>100</v>
      </c>
      <c r="T53" s="5">
        <f t="shared" si="5"/>
        <v>0</v>
      </c>
      <c r="U53" s="16">
        <f>IF(P53=0,0,T53/P53)*100</f>
        <v>0</v>
      </c>
    </row>
    <row r="54" spans="1:21" ht="28.5" customHeight="1" x14ac:dyDescent="0.25">
      <c r="A54" s="1">
        <f t="shared" si="7"/>
        <v>49</v>
      </c>
      <c r="B54" s="60" t="s">
        <v>22</v>
      </c>
      <c r="C54" s="193"/>
      <c r="D54" s="37" t="s">
        <v>277</v>
      </c>
      <c r="E54" s="84" t="s">
        <v>41</v>
      </c>
      <c r="F54" s="98" t="s">
        <v>315</v>
      </c>
      <c r="G54" s="93">
        <f t="shared" si="0"/>
        <v>0</v>
      </c>
      <c r="H54" s="44">
        <v>30</v>
      </c>
      <c r="I54" s="44">
        <v>6</v>
      </c>
      <c r="J54" s="44">
        <v>19</v>
      </c>
      <c r="K54" s="44">
        <v>0</v>
      </c>
      <c r="L54" s="44">
        <v>0</v>
      </c>
      <c r="M54" s="44">
        <v>0</v>
      </c>
      <c r="N54" s="16">
        <f t="shared" si="1"/>
        <v>0</v>
      </c>
      <c r="O54" s="5">
        <v>0</v>
      </c>
      <c r="P54" s="5">
        <f t="shared" si="2"/>
        <v>0</v>
      </c>
      <c r="Q54" s="16">
        <f t="shared" si="9"/>
        <v>0</v>
      </c>
      <c r="R54" s="5">
        <v>0</v>
      </c>
      <c r="S54" s="16">
        <f t="shared" si="10"/>
        <v>0</v>
      </c>
      <c r="T54" s="5">
        <f t="shared" si="5"/>
        <v>0</v>
      </c>
      <c r="U54" s="5">
        <v>0</v>
      </c>
    </row>
    <row r="55" spans="1:21" ht="28.5" customHeight="1" x14ac:dyDescent="0.25">
      <c r="A55" s="1">
        <f t="shared" si="7"/>
        <v>50</v>
      </c>
      <c r="B55" s="60" t="s">
        <v>22</v>
      </c>
      <c r="C55" s="193"/>
      <c r="D55" s="37" t="s">
        <v>419</v>
      </c>
      <c r="E55" s="84" t="s">
        <v>41</v>
      </c>
      <c r="F55" s="192" t="s">
        <v>438</v>
      </c>
      <c r="G55" s="93">
        <f t="shared" si="0"/>
        <v>0</v>
      </c>
      <c r="H55" s="44">
        <v>2</v>
      </c>
      <c r="I55" s="44">
        <v>0</v>
      </c>
      <c r="J55" s="44">
        <v>2</v>
      </c>
      <c r="K55" s="44">
        <v>0</v>
      </c>
      <c r="L55" s="44">
        <v>0</v>
      </c>
      <c r="M55" s="44">
        <v>0</v>
      </c>
      <c r="N55" s="16">
        <f t="shared" si="1"/>
        <v>0</v>
      </c>
      <c r="O55" s="5">
        <v>0</v>
      </c>
      <c r="P55" s="5">
        <f t="shared" si="2"/>
        <v>0</v>
      </c>
      <c r="Q55" s="16">
        <f t="shared" si="9"/>
        <v>0</v>
      </c>
      <c r="R55" s="5">
        <v>0</v>
      </c>
      <c r="S55" s="16">
        <f t="shared" si="10"/>
        <v>0</v>
      </c>
      <c r="T55" s="5">
        <f t="shared" si="5"/>
        <v>0</v>
      </c>
      <c r="U55" s="5">
        <v>0</v>
      </c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25" t="s">
        <v>134</v>
      </c>
      <c r="E56" s="84" t="s">
        <v>135</v>
      </c>
      <c r="F56" s="96" t="s">
        <v>316</v>
      </c>
      <c r="G56" s="93">
        <f t="shared" si="0"/>
        <v>3927.26</v>
      </c>
      <c r="H56" s="44">
        <v>10</v>
      </c>
      <c r="I56" s="44">
        <v>1</v>
      </c>
      <c r="J56" s="44">
        <v>7</v>
      </c>
      <c r="K56" s="44">
        <v>9</v>
      </c>
      <c r="L56" s="44">
        <v>10</v>
      </c>
      <c r="M56" s="44">
        <v>0</v>
      </c>
      <c r="N56" s="16">
        <f t="shared" si="1"/>
        <v>90</v>
      </c>
      <c r="O56" s="5">
        <v>3927.26</v>
      </c>
      <c r="P56" s="5">
        <f t="shared" si="2"/>
        <v>3927.26</v>
      </c>
      <c r="Q56" s="16">
        <f t="shared" si="9"/>
        <v>100</v>
      </c>
      <c r="R56" s="5">
        <v>3927.26</v>
      </c>
      <c r="S56" s="16">
        <f t="shared" si="10"/>
        <v>100</v>
      </c>
      <c r="T56" s="5">
        <f t="shared" si="5"/>
        <v>0</v>
      </c>
      <c r="U56" s="16">
        <f>IF(P56=0,0,T56/P56)*100</f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141</v>
      </c>
      <c r="E57" s="84" t="s">
        <v>53</v>
      </c>
      <c r="F57" s="96" t="s">
        <v>317</v>
      </c>
      <c r="G57" s="93">
        <f t="shared" si="0"/>
        <v>16383.9</v>
      </c>
      <c r="H57" s="44">
        <v>35</v>
      </c>
      <c r="I57" s="44">
        <v>10</v>
      </c>
      <c r="J57" s="44">
        <v>20</v>
      </c>
      <c r="K57" s="44">
        <v>28</v>
      </c>
      <c r="L57" s="44">
        <v>31</v>
      </c>
      <c r="M57" s="44">
        <v>0</v>
      </c>
      <c r="N57" s="16">
        <f t="shared" si="1"/>
        <v>80</v>
      </c>
      <c r="O57" s="5">
        <v>16383.9</v>
      </c>
      <c r="P57" s="5">
        <f t="shared" si="2"/>
        <v>16383.9</v>
      </c>
      <c r="Q57" s="16">
        <f t="shared" si="9"/>
        <v>100</v>
      </c>
      <c r="R57" s="5">
        <v>16383.9</v>
      </c>
      <c r="S57" s="16">
        <f t="shared" si="10"/>
        <v>100</v>
      </c>
      <c r="T57" s="5">
        <f t="shared" si="5"/>
        <v>0</v>
      </c>
      <c r="U57" s="16">
        <f>IF(P57=0,0,T57/P57)*100</f>
        <v>0</v>
      </c>
    </row>
    <row r="58" spans="1:21" ht="27.95" customHeight="1" x14ac:dyDescent="0.25">
      <c r="A58" s="1">
        <f t="shared" si="7"/>
        <v>53</v>
      </c>
      <c r="B58" s="1" t="s">
        <v>22</v>
      </c>
      <c r="C58" s="1"/>
      <c r="D58" s="25" t="s">
        <v>143</v>
      </c>
      <c r="E58" s="84" t="s">
        <v>53</v>
      </c>
      <c r="F58" s="96" t="s">
        <v>318</v>
      </c>
      <c r="G58" s="93">
        <f t="shared" si="0"/>
        <v>11528.49</v>
      </c>
      <c r="H58" s="44">
        <v>25</v>
      </c>
      <c r="I58" s="44">
        <v>7</v>
      </c>
      <c r="J58" s="44">
        <v>16</v>
      </c>
      <c r="K58" s="44">
        <v>15</v>
      </c>
      <c r="L58" s="44">
        <v>19</v>
      </c>
      <c r="M58" s="44">
        <v>0</v>
      </c>
      <c r="N58" s="16">
        <f t="shared" si="1"/>
        <v>60</v>
      </c>
      <c r="O58" s="5">
        <v>11528.49</v>
      </c>
      <c r="P58" s="5">
        <f t="shared" si="2"/>
        <v>11528.49</v>
      </c>
      <c r="Q58" s="16">
        <f t="shared" si="9"/>
        <v>100</v>
      </c>
      <c r="R58" s="5">
        <v>11528.49</v>
      </c>
      <c r="S58" s="16">
        <f t="shared" si="10"/>
        <v>100</v>
      </c>
      <c r="T58" s="5">
        <f t="shared" si="5"/>
        <v>0</v>
      </c>
      <c r="U58" s="16">
        <f>IF(P58=0,0,T58/P58)*100</f>
        <v>0</v>
      </c>
    </row>
    <row r="59" spans="1:21" ht="30.75" customHeight="1" x14ac:dyDescent="0.25">
      <c r="A59" s="1">
        <f t="shared" si="7"/>
        <v>54</v>
      </c>
      <c r="B59" s="25" t="s">
        <v>23</v>
      </c>
      <c r="C59" s="193" t="s">
        <v>268</v>
      </c>
      <c r="D59" s="25" t="s">
        <v>267</v>
      </c>
      <c r="E59" s="84" t="s">
        <v>41</v>
      </c>
      <c r="F59" s="96" t="s">
        <v>319</v>
      </c>
      <c r="G59" s="93">
        <f t="shared" si="0"/>
        <v>1203.94</v>
      </c>
      <c r="H59" s="44">
        <v>6</v>
      </c>
      <c r="I59" s="44">
        <v>0</v>
      </c>
      <c r="J59" s="44">
        <v>5</v>
      </c>
      <c r="K59" s="44">
        <v>3</v>
      </c>
      <c r="L59" s="44">
        <v>3</v>
      </c>
      <c r="M59" s="44">
        <v>0</v>
      </c>
      <c r="N59" s="16">
        <f t="shared" si="1"/>
        <v>50</v>
      </c>
      <c r="O59" s="16">
        <v>1203.94</v>
      </c>
      <c r="P59" s="5">
        <f t="shared" si="2"/>
        <v>1203.94</v>
      </c>
      <c r="Q59" s="16">
        <f t="shared" si="9"/>
        <v>100</v>
      </c>
      <c r="R59" s="16">
        <v>1203.94</v>
      </c>
      <c r="S59" s="16">
        <f t="shared" si="10"/>
        <v>100</v>
      </c>
      <c r="T59" s="5">
        <f t="shared" si="5"/>
        <v>0</v>
      </c>
      <c r="U59" s="16">
        <f>IF(P59=0,0,T59/P59)*100</f>
        <v>0</v>
      </c>
    </row>
    <row r="60" spans="1:21" ht="30.75" customHeight="1" x14ac:dyDescent="0.25">
      <c r="A60" s="1">
        <f t="shared" si="7"/>
        <v>55</v>
      </c>
      <c r="B60" s="25" t="s">
        <v>22</v>
      </c>
      <c r="C60" s="193"/>
      <c r="D60" s="25" t="s">
        <v>420</v>
      </c>
      <c r="E60" s="84" t="s">
        <v>41</v>
      </c>
      <c r="F60" s="192" t="s">
        <v>439</v>
      </c>
      <c r="G60" s="93">
        <f t="shared" si="0"/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16">
        <f t="shared" si="1"/>
        <v>0</v>
      </c>
      <c r="O60" s="16">
        <v>0</v>
      </c>
      <c r="P60" s="5">
        <f t="shared" si="2"/>
        <v>0</v>
      </c>
      <c r="Q60" s="16">
        <f t="shared" si="9"/>
        <v>0</v>
      </c>
      <c r="R60" s="16">
        <v>0</v>
      </c>
      <c r="S60" s="16">
        <f t="shared" si="10"/>
        <v>0</v>
      </c>
      <c r="T60" s="5">
        <f t="shared" si="5"/>
        <v>0</v>
      </c>
      <c r="U60" s="16">
        <f>IF(P60=0,0,T60/P60)*100</f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145</v>
      </c>
      <c r="E61" s="84" t="s">
        <v>111</v>
      </c>
      <c r="F61" s="96" t="s">
        <v>320</v>
      </c>
      <c r="G61" s="93">
        <f t="shared" si="0"/>
        <v>15113.89</v>
      </c>
      <c r="H61" s="44">
        <v>25</v>
      </c>
      <c r="I61" s="44">
        <v>1</v>
      </c>
      <c r="J61" s="44">
        <v>14</v>
      </c>
      <c r="K61" s="44">
        <v>17</v>
      </c>
      <c r="L61" s="44">
        <v>23</v>
      </c>
      <c r="M61" s="44">
        <v>0</v>
      </c>
      <c r="N61" s="16">
        <f t="shared" si="1"/>
        <v>68</v>
      </c>
      <c r="O61" s="5">
        <v>15113.89</v>
      </c>
      <c r="P61" s="5">
        <f t="shared" si="2"/>
        <v>15113.89</v>
      </c>
      <c r="Q61" s="16">
        <f t="shared" si="9"/>
        <v>100</v>
      </c>
      <c r="R61" s="5">
        <v>15113.89</v>
      </c>
      <c r="S61" s="16">
        <f t="shared" si="10"/>
        <v>100</v>
      </c>
      <c r="T61" s="5">
        <f t="shared" si="5"/>
        <v>0</v>
      </c>
      <c r="U61" s="16">
        <f t="shared" ref="U61:U94" si="11">IF(P61=0,0,T61/P61)*100</f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421</v>
      </c>
      <c r="E62" s="84" t="s">
        <v>41</v>
      </c>
      <c r="F62" s="192" t="s">
        <v>440</v>
      </c>
      <c r="G62" s="93">
        <f t="shared" si="0"/>
        <v>0</v>
      </c>
      <c r="H62" s="44">
        <v>1</v>
      </c>
      <c r="I62" s="44">
        <v>1</v>
      </c>
      <c r="J62" s="44">
        <v>0</v>
      </c>
      <c r="K62" s="44">
        <v>0</v>
      </c>
      <c r="L62" s="44">
        <v>0</v>
      </c>
      <c r="M62" s="44">
        <v>0</v>
      </c>
      <c r="N62" s="16">
        <f t="shared" si="1"/>
        <v>0</v>
      </c>
      <c r="O62" s="5">
        <v>0</v>
      </c>
      <c r="P62" s="5">
        <f t="shared" si="2"/>
        <v>0</v>
      </c>
      <c r="Q62" s="16">
        <f t="shared" si="9"/>
        <v>0</v>
      </c>
      <c r="R62" s="5">
        <v>0</v>
      </c>
      <c r="S62" s="16">
        <f t="shared" si="10"/>
        <v>0</v>
      </c>
      <c r="T62" s="5">
        <f t="shared" si="5"/>
        <v>0</v>
      </c>
      <c r="U62" s="16">
        <f t="shared" si="11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149</v>
      </c>
      <c r="E63" s="84" t="s">
        <v>150</v>
      </c>
      <c r="F63" s="96" t="s">
        <v>321</v>
      </c>
      <c r="G63" s="93">
        <f t="shared" si="0"/>
        <v>14527.74</v>
      </c>
      <c r="H63" s="44">
        <v>21</v>
      </c>
      <c r="I63" s="44">
        <v>1</v>
      </c>
      <c r="J63" s="44">
        <v>15</v>
      </c>
      <c r="K63" s="44">
        <v>17</v>
      </c>
      <c r="L63" s="44">
        <v>20</v>
      </c>
      <c r="M63" s="44">
        <v>0</v>
      </c>
      <c r="N63" s="16">
        <f t="shared" si="1"/>
        <v>80.952380952380949</v>
      </c>
      <c r="O63" s="5">
        <v>14527.74</v>
      </c>
      <c r="P63" s="5">
        <f t="shared" si="2"/>
        <v>14527.74</v>
      </c>
      <c r="Q63" s="16">
        <f t="shared" si="9"/>
        <v>100</v>
      </c>
      <c r="R63" s="5">
        <v>14527.74</v>
      </c>
      <c r="S63" s="16">
        <f t="shared" si="10"/>
        <v>100</v>
      </c>
      <c r="T63" s="5">
        <f t="shared" si="5"/>
        <v>0</v>
      </c>
      <c r="U63" s="16">
        <f t="shared" si="11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152</v>
      </c>
      <c r="E64" s="86" t="s">
        <v>53</v>
      </c>
      <c r="F64" s="96" t="s">
        <v>322</v>
      </c>
      <c r="G64" s="93">
        <f t="shared" si="0"/>
        <v>9363.5</v>
      </c>
      <c r="H64" s="44">
        <v>26</v>
      </c>
      <c r="I64" s="44">
        <v>8</v>
      </c>
      <c r="J64" s="44">
        <v>14</v>
      </c>
      <c r="K64" s="44">
        <v>13</v>
      </c>
      <c r="L64" s="44">
        <v>18</v>
      </c>
      <c r="M64" s="44">
        <v>0</v>
      </c>
      <c r="N64" s="16">
        <f t="shared" si="1"/>
        <v>50</v>
      </c>
      <c r="O64" s="5">
        <v>9363.5</v>
      </c>
      <c r="P64" s="5">
        <f t="shared" si="2"/>
        <v>9363.5</v>
      </c>
      <c r="Q64" s="16">
        <f t="shared" si="9"/>
        <v>100</v>
      </c>
      <c r="R64" s="5">
        <v>9363.5</v>
      </c>
      <c r="S64" s="16">
        <f t="shared" si="10"/>
        <v>100</v>
      </c>
      <c r="T64" s="5">
        <f t="shared" si="5"/>
        <v>0</v>
      </c>
      <c r="U64" s="16">
        <f t="shared" si="11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154</v>
      </c>
      <c r="E65" s="84" t="s">
        <v>155</v>
      </c>
      <c r="F65" s="99" t="s">
        <v>323</v>
      </c>
      <c r="G65" s="93">
        <f t="shared" si="0"/>
        <v>15049.09</v>
      </c>
      <c r="H65" s="44">
        <v>41</v>
      </c>
      <c r="I65" s="44">
        <v>5</v>
      </c>
      <c r="J65" s="44">
        <v>35</v>
      </c>
      <c r="K65" s="44">
        <v>17</v>
      </c>
      <c r="L65" s="44">
        <v>26</v>
      </c>
      <c r="M65" s="44">
        <v>0</v>
      </c>
      <c r="N65" s="16">
        <f t="shared" si="1"/>
        <v>41.463414634146339</v>
      </c>
      <c r="O65" s="5">
        <v>15049.09</v>
      </c>
      <c r="P65" s="5">
        <f t="shared" si="2"/>
        <v>15049.09</v>
      </c>
      <c r="Q65" s="16">
        <f t="shared" si="9"/>
        <v>100</v>
      </c>
      <c r="R65" s="5">
        <v>15049.09</v>
      </c>
      <c r="S65" s="16">
        <f t="shared" si="10"/>
        <v>100</v>
      </c>
      <c r="T65" s="5">
        <f t="shared" si="5"/>
        <v>0</v>
      </c>
      <c r="U65" s="16">
        <f t="shared" si="11"/>
        <v>0</v>
      </c>
    </row>
    <row r="66" spans="1:21" ht="39" customHeight="1" x14ac:dyDescent="0.25">
      <c r="A66" s="1">
        <f t="shared" si="7"/>
        <v>61</v>
      </c>
      <c r="B66" s="25" t="s">
        <v>23</v>
      </c>
      <c r="C66" s="193" t="s">
        <v>30</v>
      </c>
      <c r="D66" s="25" t="s">
        <v>157</v>
      </c>
      <c r="E66" s="87" t="s">
        <v>158</v>
      </c>
      <c r="F66" s="97" t="s">
        <v>324</v>
      </c>
      <c r="G66" s="93">
        <f t="shared" si="0"/>
        <v>3148.3</v>
      </c>
      <c r="H66" s="44">
        <v>39</v>
      </c>
      <c r="I66" s="44">
        <v>8</v>
      </c>
      <c r="J66" s="44">
        <v>11</v>
      </c>
      <c r="K66" s="44">
        <v>8</v>
      </c>
      <c r="L66" s="44">
        <v>9</v>
      </c>
      <c r="M66" s="44">
        <v>0</v>
      </c>
      <c r="N66" s="16">
        <f t="shared" si="1"/>
        <v>20.512820512820511</v>
      </c>
      <c r="O66" s="5">
        <v>3148.3</v>
      </c>
      <c r="P66" s="5">
        <f t="shared" si="2"/>
        <v>3148.3</v>
      </c>
      <c r="Q66" s="16">
        <f t="shared" si="9"/>
        <v>100</v>
      </c>
      <c r="R66" s="5">
        <v>3148.3</v>
      </c>
      <c r="S66" s="16">
        <f t="shared" si="10"/>
        <v>100</v>
      </c>
      <c r="T66" s="5">
        <f t="shared" si="5"/>
        <v>0</v>
      </c>
      <c r="U66" s="16">
        <f t="shared" si="11"/>
        <v>0</v>
      </c>
    </row>
    <row r="67" spans="1:21" ht="27.95" customHeight="1" x14ac:dyDescent="0.25">
      <c r="A67" s="1">
        <f t="shared" si="7"/>
        <v>62</v>
      </c>
      <c r="B67" s="1" t="s">
        <v>22</v>
      </c>
      <c r="C67" s="1"/>
      <c r="D67" s="25" t="s">
        <v>160</v>
      </c>
      <c r="E67" s="84" t="s">
        <v>161</v>
      </c>
      <c r="F67" s="96" t="s">
        <v>325</v>
      </c>
      <c r="G67" s="93">
        <f t="shared" si="0"/>
        <v>18773.419999999998</v>
      </c>
      <c r="H67" s="44">
        <v>33</v>
      </c>
      <c r="I67" s="44">
        <v>2</v>
      </c>
      <c r="J67" s="44">
        <v>16</v>
      </c>
      <c r="K67" s="44">
        <v>29</v>
      </c>
      <c r="L67" s="44">
        <v>36</v>
      </c>
      <c r="M67" s="44">
        <v>0</v>
      </c>
      <c r="N67" s="16">
        <f t="shared" si="1"/>
        <v>87.878787878787875</v>
      </c>
      <c r="O67" s="5">
        <v>18773.419999999998</v>
      </c>
      <c r="P67" s="5">
        <f t="shared" si="2"/>
        <v>18773.419999999998</v>
      </c>
      <c r="Q67" s="16">
        <f t="shared" si="9"/>
        <v>100</v>
      </c>
      <c r="R67" s="5">
        <v>18773.419999999998</v>
      </c>
      <c r="S67" s="16">
        <f t="shared" si="10"/>
        <v>100</v>
      </c>
      <c r="T67" s="5">
        <f t="shared" si="5"/>
        <v>0</v>
      </c>
      <c r="U67" s="16">
        <f t="shared" si="11"/>
        <v>0</v>
      </c>
    </row>
    <row r="68" spans="1:21" ht="27.95" customHeight="1" x14ac:dyDescent="0.25">
      <c r="A68" s="1">
        <f t="shared" si="7"/>
        <v>63</v>
      </c>
      <c r="B68" s="25" t="s">
        <v>24</v>
      </c>
      <c r="C68" s="193" t="s">
        <v>31</v>
      </c>
      <c r="D68" s="25" t="s">
        <v>163</v>
      </c>
      <c r="E68" s="84" t="s">
        <v>164</v>
      </c>
      <c r="F68" s="100" t="s">
        <v>165</v>
      </c>
      <c r="G68" s="93">
        <f t="shared" si="0"/>
        <v>12344.8</v>
      </c>
      <c r="H68" s="44">
        <v>22</v>
      </c>
      <c r="I68" s="44">
        <v>5</v>
      </c>
      <c r="J68" s="44">
        <v>12</v>
      </c>
      <c r="K68" s="44">
        <v>13</v>
      </c>
      <c r="L68" s="44">
        <v>16</v>
      </c>
      <c r="M68" s="44">
        <v>0</v>
      </c>
      <c r="N68" s="16">
        <f t="shared" si="1"/>
        <v>59.090909090909093</v>
      </c>
      <c r="O68" s="5">
        <v>12344.8</v>
      </c>
      <c r="P68" s="5">
        <f t="shared" si="2"/>
        <v>12344.8</v>
      </c>
      <c r="Q68" s="16">
        <f t="shared" si="9"/>
        <v>100</v>
      </c>
      <c r="R68" s="5">
        <v>12344.8</v>
      </c>
      <c r="S68" s="16">
        <f t="shared" si="10"/>
        <v>100</v>
      </c>
      <c r="T68" s="5">
        <f t="shared" si="5"/>
        <v>0</v>
      </c>
      <c r="U68" s="16">
        <f t="shared" si="11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168</v>
      </c>
      <c r="E69" s="84" t="s">
        <v>41</v>
      </c>
      <c r="F69" s="98" t="s">
        <v>326</v>
      </c>
      <c r="G69" s="93">
        <f t="shared" si="0"/>
        <v>13054.1</v>
      </c>
      <c r="H69" s="44">
        <v>34</v>
      </c>
      <c r="I69" s="44">
        <v>11</v>
      </c>
      <c r="J69" s="44">
        <v>15</v>
      </c>
      <c r="K69" s="44">
        <v>23</v>
      </c>
      <c r="L69" s="44">
        <v>26</v>
      </c>
      <c r="M69" s="44">
        <v>0</v>
      </c>
      <c r="N69" s="16">
        <f t="shared" si="1"/>
        <v>67.64705882352942</v>
      </c>
      <c r="O69" s="5">
        <v>13054.1</v>
      </c>
      <c r="P69" s="5">
        <f t="shared" si="2"/>
        <v>13054.1</v>
      </c>
      <c r="Q69" s="16">
        <f t="shared" si="9"/>
        <v>100</v>
      </c>
      <c r="R69" s="5">
        <v>13054.1</v>
      </c>
      <c r="S69" s="16">
        <f t="shared" si="10"/>
        <v>100</v>
      </c>
      <c r="T69" s="5">
        <f t="shared" si="5"/>
        <v>0</v>
      </c>
      <c r="U69" s="16">
        <f t="shared" si="11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170</v>
      </c>
      <c r="E70" s="84" t="s">
        <v>41</v>
      </c>
      <c r="F70" s="98" t="s">
        <v>327</v>
      </c>
      <c r="G70" s="93">
        <f t="shared" si="0"/>
        <v>4991.05</v>
      </c>
      <c r="H70" s="44">
        <v>20</v>
      </c>
      <c r="I70" s="44">
        <v>7</v>
      </c>
      <c r="J70" s="44">
        <v>11</v>
      </c>
      <c r="K70" s="44">
        <v>12</v>
      </c>
      <c r="L70" s="44">
        <v>14</v>
      </c>
      <c r="M70" s="44">
        <v>0</v>
      </c>
      <c r="N70" s="16">
        <f t="shared" si="1"/>
        <v>60</v>
      </c>
      <c r="O70" s="5">
        <v>4991.05</v>
      </c>
      <c r="P70" s="5">
        <f t="shared" si="2"/>
        <v>4991.05</v>
      </c>
      <c r="Q70" s="16">
        <f t="shared" si="9"/>
        <v>100</v>
      </c>
      <c r="R70" s="5">
        <v>4991.05</v>
      </c>
      <c r="S70" s="16">
        <f t="shared" si="10"/>
        <v>100</v>
      </c>
      <c r="T70" s="5">
        <f t="shared" si="5"/>
        <v>0</v>
      </c>
      <c r="U70" s="16">
        <f t="shared" si="11"/>
        <v>0</v>
      </c>
    </row>
    <row r="71" spans="1:21" ht="27.95" customHeight="1" x14ac:dyDescent="0.25">
      <c r="A71" s="1">
        <f t="shared" ref="A71:A119" si="12">ROW(A66:A66)</f>
        <v>66</v>
      </c>
      <c r="B71" s="1" t="s">
        <v>22</v>
      </c>
      <c r="C71" s="1"/>
      <c r="D71" s="25" t="s">
        <v>166</v>
      </c>
      <c r="E71" s="84" t="s">
        <v>53</v>
      </c>
      <c r="F71" s="98" t="s">
        <v>328</v>
      </c>
      <c r="G71" s="93">
        <f t="shared" si="0"/>
        <v>13398.42</v>
      </c>
      <c r="H71" s="44">
        <v>32</v>
      </c>
      <c r="I71" s="44">
        <v>5</v>
      </c>
      <c r="J71" s="44">
        <v>24</v>
      </c>
      <c r="K71" s="44">
        <v>18</v>
      </c>
      <c r="L71" s="44">
        <v>24</v>
      </c>
      <c r="M71" s="44">
        <v>0</v>
      </c>
      <c r="N71" s="16">
        <f t="shared" si="1"/>
        <v>56.25</v>
      </c>
      <c r="O71" s="5">
        <v>13398.42</v>
      </c>
      <c r="P71" s="5">
        <f t="shared" si="2"/>
        <v>13398.42</v>
      </c>
      <c r="Q71" s="16">
        <f t="shared" si="9"/>
        <v>100</v>
      </c>
      <c r="R71" s="5">
        <v>13398.42</v>
      </c>
      <c r="S71" s="16">
        <f t="shared" si="10"/>
        <v>100</v>
      </c>
      <c r="T71" s="5">
        <f t="shared" si="5"/>
        <v>0</v>
      </c>
      <c r="U71" s="16">
        <f t="shared" si="11"/>
        <v>0</v>
      </c>
    </row>
    <row r="72" spans="1:21" ht="27.95" customHeight="1" x14ac:dyDescent="0.25">
      <c r="A72" s="1">
        <f t="shared" si="12"/>
        <v>67</v>
      </c>
      <c r="B72" s="1" t="s">
        <v>22</v>
      </c>
      <c r="C72" s="1"/>
      <c r="D72" s="25" t="s">
        <v>422</v>
      </c>
      <c r="E72" s="84" t="s">
        <v>53</v>
      </c>
      <c r="F72" s="192" t="s">
        <v>441</v>
      </c>
      <c r="G72" s="93">
        <f t="shared" si="0"/>
        <v>0</v>
      </c>
      <c r="H72" s="44">
        <v>0</v>
      </c>
      <c r="I72" s="44">
        <v>0</v>
      </c>
      <c r="J72" s="44">
        <v>0</v>
      </c>
      <c r="K72" s="44">
        <v>0</v>
      </c>
      <c r="L72" s="44">
        <v>0</v>
      </c>
      <c r="M72" s="44">
        <v>0</v>
      </c>
      <c r="N72" s="16">
        <f t="shared" si="1"/>
        <v>0</v>
      </c>
      <c r="O72" s="5">
        <v>0</v>
      </c>
      <c r="P72" s="5">
        <f t="shared" si="2"/>
        <v>0</v>
      </c>
      <c r="Q72" s="16">
        <f t="shared" si="9"/>
        <v>0</v>
      </c>
      <c r="R72" s="5">
        <v>0</v>
      </c>
      <c r="S72" s="16">
        <f t="shared" si="10"/>
        <v>0</v>
      </c>
      <c r="T72" s="5">
        <f t="shared" si="5"/>
        <v>0</v>
      </c>
      <c r="U72" s="16">
        <f t="shared" si="11"/>
        <v>0</v>
      </c>
    </row>
    <row r="73" spans="1:21" ht="27.95" customHeight="1" x14ac:dyDescent="0.25">
      <c r="A73" s="1">
        <f t="shared" si="12"/>
        <v>68</v>
      </c>
      <c r="B73" s="1" t="s">
        <v>22</v>
      </c>
      <c r="C73" s="1"/>
      <c r="D73" s="25" t="s">
        <v>172</v>
      </c>
      <c r="E73" s="86" t="s">
        <v>173</v>
      </c>
      <c r="F73" s="96" t="s">
        <v>329</v>
      </c>
      <c r="G73" s="93">
        <f t="shared" si="0"/>
        <v>22289.7</v>
      </c>
      <c r="H73" s="44">
        <v>22</v>
      </c>
      <c r="I73" s="44">
        <v>1</v>
      </c>
      <c r="J73" s="44">
        <v>18</v>
      </c>
      <c r="K73" s="44">
        <v>16</v>
      </c>
      <c r="L73" s="44">
        <v>21</v>
      </c>
      <c r="M73" s="44">
        <v>0</v>
      </c>
      <c r="N73" s="16">
        <f t="shared" si="1"/>
        <v>72.727272727272734</v>
      </c>
      <c r="O73" s="5">
        <v>22289.7</v>
      </c>
      <c r="P73" s="5">
        <f t="shared" si="2"/>
        <v>22289.7</v>
      </c>
      <c r="Q73" s="16">
        <f t="shared" si="9"/>
        <v>100</v>
      </c>
      <c r="R73" s="5">
        <v>22289.7</v>
      </c>
      <c r="S73" s="16">
        <f t="shared" si="10"/>
        <v>100</v>
      </c>
      <c r="T73" s="5">
        <f t="shared" si="5"/>
        <v>0</v>
      </c>
      <c r="U73" s="16">
        <f t="shared" si="11"/>
        <v>0</v>
      </c>
    </row>
    <row r="74" spans="1:21" ht="27.95" customHeight="1" x14ac:dyDescent="0.25">
      <c r="A74" s="1">
        <f t="shared" si="12"/>
        <v>69</v>
      </c>
      <c r="B74" s="1" t="s">
        <v>22</v>
      </c>
      <c r="C74" s="1"/>
      <c r="D74" s="25" t="s">
        <v>175</v>
      </c>
      <c r="E74" s="84" t="s">
        <v>176</v>
      </c>
      <c r="F74" s="96" t="s">
        <v>370</v>
      </c>
      <c r="G74" s="93">
        <f t="shared" si="0"/>
        <v>11852.78</v>
      </c>
      <c r="H74" s="44">
        <v>28</v>
      </c>
      <c r="I74" s="44">
        <v>8</v>
      </c>
      <c r="J74" s="44">
        <v>12</v>
      </c>
      <c r="K74" s="44">
        <v>14</v>
      </c>
      <c r="L74" s="44">
        <v>17</v>
      </c>
      <c r="M74" s="44">
        <v>0</v>
      </c>
      <c r="N74" s="16">
        <f t="shared" si="1"/>
        <v>50</v>
      </c>
      <c r="O74" s="5">
        <v>11852.78</v>
      </c>
      <c r="P74" s="5">
        <f t="shared" si="2"/>
        <v>11852.78</v>
      </c>
      <c r="Q74" s="16">
        <f t="shared" si="9"/>
        <v>100</v>
      </c>
      <c r="R74" s="5">
        <v>11852.78</v>
      </c>
      <c r="S74" s="16">
        <f t="shared" si="10"/>
        <v>100</v>
      </c>
      <c r="T74" s="5">
        <f t="shared" si="5"/>
        <v>0</v>
      </c>
      <c r="U74" s="16">
        <f t="shared" si="11"/>
        <v>0</v>
      </c>
    </row>
    <row r="75" spans="1:21" ht="27.95" customHeight="1" x14ac:dyDescent="0.25">
      <c r="A75" s="1">
        <f t="shared" si="12"/>
        <v>70</v>
      </c>
      <c r="B75" s="1" t="s">
        <v>22</v>
      </c>
      <c r="C75" s="1"/>
      <c r="D75" s="25" t="s">
        <v>451</v>
      </c>
      <c r="E75" s="84" t="s">
        <v>41</v>
      </c>
      <c r="F75" s="96"/>
      <c r="G75" s="93">
        <f t="shared" si="0"/>
        <v>0</v>
      </c>
      <c r="H75" s="44">
        <v>1</v>
      </c>
      <c r="I75" s="44">
        <v>0</v>
      </c>
      <c r="J75" s="44">
        <v>1</v>
      </c>
      <c r="K75" s="44">
        <v>0</v>
      </c>
      <c r="L75" s="44">
        <v>0</v>
      </c>
      <c r="M75" s="44">
        <v>0</v>
      </c>
      <c r="N75" s="16">
        <f t="shared" si="1"/>
        <v>0</v>
      </c>
      <c r="O75" s="5">
        <v>0</v>
      </c>
      <c r="P75" s="5">
        <f t="shared" si="2"/>
        <v>0</v>
      </c>
      <c r="Q75" s="16">
        <f t="shared" si="9"/>
        <v>0</v>
      </c>
      <c r="R75" s="5">
        <v>0</v>
      </c>
      <c r="S75" s="16">
        <f t="shared" si="10"/>
        <v>0</v>
      </c>
      <c r="T75" s="5">
        <f t="shared" si="5"/>
        <v>0</v>
      </c>
      <c r="U75" s="16">
        <f t="shared" si="11"/>
        <v>0</v>
      </c>
    </row>
    <row r="76" spans="1:21" ht="27.95" customHeight="1" x14ac:dyDescent="0.25">
      <c r="A76" s="1">
        <f t="shared" si="12"/>
        <v>71</v>
      </c>
      <c r="B76" s="1" t="s">
        <v>22</v>
      </c>
      <c r="C76" s="1"/>
      <c r="D76" s="37" t="s">
        <v>178</v>
      </c>
      <c r="E76" s="85" t="s">
        <v>53</v>
      </c>
      <c r="F76" s="96" t="s">
        <v>330</v>
      </c>
      <c r="G76" s="93">
        <f t="shared" si="0"/>
        <v>103.49</v>
      </c>
      <c r="H76" s="44">
        <v>1</v>
      </c>
      <c r="I76" s="44">
        <v>0</v>
      </c>
      <c r="J76" s="44">
        <v>1</v>
      </c>
      <c r="K76" s="44">
        <v>1</v>
      </c>
      <c r="L76" s="44">
        <v>1</v>
      </c>
      <c r="M76" s="44">
        <v>0</v>
      </c>
      <c r="N76" s="16">
        <f t="shared" si="1"/>
        <v>100</v>
      </c>
      <c r="O76" s="5">
        <v>103.49</v>
      </c>
      <c r="P76" s="5">
        <f t="shared" si="2"/>
        <v>103.49</v>
      </c>
      <c r="Q76" s="16">
        <f t="shared" si="9"/>
        <v>100</v>
      </c>
      <c r="R76" s="5">
        <v>103.49</v>
      </c>
      <c r="S76" s="16">
        <f t="shared" si="10"/>
        <v>100</v>
      </c>
      <c r="T76" s="5">
        <f t="shared" si="5"/>
        <v>0</v>
      </c>
      <c r="U76" s="16">
        <f t="shared" si="11"/>
        <v>0</v>
      </c>
    </row>
    <row r="77" spans="1:21" ht="27.95" customHeight="1" x14ac:dyDescent="0.25">
      <c r="A77" s="1">
        <f t="shared" si="12"/>
        <v>72</v>
      </c>
      <c r="B77" s="1" t="s">
        <v>22</v>
      </c>
      <c r="C77" s="1"/>
      <c r="D77" s="25" t="s">
        <v>180</v>
      </c>
      <c r="E77" s="84" t="s">
        <v>41</v>
      </c>
      <c r="F77" s="97" t="s">
        <v>359</v>
      </c>
      <c r="G77" s="93">
        <f t="shared" si="0"/>
        <v>0</v>
      </c>
      <c r="H77" s="44">
        <v>9</v>
      </c>
      <c r="I77" s="44">
        <v>3</v>
      </c>
      <c r="J77" s="44">
        <v>6</v>
      </c>
      <c r="K77" s="44">
        <v>0</v>
      </c>
      <c r="L77" s="44">
        <v>0</v>
      </c>
      <c r="M77" s="44">
        <v>0</v>
      </c>
      <c r="N77" s="16">
        <f t="shared" si="1"/>
        <v>0</v>
      </c>
      <c r="O77" s="5">
        <v>0</v>
      </c>
      <c r="P77" s="5">
        <f t="shared" si="2"/>
        <v>0</v>
      </c>
      <c r="Q77" s="16">
        <f t="shared" si="9"/>
        <v>0</v>
      </c>
      <c r="R77" s="5">
        <v>0</v>
      </c>
      <c r="S77" s="16">
        <f t="shared" si="10"/>
        <v>0</v>
      </c>
      <c r="T77" s="5">
        <f t="shared" si="5"/>
        <v>0</v>
      </c>
      <c r="U77" s="16">
        <f t="shared" si="11"/>
        <v>0</v>
      </c>
    </row>
    <row r="78" spans="1:21" ht="27.95" customHeight="1" x14ac:dyDescent="0.25">
      <c r="A78" s="1">
        <f t="shared" si="12"/>
        <v>73</v>
      </c>
      <c r="B78" s="25" t="s">
        <v>25</v>
      </c>
      <c r="C78" s="193" t="s">
        <v>32</v>
      </c>
      <c r="D78" s="25" t="s">
        <v>182</v>
      </c>
      <c r="E78" s="84" t="s">
        <v>41</v>
      </c>
      <c r="F78" s="96" t="s">
        <v>331</v>
      </c>
      <c r="G78" s="93">
        <f t="shared" si="0"/>
        <v>10716.7</v>
      </c>
      <c r="H78" s="44">
        <v>33</v>
      </c>
      <c r="I78" s="44">
        <v>13</v>
      </c>
      <c r="J78" s="44">
        <v>16</v>
      </c>
      <c r="K78" s="44">
        <v>21</v>
      </c>
      <c r="L78" s="44">
        <v>36</v>
      </c>
      <c r="M78" s="44">
        <v>0</v>
      </c>
      <c r="N78" s="16">
        <f t="shared" si="1"/>
        <v>63.636363636363633</v>
      </c>
      <c r="O78" s="5">
        <v>10716.7</v>
      </c>
      <c r="P78" s="5">
        <f t="shared" si="2"/>
        <v>10716.7</v>
      </c>
      <c r="Q78" s="16">
        <f t="shared" si="9"/>
        <v>100</v>
      </c>
      <c r="R78" s="5">
        <v>10716.7</v>
      </c>
      <c r="S78" s="16">
        <f t="shared" si="10"/>
        <v>100</v>
      </c>
      <c r="T78" s="5">
        <f t="shared" si="5"/>
        <v>0</v>
      </c>
      <c r="U78" s="16">
        <f t="shared" si="11"/>
        <v>0</v>
      </c>
    </row>
    <row r="79" spans="1:21" ht="27.95" customHeight="1" x14ac:dyDescent="0.25">
      <c r="A79" s="1">
        <f t="shared" si="12"/>
        <v>74</v>
      </c>
      <c r="B79" s="193" t="s">
        <v>24</v>
      </c>
      <c r="C79" s="193" t="s">
        <v>259</v>
      </c>
      <c r="D79" s="25" t="s">
        <v>260</v>
      </c>
      <c r="E79" s="84" t="s">
        <v>41</v>
      </c>
      <c r="F79" s="96" t="s">
        <v>332</v>
      </c>
      <c r="G79" s="93">
        <f t="shared" si="0"/>
        <v>3739.23</v>
      </c>
      <c r="H79" s="44">
        <v>8</v>
      </c>
      <c r="I79" s="44">
        <v>2</v>
      </c>
      <c r="J79" s="44">
        <v>5</v>
      </c>
      <c r="K79" s="44">
        <v>5</v>
      </c>
      <c r="L79" s="44">
        <v>8</v>
      </c>
      <c r="M79" s="44">
        <v>0</v>
      </c>
      <c r="N79" s="16">
        <f t="shared" si="1"/>
        <v>62.5</v>
      </c>
      <c r="O79" s="16">
        <v>3739.23</v>
      </c>
      <c r="P79" s="5">
        <f t="shared" si="2"/>
        <v>3739.23</v>
      </c>
      <c r="Q79" s="16">
        <f t="shared" si="9"/>
        <v>100</v>
      </c>
      <c r="R79" s="16">
        <v>3739.23</v>
      </c>
      <c r="S79" s="16">
        <f>IF(M79=0,0,P79/M79)*100</f>
        <v>0</v>
      </c>
      <c r="T79" s="5">
        <f t="shared" si="5"/>
        <v>0</v>
      </c>
      <c r="U79" s="16">
        <f t="shared" si="11"/>
        <v>0</v>
      </c>
    </row>
    <row r="80" spans="1:21" ht="27.95" customHeight="1" x14ac:dyDescent="0.25">
      <c r="A80" s="1">
        <f t="shared" si="12"/>
        <v>75</v>
      </c>
      <c r="B80" s="1" t="s">
        <v>22</v>
      </c>
      <c r="C80" s="1"/>
      <c r="D80" s="25" t="s">
        <v>184</v>
      </c>
      <c r="E80" s="84" t="s">
        <v>185</v>
      </c>
      <c r="F80" s="98" t="s">
        <v>333</v>
      </c>
      <c r="G80" s="93">
        <f t="shared" si="0"/>
        <v>91.35</v>
      </c>
      <c r="H80" s="44">
        <v>8</v>
      </c>
      <c r="I80" s="44">
        <v>1</v>
      </c>
      <c r="J80" s="44">
        <v>4</v>
      </c>
      <c r="K80" s="44">
        <v>1</v>
      </c>
      <c r="L80" s="44">
        <v>1</v>
      </c>
      <c r="M80" s="44">
        <v>0</v>
      </c>
      <c r="N80" s="16">
        <f t="shared" si="1"/>
        <v>12.5</v>
      </c>
      <c r="O80" s="5">
        <v>91.35</v>
      </c>
      <c r="P80" s="5">
        <f t="shared" si="2"/>
        <v>91.35</v>
      </c>
      <c r="Q80" s="16">
        <f t="shared" si="9"/>
        <v>100</v>
      </c>
      <c r="R80" s="5">
        <v>91.35</v>
      </c>
      <c r="S80" s="16">
        <f t="shared" ref="S80:S94" si="13">IF(P80=0,0,R80/P80)*100</f>
        <v>100</v>
      </c>
      <c r="T80" s="5">
        <f t="shared" si="5"/>
        <v>0</v>
      </c>
      <c r="U80" s="16">
        <f t="shared" si="11"/>
        <v>0</v>
      </c>
    </row>
    <row r="81" spans="1:21" ht="27.95" customHeight="1" x14ac:dyDescent="0.25">
      <c r="A81" s="1">
        <f t="shared" si="12"/>
        <v>76</v>
      </c>
      <c r="B81" s="1" t="s">
        <v>22</v>
      </c>
      <c r="C81" s="1"/>
      <c r="D81" s="25" t="s">
        <v>187</v>
      </c>
      <c r="E81" s="84" t="s">
        <v>188</v>
      </c>
      <c r="F81" s="96" t="s">
        <v>362</v>
      </c>
      <c r="G81" s="93">
        <f t="shared" si="0"/>
        <v>12474.91</v>
      </c>
      <c r="H81" s="44">
        <v>33</v>
      </c>
      <c r="I81" s="44">
        <v>6</v>
      </c>
      <c r="J81" s="44">
        <v>22</v>
      </c>
      <c r="K81" s="44">
        <v>27</v>
      </c>
      <c r="L81" s="44">
        <v>30</v>
      </c>
      <c r="M81" s="44">
        <v>0</v>
      </c>
      <c r="N81" s="16">
        <f t="shared" si="1"/>
        <v>81.818181818181827</v>
      </c>
      <c r="O81" s="5">
        <v>12474.91</v>
      </c>
      <c r="P81" s="5">
        <f t="shared" si="2"/>
        <v>12474.91</v>
      </c>
      <c r="Q81" s="16">
        <f t="shared" si="9"/>
        <v>100</v>
      </c>
      <c r="R81" s="5">
        <v>12474.91</v>
      </c>
      <c r="S81" s="16">
        <f t="shared" si="13"/>
        <v>100</v>
      </c>
      <c r="T81" s="5">
        <f t="shared" si="5"/>
        <v>0</v>
      </c>
      <c r="U81" s="16">
        <f t="shared" si="11"/>
        <v>0</v>
      </c>
    </row>
    <row r="82" spans="1:21" ht="27.95" customHeight="1" x14ac:dyDescent="0.25">
      <c r="A82" s="1">
        <f t="shared" si="12"/>
        <v>77</v>
      </c>
      <c r="B82" s="1" t="s">
        <v>22</v>
      </c>
      <c r="C82" s="1"/>
      <c r="D82" s="25" t="s">
        <v>423</v>
      </c>
      <c r="E82" s="84" t="s">
        <v>188</v>
      </c>
      <c r="F82" s="192" t="s">
        <v>442</v>
      </c>
      <c r="G82" s="93">
        <f t="shared" si="0"/>
        <v>0</v>
      </c>
      <c r="H82" s="44">
        <v>1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16">
        <f t="shared" si="1"/>
        <v>0</v>
      </c>
      <c r="O82" s="5">
        <v>0</v>
      </c>
      <c r="P82" s="5">
        <f t="shared" si="2"/>
        <v>0</v>
      </c>
      <c r="Q82" s="16">
        <f t="shared" si="9"/>
        <v>0</v>
      </c>
      <c r="R82" s="5">
        <v>0</v>
      </c>
      <c r="S82" s="16">
        <f t="shared" si="13"/>
        <v>0</v>
      </c>
      <c r="T82" s="5">
        <f t="shared" si="5"/>
        <v>0</v>
      </c>
      <c r="U82" s="16">
        <f t="shared" si="11"/>
        <v>0</v>
      </c>
    </row>
    <row r="83" spans="1:21" ht="42" customHeight="1" x14ac:dyDescent="0.25">
      <c r="A83" s="1">
        <f t="shared" si="12"/>
        <v>78</v>
      </c>
      <c r="B83" s="1" t="s">
        <v>22</v>
      </c>
      <c r="C83" s="1"/>
      <c r="D83" s="25" t="s">
        <v>190</v>
      </c>
      <c r="E83" s="84" t="s">
        <v>44</v>
      </c>
      <c r="F83" s="96" t="s">
        <v>361</v>
      </c>
      <c r="G83" s="93">
        <f t="shared" ref="G83:G119" si="14">O83</f>
        <v>33800.129999999997</v>
      </c>
      <c r="H83" s="44">
        <v>45</v>
      </c>
      <c r="I83" s="44">
        <v>8</v>
      </c>
      <c r="J83" s="44">
        <v>29</v>
      </c>
      <c r="K83" s="44">
        <v>26</v>
      </c>
      <c r="L83" s="44">
        <v>42</v>
      </c>
      <c r="M83" s="44">
        <v>0</v>
      </c>
      <c r="N83" s="16">
        <f t="shared" ref="N83:U118" si="15">IF(H83=0,0,K83/H83)*100</f>
        <v>57.777777777777771</v>
      </c>
      <c r="O83" s="5">
        <v>33800.129999999997</v>
      </c>
      <c r="P83" s="5">
        <f t="shared" ref="P83:P93" si="16">O83</f>
        <v>33800.129999999997</v>
      </c>
      <c r="Q83" s="16">
        <f t="shared" si="9"/>
        <v>100</v>
      </c>
      <c r="R83" s="5">
        <v>33800.129999999997</v>
      </c>
      <c r="S83" s="16">
        <f t="shared" si="13"/>
        <v>100</v>
      </c>
      <c r="T83" s="5">
        <f t="shared" ref="T83:T94" si="17">SUM(P83, -R83)</f>
        <v>0</v>
      </c>
      <c r="U83" s="16">
        <f t="shared" si="11"/>
        <v>0</v>
      </c>
    </row>
    <row r="84" spans="1:21" ht="27.95" customHeight="1" x14ac:dyDescent="0.25">
      <c r="A84" s="1">
        <f t="shared" si="12"/>
        <v>79</v>
      </c>
      <c r="B84" s="1" t="s">
        <v>22</v>
      </c>
      <c r="C84" s="1"/>
      <c r="D84" s="25" t="s">
        <v>192</v>
      </c>
      <c r="E84" s="84" t="s">
        <v>123</v>
      </c>
      <c r="F84" s="98" t="s">
        <v>334</v>
      </c>
      <c r="G84" s="93">
        <f t="shared" si="14"/>
        <v>643.1</v>
      </c>
      <c r="H84" s="44">
        <v>2</v>
      </c>
      <c r="I84" s="44">
        <v>0</v>
      </c>
      <c r="J84" s="44">
        <v>2</v>
      </c>
      <c r="K84" s="44">
        <v>2</v>
      </c>
      <c r="L84" s="44">
        <v>2</v>
      </c>
      <c r="M84" s="44">
        <v>0</v>
      </c>
      <c r="N84" s="16">
        <f t="shared" si="15"/>
        <v>100</v>
      </c>
      <c r="O84" s="5">
        <v>643.1</v>
      </c>
      <c r="P84" s="5">
        <f t="shared" si="16"/>
        <v>643.1</v>
      </c>
      <c r="Q84" s="16">
        <f t="shared" si="9"/>
        <v>100</v>
      </c>
      <c r="R84" s="5">
        <v>643.1</v>
      </c>
      <c r="S84" s="16">
        <f t="shared" si="13"/>
        <v>100</v>
      </c>
      <c r="T84" s="5">
        <f t="shared" si="17"/>
        <v>0</v>
      </c>
      <c r="U84" s="16">
        <f t="shared" si="11"/>
        <v>0</v>
      </c>
    </row>
    <row r="85" spans="1:21" ht="27.95" customHeight="1" x14ac:dyDescent="0.25">
      <c r="A85" s="1">
        <f t="shared" si="12"/>
        <v>80</v>
      </c>
      <c r="B85" s="1" t="s">
        <v>22</v>
      </c>
      <c r="C85" s="1"/>
      <c r="D85" s="25" t="s">
        <v>424</v>
      </c>
      <c r="E85" s="84" t="s">
        <v>111</v>
      </c>
      <c r="F85" s="192" t="s">
        <v>443</v>
      </c>
      <c r="G85" s="93">
        <f t="shared" si="14"/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16">
        <f t="shared" si="15"/>
        <v>0</v>
      </c>
      <c r="O85" s="5">
        <v>0</v>
      </c>
      <c r="P85" s="5">
        <f t="shared" si="16"/>
        <v>0</v>
      </c>
      <c r="Q85" s="16">
        <f t="shared" si="9"/>
        <v>0</v>
      </c>
      <c r="R85" s="5">
        <v>0</v>
      </c>
      <c r="S85" s="16">
        <f t="shared" si="13"/>
        <v>0</v>
      </c>
      <c r="T85" s="5">
        <f t="shared" si="17"/>
        <v>0</v>
      </c>
      <c r="U85" s="16">
        <f t="shared" si="11"/>
        <v>0</v>
      </c>
    </row>
    <row r="86" spans="1:21" ht="27.95" customHeight="1" x14ac:dyDescent="0.25">
      <c r="A86" s="1">
        <f t="shared" si="12"/>
        <v>81</v>
      </c>
      <c r="B86" s="1" t="s">
        <v>22</v>
      </c>
      <c r="C86" s="1"/>
      <c r="D86" s="25" t="s">
        <v>193</v>
      </c>
      <c r="E86" s="84" t="s">
        <v>41</v>
      </c>
      <c r="F86" s="100" t="s">
        <v>376</v>
      </c>
      <c r="G86" s="93">
        <f t="shared" si="14"/>
        <v>0</v>
      </c>
      <c r="H86" s="44">
        <v>23</v>
      </c>
      <c r="I86" s="44">
        <v>3</v>
      </c>
      <c r="J86" s="44">
        <v>19</v>
      </c>
      <c r="K86" s="44">
        <v>0</v>
      </c>
      <c r="L86" s="44">
        <v>0</v>
      </c>
      <c r="M86" s="44">
        <v>0</v>
      </c>
      <c r="N86" s="16">
        <f t="shared" si="15"/>
        <v>0</v>
      </c>
      <c r="O86" s="5">
        <v>0</v>
      </c>
      <c r="P86" s="5">
        <f t="shared" si="16"/>
        <v>0</v>
      </c>
      <c r="Q86" s="16">
        <f t="shared" si="9"/>
        <v>0</v>
      </c>
      <c r="R86" s="5">
        <v>0</v>
      </c>
      <c r="S86" s="16">
        <f t="shared" si="13"/>
        <v>0</v>
      </c>
      <c r="T86" s="5">
        <f t="shared" si="17"/>
        <v>0</v>
      </c>
      <c r="U86" s="16">
        <f t="shared" si="11"/>
        <v>0</v>
      </c>
    </row>
    <row r="87" spans="1:21" ht="27.95" customHeight="1" x14ac:dyDescent="0.25">
      <c r="A87" s="1">
        <f t="shared" si="12"/>
        <v>82</v>
      </c>
      <c r="B87" s="1" t="s">
        <v>22</v>
      </c>
      <c r="C87" s="1"/>
      <c r="D87" s="25" t="s">
        <v>195</v>
      </c>
      <c r="E87" s="84" t="s">
        <v>196</v>
      </c>
      <c r="F87" s="96" t="s">
        <v>335</v>
      </c>
      <c r="G87" s="93">
        <f t="shared" si="14"/>
        <v>6807.55</v>
      </c>
      <c r="H87" s="44">
        <v>27</v>
      </c>
      <c r="I87" s="44">
        <v>2</v>
      </c>
      <c r="J87" s="44">
        <v>24</v>
      </c>
      <c r="K87" s="44">
        <v>11</v>
      </c>
      <c r="L87" s="44">
        <v>13</v>
      </c>
      <c r="M87" s="44">
        <v>0</v>
      </c>
      <c r="N87" s="16">
        <f t="shared" si="15"/>
        <v>40.74074074074074</v>
      </c>
      <c r="O87" s="5">
        <v>6807.55</v>
      </c>
      <c r="P87" s="5">
        <f t="shared" si="16"/>
        <v>6807.55</v>
      </c>
      <c r="Q87" s="16">
        <f t="shared" si="9"/>
        <v>100</v>
      </c>
      <c r="R87" s="5">
        <v>6807.55</v>
      </c>
      <c r="S87" s="16">
        <f t="shared" si="13"/>
        <v>100</v>
      </c>
      <c r="T87" s="5">
        <f t="shared" si="17"/>
        <v>0</v>
      </c>
      <c r="U87" s="16">
        <f t="shared" si="11"/>
        <v>0</v>
      </c>
    </row>
    <row r="88" spans="1:21" ht="27.95" customHeight="1" x14ac:dyDescent="0.25">
      <c r="A88" s="1">
        <f t="shared" si="12"/>
        <v>83</v>
      </c>
      <c r="B88" s="1" t="s">
        <v>22</v>
      </c>
      <c r="C88" s="1"/>
      <c r="D88" s="25" t="s">
        <v>198</v>
      </c>
      <c r="E88" s="84" t="s">
        <v>196</v>
      </c>
      <c r="F88" s="96" t="s">
        <v>336</v>
      </c>
      <c r="G88" s="93">
        <f t="shared" si="14"/>
        <v>1870.24</v>
      </c>
      <c r="H88" s="44">
        <v>6</v>
      </c>
      <c r="I88" s="44">
        <v>0</v>
      </c>
      <c r="J88" s="44">
        <v>6</v>
      </c>
      <c r="K88" s="44">
        <v>5</v>
      </c>
      <c r="L88" s="44">
        <v>6</v>
      </c>
      <c r="M88" s="44">
        <v>0</v>
      </c>
      <c r="N88" s="16">
        <f t="shared" si="15"/>
        <v>83.333333333333343</v>
      </c>
      <c r="O88" s="5">
        <v>1870.24</v>
      </c>
      <c r="P88" s="5">
        <f t="shared" si="16"/>
        <v>1870.24</v>
      </c>
      <c r="Q88" s="16">
        <f t="shared" si="9"/>
        <v>100</v>
      </c>
      <c r="R88" s="5">
        <v>1870.24</v>
      </c>
      <c r="S88" s="16">
        <f t="shared" si="13"/>
        <v>100</v>
      </c>
      <c r="T88" s="5">
        <f t="shared" si="17"/>
        <v>0</v>
      </c>
      <c r="U88" s="16">
        <f t="shared" si="11"/>
        <v>0</v>
      </c>
    </row>
    <row r="89" spans="1:21" ht="27.95" customHeight="1" x14ac:dyDescent="0.25">
      <c r="A89" s="1">
        <f t="shared" si="12"/>
        <v>84</v>
      </c>
      <c r="B89" s="1" t="s">
        <v>22</v>
      </c>
      <c r="C89" s="1"/>
      <c r="D89" s="25" t="s">
        <v>200</v>
      </c>
      <c r="E89" s="84" t="s">
        <v>41</v>
      </c>
      <c r="F89" s="96" t="s">
        <v>337</v>
      </c>
      <c r="G89" s="93">
        <f t="shared" si="14"/>
        <v>20290.11</v>
      </c>
      <c r="H89" s="44">
        <v>24</v>
      </c>
      <c r="I89" s="44">
        <v>7</v>
      </c>
      <c r="J89" s="44">
        <v>16</v>
      </c>
      <c r="K89" s="44">
        <v>15</v>
      </c>
      <c r="L89" s="44">
        <v>27</v>
      </c>
      <c r="M89" s="44">
        <v>0</v>
      </c>
      <c r="N89" s="16">
        <f t="shared" si="15"/>
        <v>62.5</v>
      </c>
      <c r="O89" s="5">
        <v>20290.11</v>
      </c>
      <c r="P89" s="5">
        <f t="shared" si="16"/>
        <v>20290.11</v>
      </c>
      <c r="Q89" s="16">
        <f t="shared" si="9"/>
        <v>100</v>
      </c>
      <c r="R89" s="5">
        <v>20290.11</v>
      </c>
      <c r="S89" s="16">
        <f t="shared" si="13"/>
        <v>100</v>
      </c>
      <c r="T89" s="5">
        <f t="shared" si="17"/>
        <v>0</v>
      </c>
      <c r="U89" s="16">
        <f t="shared" si="11"/>
        <v>0</v>
      </c>
    </row>
    <row r="90" spans="1:21" ht="27.95" customHeight="1" x14ac:dyDescent="0.25">
      <c r="A90" s="1">
        <f t="shared" si="12"/>
        <v>85</v>
      </c>
      <c r="B90" s="1" t="s">
        <v>22</v>
      </c>
      <c r="C90" s="1"/>
      <c r="D90" s="25" t="s">
        <v>204</v>
      </c>
      <c r="E90" s="84" t="s">
        <v>53</v>
      </c>
      <c r="F90" s="96" t="s">
        <v>338</v>
      </c>
      <c r="G90" s="93">
        <f t="shared" si="14"/>
        <v>16576.64</v>
      </c>
      <c r="H90" s="44">
        <v>30</v>
      </c>
      <c r="I90" s="44">
        <v>3</v>
      </c>
      <c r="J90" s="44">
        <v>23</v>
      </c>
      <c r="K90" s="44">
        <v>26</v>
      </c>
      <c r="L90" s="44">
        <v>32</v>
      </c>
      <c r="M90" s="44">
        <v>0</v>
      </c>
      <c r="N90" s="16">
        <f t="shared" si="15"/>
        <v>86.666666666666671</v>
      </c>
      <c r="O90" s="5">
        <v>16576.64</v>
      </c>
      <c r="P90" s="5">
        <f t="shared" si="16"/>
        <v>16576.64</v>
      </c>
      <c r="Q90" s="16">
        <f t="shared" si="9"/>
        <v>100</v>
      </c>
      <c r="R90" s="5">
        <v>16576.64</v>
      </c>
      <c r="S90" s="16">
        <f t="shared" si="13"/>
        <v>100</v>
      </c>
      <c r="T90" s="5">
        <f t="shared" si="17"/>
        <v>0</v>
      </c>
      <c r="U90" s="16">
        <f t="shared" si="11"/>
        <v>0</v>
      </c>
    </row>
    <row r="91" spans="1:21" ht="27.95" customHeight="1" x14ac:dyDescent="0.25">
      <c r="A91" s="1">
        <f t="shared" si="12"/>
        <v>86</v>
      </c>
      <c r="B91" s="1" t="s">
        <v>22</v>
      </c>
      <c r="C91" s="1"/>
      <c r="D91" s="25" t="s">
        <v>206</v>
      </c>
      <c r="E91" s="86" t="s">
        <v>41</v>
      </c>
      <c r="F91" s="96" t="s">
        <v>339</v>
      </c>
      <c r="G91" s="93">
        <f t="shared" si="14"/>
        <v>23234.59</v>
      </c>
      <c r="H91" s="44">
        <v>47</v>
      </c>
      <c r="I91" s="44">
        <v>11</v>
      </c>
      <c r="J91" s="44">
        <v>32</v>
      </c>
      <c r="K91" s="44">
        <v>32</v>
      </c>
      <c r="L91" s="44">
        <v>39</v>
      </c>
      <c r="M91" s="44">
        <v>0</v>
      </c>
      <c r="N91" s="16">
        <f t="shared" si="15"/>
        <v>68.085106382978722</v>
      </c>
      <c r="O91" s="5">
        <v>23234.59</v>
      </c>
      <c r="P91" s="5">
        <f t="shared" si="16"/>
        <v>23234.59</v>
      </c>
      <c r="Q91" s="16">
        <f t="shared" si="9"/>
        <v>100</v>
      </c>
      <c r="R91" s="5">
        <v>23234.59</v>
      </c>
      <c r="S91" s="16">
        <f t="shared" si="13"/>
        <v>100</v>
      </c>
      <c r="T91" s="5">
        <f t="shared" si="17"/>
        <v>0</v>
      </c>
      <c r="U91" s="16">
        <f t="shared" si="11"/>
        <v>0</v>
      </c>
    </row>
    <row r="92" spans="1:21" ht="27.95" customHeight="1" x14ac:dyDescent="0.25">
      <c r="A92" s="1">
        <f t="shared" si="12"/>
        <v>87</v>
      </c>
      <c r="B92" s="1" t="s">
        <v>22</v>
      </c>
      <c r="C92" s="1"/>
      <c r="D92" s="25" t="s">
        <v>208</v>
      </c>
      <c r="E92" s="84" t="s">
        <v>135</v>
      </c>
      <c r="F92" s="96" t="s">
        <v>340</v>
      </c>
      <c r="G92" s="93">
        <f t="shared" si="14"/>
        <v>6636.99</v>
      </c>
      <c r="H92" s="44">
        <v>6</v>
      </c>
      <c r="I92" s="44">
        <v>1</v>
      </c>
      <c r="J92" s="44">
        <v>3</v>
      </c>
      <c r="K92" s="44">
        <v>5</v>
      </c>
      <c r="L92" s="44">
        <v>9</v>
      </c>
      <c r="M92" s="44">
        <v>0</v>
      </c>
      <c r="N92" s="16">
        <f t="shared" si="15"/>
        <v>83.333333333333343</v>
      </c>
      <c r="O92" s="5">
        <v>6636.99</v>
      </c>
      <c r="P92" s="5">
        <f t="shared" si="16"/>
        <v>6636.99</v>
      </c>
      <c r="Q92" s="16">
        <f t="shared" si="9"/>
        <v>100</v>
      </c>
      <c r="R92" s="5">
        <v>6636.99</v>
      </c>
      <c r="S92" s="16">
        <f t="shared" si="13"/>
        <v>100</v>
      </c>
      <c r="T92" s="5">
        <f t="shared" si="17"/>
        <v>0</v>
      </c>
      <c r="U92" s="16">
        <f t="shared" si="11"/>
        <v>0</v>
      </c>
    </row>
    <row r="93" spans="1:21" ht="27.95" customHeight="1" x14ac:dyDescent="0.25">
      <c r="A93" s="1">
        <f t="shared" si="12"/>
        <v>88</v>
      </c>
      <c r="B93" s="1" t="s">
        <v>22</v>
      </c>
      <c r="C93" s="1"/>
      <c r="D93" s="25" t="s">
        <v>210</v>
      </c>
      <c r="E93" s="84" t="s">
        <v>211</v>
      </c>
      <c r="F93" s="100" t="s">
        <v>341</v>
      </c>
      <c r="G93" s="93">
        <f t="shared" si="14"/>
        <v>8230.5499999999993</v>
      </c>
      <c r="H93" s="44">
        <v>7</v>
      </c>
      <c r="I93" s="44">
        <v>1</v>
      </c>
      <c r="J93" s="44">
        <v>6</v>
      </c>
      <c r="K93" s="44">
        <v>6</v>
      </c>
      <c r="L93" s="44">
        <v>9</v>
      </c>
      <c r="M93" s="44">
        <v>0</v>
      </c>
      <c r="N93" s="16">
        <f t="shared" si="15"/>
        <v>85.714285714285708</v>
      </c>
      <c r="O93" s="5">
        <v>8230.5499999999993</v>
      </c>
      <c r="P93" s="5">
        <f t="shared" si="16"/>
        <v>8230.5499999999993</v>
      </c>
      <c r="Q93" s="16">
        <f t="shared" si="9"/>
        <v>100</v>
      </c>
      <c r="R93" s="5">
        <v>8230.5499999999993</v>
      </c>
      <c r="S93" s="16">
        <f t="shared" si="13"/>
        <v>100</v>
      </c>
      <c r="T93" s="5">
        <f t="shared" si="17"/>
        <v>0</v>
      </c>
      <c r="U93" s="16">
        <f t="shared" si="11"/>
        <v>0</v>
      </c>
    </row>
    <row r="94" spans="1:21" ht="30" x14ac:dyDescent="0.25">
      <c r="A94" s="1">
        <f t="shared" si="12"/>
        <v>89</v>
      </c>
      <c r="B94" s="1" t="s">
        <v>22</v>
      </c>
      <c r="C94" s="1"/>
      <c r="D94" s="25" t="s">
        <v>385</v>
      </c>
      <c r="E94" s="84" t="s">
        <v>41</v>
      </c>
      <c r="F94" s="97" t="s">
        <v>431</v>
      </c>
      <c r="G94" s="93">
        <f t="shared" si="14"/>
        <v>450.66</v>
      </c>
      <c r="H94" s="44">
        <v>13</v>
      </c>
      <c r="I94" s="44">
        <v>5</v>
      </c>
      <c r="J94" s="44">
        <v>4</v>
      </c>
      <c r="K94" s="44">
        <v>2</v>
      </c>
      <c r="L94" s="44">
        <v>2</v>
      </c>
      <c r="M94" s="44">
        <v>0</v>
      </c>
      <c r="N94" s="16">
        <f t="shared" si="15"/>
        <v>15.384615384615385</v>
      </c>
      <c r="O94" s="16">
        <v>450.66</v>
      </c>
      <c r="P94" s="5">
        <v>450.66</v>
      </c>
      <c r="Q94" s="16">
        <f t="shared" si="9"/>
        <v>100</v>
      </c>
      <c r="R94" s="5">
        <v>450.66</v>
      </c>
      <c r="S94" s="16">
        <f t="shared" si="13"/>
        <v>100</v>
      </c>
      <c r="T94" s="5">
        <f t="shared" si="17"/>
        <v>0</v>
      </c>
      <c r="U94" s="16">
        <f t="shared" si="11"/>
        <v>0</v>
      </c>
    </row>
    <row r="95" spans="1:21" ht="27.95" customHeight="1" x14ac:dyDescent="0.25">
      <c r="A95" s="1">
        <f t="shared" si="12"/>
        <v>90</v>
      </c>
      <c r="B95" s="1" t="s">
        <v>22</v>
      </c>
      <c r="C95" s="1"/>
      <c r="D95" s="25" t="s">
        <v>218</v>
      </c>
      <c r="E95" s="84" t="s">
        <v>53</v>
      </c>
      <c r="F95" s="96" t="s">
        <v>342</v>
      </c>
      <c r="G95" s="93">
        <f t="shared" si="14"/>
        <v>7123.51</v>
      </c>
      <c r="H95" s="44">
        <v>28</v>
      </c>
      <c r="I95" s="44">
        <v>7</v>
      </c>
      <c r="J95" s="44">
        <v>18</v>
      </c>
      <c r="K95" s="44">
        <v>18</v>
      </c>
      <c r="L95" s="44">
        <v>22</v>
      </c>
      <c r="M95" s="44">
        <v>0</v>
      </c>
      <c r="N95" s="16">
        <f t="shared" si="15"/>
        <v>64.285714285714292</v>
      </c>
      <c r="O95" s="5">
        <v>7123.51</v>
      </c>
      <c r="P95" s="5">
        <f>O95</f>
        <v>7123.51</v>
      </c>
      <c r="Q95" s="16">
        <f>IF(O95=0,0,P95/O95)*100</f>
        <v>100</v>
      </c>
      <c r="R95" s="5">
        <v>7123.51</v>
      </c>
      <c r="S95" s="16">
        <f>IF(P95=0,0,R95/P95)*100</f>
        <v>100</v>
      </c>
      <c r="T95" s="5">
        <f>SUM(P95, -R95)</f>
        <v>0</v>
      </c>
      <c r="U95" s="16">
        <f>IF(P95=0,0,T95/P95)*100</f>
        <v>0</v>
      </c>
    </row>
    <row r="96" spans="1:21" ht="27.95" customHeight="1" x14ac:dyDescent="0.25">
      <c r="A96" s="1">
        <f t="shared" si="12"/>
        <v>91</v>
      </c>
      <c r="B96" s="1" t="s">
        <v>22</v>
      </c>
      <c r="C96" s="1"/>
      <c r="D96" s="25" t="s">
        <v>216</v>
      </c>
      <c r="E96" s="25" t="s">
        <v>53</v>
      </c>
      <c r="F96" s="98" t="s">
        <v>343</v>
      </c>
      <c r="G96" s="93">
        <f t="shared" si="14"/>
        <v>21334.95</v>
      </c>
      <c r="H96" s="44">
        <v>24</v>
      </c>
      <c r="I96" s="44">
        <v>5</v>
      </c>
      <c r="J96" s="44">
        <v>14</v>
      </c>
      <c r="K96" s="44">
        <v>17</v>
      </c>
      <c r="L96" s="44">
        <v>24</v>
      </c>
      <c r="M96" s="44">
        <v>0</v>
      </c>
      <c r="N96" s="16">
        <f t="shared" si="15"/>
        <v>70.833333333333343</v>
      </c>
      <c r="O96" s="5">
        <v>21334.95</v>
      </c>
      <c r="P96" s="5">
        <f>O96</f>
        <v>21334.95</v>
      </c>
      <c r="Q96" s="16">
        <f>IF(O96=0,0,P96/O96)*100</f>
        <v>100</v>
      </c>
      <c r="R96" s="5">
        <v>21334.95</v>
      </c>
      <c r="S96" s="16">
        <f>IF(P96=0,0,R96/P96)*100</f>
        <v>100</v>
      </c>
      <c r="T96" s="5">
        <f>SUM(P96, -R96)</f>
        <v>0</v>
      </c>
      <c r="U96" s="16">
        <f>IF(P96=0,0,T96/P96)*100</f>
        <v>0</v>
      </c>
    </row>
    <row r="97" spans="1:21" ht="27.95" customHeight="1" x14ac:dyDescent="0.25">
      <c r="A97" s="1">
        <f t="shared" si="12"/>
        <v>92</v>
      </c>
      <c r="B97" s="1" t="s">
        <v>22</v>
      </c>
      <c r="C97" s="1"/>
      <c r="D97" s="25" t="s">
        <v>220</v>
      </c>
      <c r="E97" s="25" t="s">
        <v>221</v>
      </c>
      <c r="F97" s="101" t="s">
        <v>344</v>
      </c>
      <c r="G97" s="93">
        <f t="shared" si="14"/>
        <v>27818.13</v>
      </c>
      <c r="H97" s="44">
        <v>47</v>
      </c>
      <c r="I97" s="44">
        <v>5</v>
      </c>
      <c r="J97" s="44">
        <v>40</v>
      </c>
      <c r="K97" s="44">
        <v>27</v>
      </c>
      <c r="L97" s="44">
        <v>43</v>
      </c>
      <c r="M97" s="44">
        <v>0</v>
      </c>
      <c r="N97" s="16">
        <f t="shared" si="15"/>
        <v>57.446808510638306</v>
      </c>
      <c r="O97" s="5">
        <v>27818.13</v>
      </c>
      <c r="P97" s="5">
        <f>O97</f>
        <v>27818.13</v>
      </c>
      <c r="Q97" s="16">
        <f>IF(O97=0,0,P97/O97)*100</f>
        <v>100</v>
      </c>
      <c r="R97" s="5">
        <v>27818.13</v>
      </c>
      <c r="S97" s="16">
        <f>IF(P97=0,0,R97/P97)*100</f>
        <v>100</v>
      </c>
      <c r="T97" s="5">
        <f>SUM(P97, -R97)</f>
        <v>0</v>
      </c>
      <c r="U97" s="16">
        <f>IF(P97=0,0,T97/P97)*100</f>
        <v>0</v>
      </c>
    </row>
    <row r="98" spans="1:21" ht="27.95" customHeight="1" x14ac:dyDescent="0.25">
      <c r="A98" s="1">
        <f t="shared" si="12"/>
        <v>93</v>
      </c>
      <c r="B98" s="1" t="s">
        <v>22</v>
      </c>
      <c r="C98" s="1"/>
      <c r="D98" s="25" t="s">
        <v>269</v>
      </c>
      <c r="E98" s="25" t="s">
        <v>41</v>
      </c>
      <c r="F98" s="102" t="s">
        <v>345</v>
      </c>
      <c r="G98" s="93">
        <f t="shared" si="14"/>
        <v>4993.91</v>
      </c>
      <c r="H98" s="44">
        <v>23</v>
      </c>
      <c r="I98" s="44">
        <v>9</v>
      </c>
      <c r="J98" s="44">
        <v>13</v>
      </c>
      <c r="K98" s="44">
        <v>11</v>
      </c>
      <c r="L98" s="44">
        <v>15</v>
      </c>
      <c r="M98" s="44">
        <v>0</v>
      </c>
      <c r="N98" s="16">
        <f t="shared" si="15"/>
        <v>47.826086956521742</v>
      </c>
      <c r="O98" s="16">
        <v>4993.91</v>
      </c>
      <c r="P98" s="5">
        <f>O98</f>
        <v>4993.91</v>
      </c>
      <c r="Q98" s="16">
        <f>IF(O98=0,0,P98/O98)*100</f>
        <v>100</v>
      </c>
      <c r="R98" s="5">
        <v>4993.91</v>
      </c>
      <c r="S98" s="16">
        <f>IF(P98=0,0,R98/P98)*100</f>
        <v>100</v>
      </c>
      <c r="T98" s="5">
        <f>SUM(P98, -R98)</f>
        <v>0</v>
      </c>
      <c r="U98" s="16">
        <f>IF(P98=0,0,T98/P98)*100</f>
        <v>0</v>
      </c>
    </row>
    <row r="99" spans="1:21" ht="27.95" customHeight="1" x14ac:dyDescent="0.25">
      <c r="A99" s="1">
        <f t="shared" si="12"/>
        <v>94</v>
      </c>
      <c r="B99" s="1" t="s">
        <v>22</v>
      </c>
      <c r="C99" s="1"/>
      <c r="D99" s="25" t="s">
        <v>223</v>
      </c>
      <c r="E99" s="25" t="s">
        <v>224</v>
      </c>
      <c r="F99" s="103" t="s">
        <v>346</v>
      </c>
      <c r="G99" s="93">
        <f t="shared" si="14"/>
        <v>16291.23</v>
      </c>
      <c r="H99" s="44">
        <v>43</v>
      </c>
      <c r="I99" s="44">
        <v>5</v>
      </c>
      <c r="J99" s="44">
        <v>31</v>
      </c>
      <c r="K99" s="44">
        <v>26</v>
      </c>
      <c r="L99" s="44">
        <v>29</v>
      </c>
      <c r="M99" s="44">
        <v>0</v>
      </c>
      <c r="N99" s="16">
        <f t="shared" si="15"/>
        <v>60.465116279069761</v>
      </c>
      <c r="O99" s="5">
        <v>16291.23</v>
      </c>
      <c r="P99" s="5">
        <f>O99</f>
        <v>16291.23</v>
      </c>
      <c r="Q99" s="16">
        <f>IF(O99=0,0,P99/O99)*100</f>
        <v>100</v>
      </c>
      <c r="R99" s="5">
        <v>16291.23</v>
      </c>
      <c r="S99" s="16">
        <f>IF(P99=0,0,R99/P99)*100</f>
        <v>100</v>
      </c>
      <c r="T99" s="5">
        <f>SUM(P99, -R99)</f>
        <v>0</v>
      </c>
      <c r="U99" s="16">
        <f>IF(P99=0,0,T99/P99)*100</f>
        <v>0</v>
      </c>
    </row>
    <row r="100" spans="1:21" ht="27.95" customHeight="1" x14ac:dyDescent="0.25">
      <c r="A100" s="1">
        <f t="shared" si="12"/>
        <v>95</v>
      </c>
      <c r="B100" s="1" t="s">
        <v>22</v>
      </c>
      <c r="C100" s="1"/>
      <c r="D100" s="90" t="s">
        <v>371</v>
      </c>
      <c r="E100" s="25" t="s">
        <v>41</v>
      </c>
      <c r="F100" s="97" t="s">
        <v>432</v>
      </c>
      <c r="G100" s="93">
        <f t="shared" si="14"/>
        <v>0</v>
      </c>
      <c r="H100" s="44">
        <v>11</v>
      </c>
      <c r="I100" s="44">
        <v>6</v>
      </c>
      <c r="J100" s="44">
        <v>5</v>
      </c>
      <c r="K100" s="44">
        <v>0</v>
      </c>
      <c r="L100" s="44">
        <v>0</v>
      </c>
      <c r="M100" s="44">
        <v>0</v>
      </c>
      <c r="N100" s="16">
        <f t="shared" si="15"/>
        <v>0</v>
      </c>
      <c r="O100" s="16">
        <f t="shared" si="15"/>
        <v>0</v>
      </c>
      <c r="P100" s="16">
        <f t="shared" si="15"/>
        <v>0</v>
      </c>
      <c r="Q100" s="16">
        <f t="shared" si="15"/>
        <v>0</v>
      </c>
      <c r="R100" s="16">
        <f t="shared" si="15"/>
        <v>0</v>
      </c>
      <c r="S100" s="16">
        <f t="shared" si="15"/>
        <v>0</v>
      </c>
      <c r="T100" s="16">
        <f t="shared" si="15"/>
        <v>0</v>
      </c>
      <c r="U100" s="16">
        <f t="shared" si="15"/>
        <v>0</v>
      </c>
    </row>
    <row r="101" spans="1:21" ht="27.95" customHeight="1" x14ac:dyDescent="0.25">
      <c r="A101" s="1">
        <f t="shared" si="12"/>
        <v>96</v>
      </c>
      <c r="B101" s="1" t="s">
        <v>22</v>
      </c>
      <c r="C101" s="1"/>
      <c r="D101" s="25" t="s">
        <v>226</v>
      </c>
      <c r="E101" s="25" t="s">
        <v>41</v>
      </c>
      <c r="F101" s="96" t="s">
        <v>347</v>
      </c>
      <c r="G101" s="93">
        <f t="shared" si="14"/>
        <v>14504.6</v>
      </c>
      <c r="H101" s="44">
        <v>29</v>
      </c>
      <c r="I101" s="44">
        <v>6</v>
      </c>
      <c r="J101" s="44">
        <v>19</v>
      </c>
      <c r="K101" s="44">
        <v>18</v>
      </c>
      <c r="L101" s="44">
        <v>25</v>
      </c>
      <c r="M101" s="44">
        <v>0</v>
      </c>
      <c r="N101" s="16">
        <f t="shared" si="15"/>
        <v>62.068965517241381</v>
      </c>
      <c r="O101" s="5">
        <v>14504.6</v>
      </c>
      <c r="P101" s="5">
        <f t="shared" ref="P101:P119" si="18">O101</f>
        <v>14504.6</v>
      </c>
      <c r="Q101" s="16">
        <f t="shared" ref="Q101:Q120" si="19">IF(O101=0,0,P101/O101)*100</f>
        <v>100</v>
      </c>
      <c r="R101" s="5">
        <v>14504.6</v>
      </c>
      <c r="S101" s="16">
        <f t="shared" ref="S101:S120" si="20">IF(P101=0,0,R101/P101)*100</f>
        <v>100</v>
      </c>
      <c r="T101" s="5">
        <f t="shared" ref="T101:T119" si="21">SUM(P101, -R101)</f>
        <v>0</v>
      </c>
      <c r="U101" s="16">
        <f>IF(P101=0,0,T101/P101)*100</f>
        <v>0</v>
      </c>
    </row>
    <row r="102" spans="1:21" ht="27.95" customHeight="1" x14ac:dyDescent="0.25">
      <c r="A102" s="1">
        <f t="shared" si="12"/>
        <v>97</v>
      </c>
      <c r="B102" s="1" t="s">
        <v>22</v>
      </c>
      <c r="C102" s="1"/>
      <c r="D102" s="25" t="s">
        <v>228</v>
      </c>
      <c r="E102" s="25" t="s">
        <v>53</v>
      </c>
      <c r="F102" s="96" t="s">
        <v>348</v>
      </c>
      <c r="G102" s="93">
        <f t="shared" si="14"/>
        <v>4470.58</v>
      </c>
      <c r="H102" s="44">
        <v>16</v>
      </c>
      <c r="I102" s="44">
        <v>1</v>
      </c>
      <c r="J102" s="44">
        <v>13</v>
      </c>
      <c r="K102" s="44">
        <v>10</v>
      </c>
      <c r="L102" s="44">
        <v>14</v>
      </c>
      <c r="M102" s="44">
        <v>0</v>
      </c>
      <c r="N102" s="16">
        <f t="shared" si="15"/>
        <v>62.5</v>
      </c>
      <c r="O102" s="5">
        <v>4470.58</v>
      </c>
      <c r="P102" s="5">
        <f t="shared" si="18"/>
        <v>4470.58</v>
      </c>
      <c r="Q102" s="16">
        <f t="shared" si="19"/>
        <v>100</v>
      </c>
      <c r="R102" s="5">
        <v>4470.58</v>
      </c>
      <c r="S102" s="16">
        <f t="shared" si="20"/>
        <v>100</v>
      </c>
      <c r="T102" s="5">
        <f t="shared" si="21"/>
        <v>0</v>
      </c>
      <c r="U102" s="16">
        <f>IF(P102=0,0,T102/P102)*100</f>
        <v>0</v>
      </c>
    </row>
    <row r="103" spans="1:21" ht="27.95" customHeight="1" x14ac:dyDescent="0.25">
      <c r="A103" s="1">
        <f t="shared" si="12"/>
        <v>98</v>
      </c>
      <c r="B103" s="1" t="s">
        <v>22</v>
      </c>
      <c r="C103" s="1"/>
      <c r="D103" s="25" t="s">
        <v>232</v>
      </c>
      <c r="E103" s="84" t="s">
        <v>164</v>
      </c>
      <c r="F103" s="100" t="s">
        <v>360</v>
      </c>
      <c r="G103" s="93">
        <f t="shared" si="14"/>
        <v>11644.14</v>
      </c>
      <c r="H103" s="44">
        <v>19</v>
      </c>
      <c r="I103" s="44">
        <v>5</v>
      </c>
      <c r="J103" s="44">
        <v>9</v>
      </c>
      <c r="K103" s="44">
        <v>17</v>
      </c>
      <c r="L103" s="44">
        <v>20</v>
      </c>
      <c r="M103" s="44">
        <v>0</v>
      </c>
      <c r="N103" s="16">
        <f t="shared" si="15"/>
        <v>89.473684210526315</v>
      </c>
      <c r="O103" s="5">
        <v>11644.14</v>
      </c>
      <c r="P103" s="5">
        <f t="shared" si="18"/>
        <v>11644.14</v>
      </c>
      <c r="Q103" s="16">
        <f t="shared" si="19"/>
        <v>100</v>
      </c>
      <c r="R103" s="5">
        <v>11644.14</v>
      </c>
      <c r="S103" s="16">
        <f t="shared" si="20"/>
        <v>100</v>
      </c>
      <c r="T103" s="5">
        <f t="shared" si="21"/>
        <v>0</v>
      </c>
      <c r="U103" s="16">
        <f>IF(P103=0,0,T103/P103)*100</f>
        <v>0</v>
      </c>
    </row>
    <row r="104" spans="1:21" ht="27.95" customHeight="1" x14ac:dyDescent="0.25">
      <c r="A104" s="1">
        <f t="shared" si="12"/>
        <v>99</v>
      </c>
      <c r="B104" s="1" t="s">
        <v>22</v>
      </c>
      <c r="C104" s="1"/>
      <c r="D104" s="25" t="s">
        <v>230</v>
      </c>
      <c r="E104" s="84" t="s">
        <v>64</v>
      </c>
      <c r="F104" s="97" t="s">
        <v>436</v>
      </c>
      <c r="G104" s="93">
        <f t="shared" si="14"/>
        <v>0</v>
      </c>
      <c r="H104" s="44">
        <v>1</v>
      </c>
      <c r="I104" s="44">
        <v>0</v>
      </c>
      <c r="J104" s="44">
        <v>1</v>
      </c>
      <c r="K104" s="44">
        <v>0</v>
      </c>
      <c r="L104" s="44">
        <v>0</v>
      </c>
      <c r="M104" s="44">
        <v>0</v>
      </c>
      <c r="N104" s="16">
        <f t="shared" si="15"/>
        <v>0</v>
      </c>
      <c r="O104" s="5">
        <v>0</v>
      </c>
      <c r="P104" s="5">
        <f t="shared" si="18"/>
        <v>0</v>
      </c>
      <c r="Q104" s="16">
        <f t="shared" si="19"/>
        <v>0</v>
      </c>
      <c r="R104" s="5">
        <v>0</v>
      </c>
      <c r="S104" s="16">
        <f t="shared" si="20"/>
        <v>0</v>
      </c>
      <c r="T104" s="5">
        <f t="shared" si="21"/>
        <v>0</v>
      </c>
      <c r="U104" s="16">
        <f>IF(P104=0,0,T104/P104)*100</f>
        <v>0</v>
      </c>
    </row>
    <row r="105" spans="1:21" ht="49.5" customHeight="1" x14ac:dyDescent="0.25">
      <c r="A105" s="1">
        <f t="shared" si="12"/>
        <v>100</v>
      </c>
      <c r="B105" s="25" t="s">
        <v>23</v>
      </c>
      <c r="C105" s="193" t="s">
        <v>271</v>
      </c>
      <c r="D105" s="25" t="s">
        <v>270</v>
      </c>
      <c r="E105" s="84" t="s">
        <v>41</v>
      </c>
      <c r="F105" s="97" t="s">
        <v>369</v>
      </c>
      <c r="G105" s="93">
        <f t="shared" si="14"/>
        <v>301.45999999999998</v>
      </c>
      <c r="H105" s="44">
        <v>12</v>
      </c>
      <c r="I105" s="44">
        <v>1</v>
      </c>
      <c r="J105" s="44">
        <v>10</v>
      </c>
      <c r="K105" s="44">
        <v>1</v>
      </c>
      <c r="L105" s="44">
        <v>1</v>
      </c>
      <c r="M105" s="44">
        <v>0</v>
      </c>
      <c r="N105" s="16">
        <f t="shared" si="15"/>
        <v>8.3333333333333321</v>
      </c>
      <c r="O105" s="5">
        <v>301.45999999999998</v>
      </c>
      <c r="P105" s="5">
        <f t="shared" si="18"/>
        <v>301.45999999999998</v>
      </c>
      <c r="Q105" s="16">
        <f t="shared" si="19"/>
        <v>100</v>
      </c>
      <c r="R105" s="5">
        <v>301.45999999999998</v>
      </c>
      <c r="S105" s="16">
        <f t="shared" si="20"/>
        <v>100</v>
      </c>
      <c r="T105" s="5">
        <f t="shared" si="21"/>
        <v>0</v>
      </c>
      <c r="U105" s="5">
        <v>0</v>
      </c>
    </row>
    <row r="106" spans="1:21" ht="27.95" customHeight="1" x14ac:dyDescent="0.25">
      <c r="A106" s="1">
        <f t="shared" si="12"/>
        <v>101</v>
      </c>
      <c r="B106" s="1" t="s">
        <v>22</v>
      </c>
      <c r="C106" s="1"/>
      <c r="D106" s="25" t="s">
        <v>234</v>
      </c>
      <c r="E106" s="86" t="s">
        <v>176</v>
      </c>
      <c r="F106" s="96" t="s">
        <v>349</v>
      </c>
      <c r="G106" s="93">
        <f t="shared" si="14"/>
        <v>7080.76</v>
      </c>
      <c r="H106" s="44">
        <v>26</v>
      </c>
      <c r="I106" s="44">
        <v>2</v>
      </c>
      <c r="J106" s="44">
        <v>13</v>
      </c>
      <c r="K106" s="44">
        <v>18</v>
      </c>
      <c r="L106" s="44">
        <v>22</v>
      </c>
      <c r="M106" s="44">
        <v>0</v>
      </c>
      <c r="N106" s="16">
        <f t="shared" si="15"/>
        <v>69.230769230769226</v>
      </c>
      <c r="O106" s="5">
        <v>7080.76</v>
      </c>
      <c r="P106" s="5">
        <f t="shared" si="18"/>
        <v>7080.76</v>
      </c>
      <c r="Q106" s="16">
        <f t="shared" si="19"/>
        <v>100</v>
      </c>
      <c r="R106" s="5">
        <v>7080.76</v>
      </c>
      <c r="S106" s="16">
        <f t="shared" si="20"/>
        <v>100</v>
      </c>
      <c r="T106" s="5">
        <f t="shared" si="21"/>
        <v>0</v>
      </c>
      <c r="U106" s="16">
        <f>IF(P106=0,0,T106/P106)*100</f>
        <v>0</v>
      </c>
    </row>
    <row r="107" spans="1:21" s="169" customFormat="1" ht="27.95" customHeight="1" x14ac:dyDescent="0.25">
      <c r="A107" s="1">
        <f t="shared" si="12"/>
        <v>102</v>
      </c>
      <c r="B107" s="166" t="s">
        <v>22</v>
      </c>
      <c r="C107" s="166"/>
      <c r="D107" s="25" t="s">
        <v>401</v>
      </c>
      <c r="E107" s="86" t="s">
        <v>128</v>
      </c>
      <c r="F107" s="97" t="s">
        <v>430</v>
      </c>
      <c r="G107" s="167">
        <f t="shared" si="14"/>
        <v>0</v>
      </c>
      <c r="H107" s="168">
        <v>5</v>
      </c>
      <c r="I107" s="168">
        <v>1</v>
      </c>
      <c r="J107" s="168">
        <v>4</v>
      </c>
      <c r="K107" s="44">
        <v>0</v>
      </c>
      <c r="L107" s="44">
        <v>0</v>
      </c>
      <c r="M107" s="44">
        <v>0</v>
      </c>
      <c r="N107" s="16">
        <f t="shared" si="15"/>
        <v>0</v>
      </c>
      <c r="O107" s="5">
        <v>0</v>
      </c>
      <c r="P107" s="5">
        <f t="shared" si="18"/>
        <v>0</v>
      </c>
      <c r="Q107" s="16">
        <f t="shared" si="19"/>
        <v>0</v>
      </c>
      <c r="R107" s="5">
        <v>0</v>
      </c>
      <c r="S107" s="16">
        <f t="shared" si="20"/>
        <v>0</v>
      </c>
      <c r="T107" s="5">
        <f t="shared" si="21"/>
        <v>0</v>
      </c>
      <c r="U107" s="16">
        <f>IF(P107=0,0,T107/P107)*100</f>
        <v>0</v>
      </c>
    </row>
    <row r="108" spans="1:21" s="169" customFormat="1" ht="27.95" customHeight="1" x14ac:dyDescent="0.25">
      <c r="A108" s="1">
        <f t="shared" si="12"/>
        <v>103</v>
      </c>
      <c r="B108" s="166" t="s">
        <v>22</v>
      </c>
      <c r="C108" s="166"/>
      <c r="D108" s="25" t="s">
        <v>425</v>
      </c>
      <c r="E108" s="86" t="s">
        <v>41</v>
      </c>
      <c r="F108" s="192" t="s">
        <v>444</v>
      </c>
      <c r="G108" s="167">
        <f t="shared" si="14"/>
        <v>0</v>
      </c>
      <c r="H108" s="168">
        <v>5</v>
      </c>
      <c r="I108" s="168">
        <v>1</v>
      </c>
      <c r="J108" s="168">
        <v>4</v>
      </c>
      <c r="K108" s="168">
        <v>0</v>
      </c>
      <c r="L108" s="168">
        <v>0</v>
      </c>
      <c r="M108" s="168">
        <v>0</v>
      </c>
      <c r="N108" s="16">
        <f t="shared" si="15"/>
        <v>0</v>
      </c>
      <c r="O108" s="5"/>
      <c r="P108" s="5">
        <f t="shared" si="18"/>
        <v>0</v>
      </c>
      <c r="Q108" s="16">
        <f t="shared" si="19"/>
        <v>0</v>
      </c>
      <c r="R108" s="5"/>
      <c r="S108" s="16">
        <f t="shared" si="20"/>
        <v>0</v>
      </c>
      <c r="T108" s="5">
        <f t="shared" si="21"/>
        <v>0</v>
      </c>
      <c r="U108" s="16"/>
    </row>
    <row r="109" spans="1:21" ht="27.95" customHeight="1" x14ac:dyDescent="0.25">
      <c r="A109" s="1">
        <f t="shared" si="12"/>
        <v>104</v>
      </c>
      <c r="B109" s="1" t="s">
        <v>22</v>
      </c>
      <c r="C109" s="1"/>
      <c r="D109" s="25" t="s">
        <v>272</v>
      </c>
      <c r="E109" s="86" t="s">
        <v>263</v>
      </c>
      <c r="F109" s="97" t="s">
        <v>350</v>
      </c>
      <c r="G109" s="93">
        <f t="shared" si="14"/>
        <v>7943.31</v>
      </c>
      <c r="H109" s="44">
        <v>18</v>
      </c>
      <c r="I109" s="44">
        <v>4</v>
      </c>
      <c r="J109" s="44">
        <v>7</v>
      </c>
      <c r="K109" s="44">
        <v>8</v>
      </c>
      <c r="L109" s="44">
        <v>9</v>
      </c>
      <c r="M109" s="44">
        <v>0</v>
      </c>
      <c r="N109" s="16">
        <f t="shared" si="15"/>
        <v>44.444444444444443</v>
      </c>
      <c r="O109" s="5">
        <v>7943.31</v>
      </c>
      <c r="P109" s="5">
        <f t="shared" si="18"/>
        <v>7943.31</v>
      </c>
      <c r="Q109" s="16">
        <f t="shared" si="19"/>
        <v>100</v>
      </c>
      <c r="R109" s="5">
        <v>7943.31</v>
      </c>
      <c r="S109" s="16">
        <f t="shared" si="20"/>
        <v>100</v>
      </c>
      <c r="T109" s="5">
        <f t="shared" si="21"/>
        <v>0</v>
      </c>
      <c r="U109" s="16">
        <f t="shared" ref="U109:U120" si="22">IF(P109=0,0,T109/P109)*100</f>
        <v>0</v>
      </c>
    </row>
    <row r="110" spans="1:21" ht="27.95" customHeight="1" x14ac:dyDescent="0.25">
      <c r="A110" s="1">
        <f t="shared" si="12"/>
        <v>105</v>
      </c>
      <c r="B110" s="1" t="s">
        <v>22</v>
      </c>
      <c r="C110" s="1"/>
      <c r="D110" s="25" t="s">
        <v>236</v>
      </c>
      <c r="E110" s="84" t="s">
        <v>53</v>
      </c>
      <c r="F110" s="96" t="s">
        <v>368</v>
      </c>
      <c r="G110" s="93">
        <f t="shared" si="14"/>
        <v>14913.17</v>
      </c>
      <c r="H110" s="44">
        <v>22</v>
      </c>
      <c r="I110" s="44">
        <v>7</v>
      </c>
      <c r="J110" s="44">
        <v>15</v>
      </c>
      <c r="K110" s="44">
        <v>16</v>
      </c>
      <c r="L110" s="44">
        <v>21</v>
      </c>
      <c r="M110" s="44">
        <v>0</v>
      </c>
      <c r="N110" s="16">
        <f t="shared" si="15"/>
        <v>72.727272727272734</v>
      </c>
      <c r="O110" s="5">
        <v>14913.17</v>
      </c>
      <c r="P110" s="5">
        <f t="shared" si="18"/>
        <v>14913.17</v>
      </c>
      <c r="Q110" s="16">
        <f t="shared" si="19"/>
        <v>100</v>
      </c>
      <c r="R110" s="5">
        <v>14913.17</v>
      </c>
      <c r="S110" s="16">
        <f t="shared" si="20"/>
        <v>100</v>
      </c>
      <c r="T110" s="5">
        <f t="shared" si="21"/>
        <v>0</v>
      </c>
      <c r="U110" s="16">
        <f t="shared" si="22"/>
        <v>0</v>
      </c>
    </row>
    <row r="111" spans="1:21" ht="27.95" customHeight="1" x14ac:dyDescent="0.25">
      <c r="A111" s="1">
        <f t="shared" si="12"/>
        <v>106</v>
      </c>
      <c r="B111" s="1" t="s">
        <v>22</v>
      </c>
      <c r="C111" s="1"/>
      <c r="D111" s="25" t="s">
        <v>240</v>
      </c>
      <c r="E111" s="84" t="s">
        <v>241</v>
      </c>
      <c r="F111" s="96" t="s">
        <v>351</v>
      </c>
      <c r="G111" s="93">
        <f t="shared" si="14"/>
        <v>1303.83</v>
      </c>
      <c r="H111" s="44">
        <v>16</v>
      </c>
      <c r="I111" s="44">
        <v>7</v>
      </c>
      <c r="J111" s="44">
        <v>4</v>
      </c>
      <c r="K111" s="44">
        <v>8</v>
      </c>
      <c r="L111" s="44">
        <v>8</v>
      </c>
      <c r="M111" s="44">
        <v>0</v>
      </c>
      <c r="N111" s="16">
        <f t="shared" si="15"/>
        <v>50</v>
      </c>
      <c r="O111" s="5">
        <v>1303.83</v>
      </c>
      <c r="P111" s="5">
        <f t="shared" si="18"/>
        <v>1303.83</v>
      </c>
      <c r="Q111" s="16">
        <f t="shared" si="19"/>
        <v>100</v>
      </c>
      <c r="R111" s="5">
        <v>1303.83</v>
      </c>
      <c r="S111" s="16">
        <f t="shared" si="20"/>
        <v>100</v>
      </c>
      <c r="T111" s="5">
        <f t="shared" si="21"/>
        <v>0</v>
      </c>
      <c r="U111" s="16">
        <f t="shared" si="22"/>
        <v>0</v>
      </c>
    </row>
    <row r="112" spans="1:21" ht="27.95" customHeight="1" x14ac:dyDescent="0.25">
      <c r="A112" s="1">
        <f t="shared" si="12"/>
        <v>107</v>
      </c>
      <c r="B112" s="1" t="s">
        <v>22</v>
      </c>
      <c r="C112" s="1"/>
      <c r="D112" s="25" t="s">
        <v>243</v>
      </c>
      <c r="E112" s="33" t="s">
        <v>128</v>
      </c>
      <c r="F112" s="96" t="s">
        <v>352</v>
      </c>
      <c r="G112" s="93">
        <f t="shared" si="14"/>
        <v>7800.61</v>
      </c>
      <c r="H112" s="44">
        <v>23</v>
      </c>
      <c r="I112" s="44">
        <v>6</v>
      </c>
      <c r="J112" s="44">
        <v>5</v>
      </c>
      <c r="K112" s="44">
        <v>23</v>
      </c>
      <c r="L112" s="44">
        <v>23</v>
      </c>
      <c r="M112" s="44">
        <v>0</v>
      </c>
      <c r="N112" s="16">
        <f t="shared" si="15"/>
        <v>100</v>
      </c>
      <c r="O112" s="5">
        <v>7800.61</v>
      </c>
      <c r="P112" s="5">
        <f t="shared" si="18"/>
        <v>7800.61</v>
      </c>
      <c r="Q112" s="16">
        <f>IF(O112=0,0,P112/O112)*100</f>
        <v>100</v>
      </c>
      <c r="R112" s="5">
        <v>7800.61</v>
      </c>
      <c r="S112" s="16">
        <f t="shared" si="20"/>
        <v>100</v>
      </c>
      <c r="T112" s="5">
        <f t="shared" si="21"/>
        <v>0</v>
      </c>
      <c r="U112" s="16">
        <f t="shared" si="22"/>
        <v>0</v>
      </c>
    </row>
    <row r="113" spans="1:32" ht="27.95" customHeight="1" x14ac:dyDescent="0.25">
      <c r="A113" s="1">
        <f t="shared" si="12"/>
        <v>108</v>
      </c>
      <c r="B113" s="1" t="s">
        <v>22</v>
      </c>
      <c r="C113" s="1"/>
      <c r="D113" s="25" t="s">
        <v>245</v>
      </c>
      <c r="E113" s="84" t="s">
        <v>53</v>
      </c>
      <c r="F113" s="98" t="s">
        <v>353</v>
      </c>
      <c r="G113" s="93">
        <f t="shared" si="14"/>
        <v>6910.89</v>
      </c>
      <c r="H113" s="44">
        <v>22</v>
      </c>
      <c r="I113" s="44">
        <v>6</v>
      </c>
      <c r="J113" s="44">
        <v>15</v>
      </c>
      <c r="K113" s="44">
        <v>15</v>
      </c>
      <c r="L113" s="44">
        <v>20</v>
      </c>
      <c r="M113" s="44">
        <v>0</v>
      </c>
      <c r="N113" s="16">
        <f t="shared" si="15"/>
        <v>68.181818181818173</v>
      </c>
      <c r="O113" s="5">
        <v>6910.89</v>
      </c>
      <c r="P113" s="5">
        <f t="shared" si="18"/>
        <v>6910.89</v>
      </c>
      <c r="Q113" s="16">
        <f t="shared" si="19"/>
        <v>100</v>
      </c>
      <c r="R113" s="5">
        <v>6910.89</v>
      </c>
      <c r="S113" s="16">
        <f t="shared" si="20"/>
        <v>100</v>
      </c>
      <c r="T113" s="5">
        <f t="shared" si="21"/>
        <v>0</v>
      </c>
      <c r="U113" s="16">
        <f t="shared" si="22"/>
        <v>0</v>
      </c>
    </row>
    <row r="114" spans="1:32" ht="27.95" customHeight="1" x14ac:dyDescent="0.25">
      <c r="A114" s="1">
        <f t="shared" si="12"/>
        <v>109</v>
      </c>
      <c r="B114" s="1" t="s">
        <v>22</v>
      </c>
      <c r="C114" s="1"/>
      <c r="D114" s="25" t="s">
        <v>247</v>
      </c>
      <c r="E114" s="84" t="s">
        <v>53</v>
      </c>
      <c r="F114" s="103" t="s">
        <v>354</v>
      </c>
      <c r="G114" s="93">
        <f t="shared" si="14"/>
        <v>0</v>
      </c>
      <c r="H114" s="44">
        <v>17</v>
      </c>
      <c r="I114" s="44">
        <v>5</v>
      </c>
      <c r="J114" s="44">
        <v>10</v>
      </c>
      <c r="K114" s="44">
        <v>0</v>
      </c>
      <c r="L114" s="44">
        <v>0</v>
      </c>
      <c r="M114" s="44">
        <v>0</v>
      </c>
      <c r="N114" s="16">
        <f t="shared" si="15"/>
        <v>0</v>
      </c>
      <c r="O114" s="5">
        <v>0</v>
      </c>
      <c r="P114" s="5">
        <f t="shared" si="18"/>
        <v>0</v>
      </c>
      <c r="Q114" s="16">
        <f t="shared" si="19"/>
        <v>0</v>
      </c>
      <c r="R114" s="5">
        <v>0</v>
      </c>
      <c r="S114" s="16">
        <f t="shared" si="20"/>
        <v>0</v>
      </c>
      <c r="T114" s="5">
        <f t="shared" si="21"/>
        <v>0</v>
      </c>
      <c r="U114" s="16">
        <f t="shared" si="22"/>
        <v>0</v>
      </c>
    </row>
    <row r="115" spans="1:32" ht="27.95" customHeight="1" x14ac:dyDescent="0.25">
      <c r="A115" s="1">
        <f t="shared" si="12"/>
        <v>110</v>
      </c>
      <c r="B115" s="1" t="s">
        <v>22</v>
      </c>
      <c r="C115" s="1"/>
      <c r="D115" s="25" t="s">
        <v>426</v>
      </c>
      <c r="E115" s="84" t="s">
        <v>41</v>
      </c>
      <c r="F115" s="192" t="s">
        <v>445</v>
      </c>
      <c r="G115" s="93">
        <f t="shared" si="14"/>
        <v>0</v>
      </c>
      <c r="H115" s="44">
        <v>3</v>
      </c>
      <c r="I115" s="44">
        <v>1</v>
      </c>
      <c r="J115" s="44">
        <v>1</v>
      </c>
      <c r="K115" s="44">
        <v>0</v>
      </c>
      <c r="L115" s="44">
        <v>0</v>
      </c>
      <c r="M115" s="44">
        <v>0</v>
      </c>
      <c r="N115" s="16">
        <f t="shared" si="15"/>
        <v>0</v>
      </c>
      <c r="O115" s="5"/>
      <c r="P115" s="5">
        <f t="shared" si="18"/>
        <v>0</v>
      </c>
      <c r="Q115" s="16">
        <f t="shared" si="19"/>
        <v>0</v>
      </c>
      <c r="R115" s="5"/>
      <c r="S115" s="16">
        <f t="shared" si="20"/>
        <v>0</v>
      </c>
      <c r="T115" s="5">
        <f t="shared" si="21"/>
        <v>0</v>
      </c>
      <c r="U115" s="16"/>
    </row>
    <row r="116" spans="1:32" ht="27.95" customHeight="1" x14ac:dyDescent="0.25">
      <c r="A116" s="1">
        <f t="shared" si="12"/>
        <v>111</v>
      </c>
      <c r="B116" s="1" t="s">
        <v>22</v>
      </c>
      <c r="C116" s="1"/>
      <c r="D116" s="25" t="s">
        <v>249</v>
      </c>
      <c r="E116" s="84" t="s">
        <v>250</v>
      </c>
      <c r="F116" s="96" t="s">
        <v>366</v>
      </c>
      <c r="G116" s="93">
        <f t="shared" si="14"/>
        <v>0</v>
      </c>
      <c r="H116" s="44">
        <v>27</v>
      </c>
      <c r="I116" s="44">
        <v>2</v>
      </c>
      <c r="J116" s="44">
        <v>24</v>
      </c>
      <c r="K116" s="44">
        <v>0</v>
      </c>
      <c r="L116" s="44">
        <v>0</v>
      </c>
      <c r="M116" s="44">
        <v>0</v>
      </c>
      <c r="N116" s="16">
        <f t="shared" si="15"/>
        <v>0</v>
      </c>
      <c r="O116" s="5">
        <v>0</v>
      </c>
      <c r="P116" s="5">
        <f t="shared" si="18"/>
        <v>0</v>
      </c>
      <c r="Q116" s="16">
        <f t="shared" si="19"/>
        <v>0</v>
      </c>
      <c r="R116" s="5">
        <v>0</v>
      </c>
      <c r="S116" s="16">
        <f t="shared" si="20"/>
        <v>0</v>
      </c>
      <c r="T116" s="5">
        <f t="shared" si="21"/>
        <v>0</v>
      </c>
      <c r="U116" s="16">
        <f t="shared" si="22"/>
        <v>0</v>
      </c>
    </row>
    <row r="117" spans="1:32" ht="27.95" customHeight="1" x14ac:dyDescent="0.25">
      <c r="A117" s="1">
        <f t="shared" si="12"/>
        <v>112</v>
      </c>
      <c r="B117" s="25" t="s">
        <v>23</v>
      </c>
      <c r="C117" s="193" t="s">
        <v>34</v>
      </c>
      <c r="D117" s="25" t="s">
        <v>252</v>
      </c>
      <c r="E117" s="84" t="s">
        <v>53</v>
      </c>
      <c r="F117" s="89" t="s">
        <v>367</v>
      </c>
      <c r="G117" s="93">
        <f t="shared" si="14"/>
        <v>0</v>
      </c>
      <c r="H117" s="44">
        <v>21</v>
      </c>
      <c r="I117" s="44">
        <v>2</v>
      </c>
      <c r="J117" s="44">
        <v>19</v>
      </c>
      <c r="K117" s="44">
        <v>0</v>
      </c>
      <c r="L117" s="44">
        <v>0</v>
      </c>
      <c r="M117" s="44">
        <v>0</v>
      </c>
      <c r="N117" s="16">
        <f t="shared" si="15"/>
        <v>0</v>
      </c>
      <c r="O117" s="5">
        <v>0</v>
      </c>
      <c r="P117" s="5">
        <f t="shared" si="18"/>
        <v>0</v>
      </c>
      <c r="Q117" s="16">
        <f t="shared" si="19"/>
        <v>0</v>
      </c>
      <c r="R117" s="5">
        <v>0</v>
      </c>
      <c r="S117" s="16">
        <f t="shared" si="20"/>
        <v>0</v>
      </c>
      <c r="T117" s="5">
        <f t="shared" si="21"/>
        <v>0</v>
      </c>
      <c r="U117" s="16">
        <f t="shared" si="22"/>
        <v>0</v>
      </c>
    </row>
    <row r="118" spans="1:32" ht="40.5" customHeight="1" x14ac:dyDescent="0.2">
      <c r="A118" s="1">
        <f t="shared" si="12"/>
        <v>113</v>
      </c>
      <c r="B118" s="1" t="s">
        <v>22</v>
      </c>
      <c r="C118" s="193"/>
      <c r="D118" s="25" t="s">
        <v>254</v>
      </c>
      <c r="E118" s="84" t="s">
        <v>41</v>
      </c>
      <c r="F118" s="137" t="s">
        <v>377</v>
      </c>
      <c r="G118" s="93">
        <f t="shared" si="14"/>
        <v>10219.959999999999</v>
      </c>
      <c r="H118" s="44">
        <v>23</v>
      </c>
      <c r="I118" s="44">
        <v>6</v>
      </c>
      <c r="J118" s="44">
        <v>15</v>
      </c>
      <c r="K118" s="44">
        <v>20</v>
      </c>
      <c r="L118" s="44">
        <v>23</v>
      </c>
      <c r="M118" s="44">
        <v>0</v>
      </c>
      <c r="N118" s="16">
        <f t="shared" si="15"/>
        <v>86.956521739130437</v>
      </c>
      <c r="O118" s="5">
        <v>10219.959999999999</v>
      </c>
      <c r="P118" s="5">
        <f t="shared" si="18"/>
        <v>10219.959999999999</v>
      </c>
      <c r="Q118" s="16">
        <f t="shared" si="19"/>
        <v>100</v>
      </c>
      <c r="R118" s="5">
        <v>10219.959999999999</v>
      </c>
      <c r="S118" s="16">
        <f t="shared" si="20"/>
        <v>100</v>
      </c>
      <c r="T118" s="5">
        <f t="shared" si="21"/>
        <v>0</v>
      </c>
      <c r="U118" s="16">
        <f t="shared" si="22"/>
        <v>0</v>
      </c>
    </row>
    <row r="119" spans="1:32" ht="38.25" customHeight="1" x14ac:dyDescent="0.25">
      <c r="A119" s="1">
        <f t="shared" si="12"/>
        <v>114</v>
      </c>
      <c r="B119" s="25" t="s">
        <v>23</v>
      </c>
      <c r="C119" s="193" t="s">
        <v>271</v>
      </c>
      <c r="D119" s="25" t="s">
        <v>256</v>
      </c>
      <c r="E119" s="84" t="s">
        <v>41</v>
      </c>
      <c r="F119" s="103" t="s">
        <v>355</v>
      </c>
      <c r="G119" s="93">
        <f t="shared" si="14"/>
        <v>5547.77</v>
      </c>
      <c r="H119" s="44">
        <v>17</v>
      </c>
      <c r="I119" s="44">
        <v>4</v>
      </c>
      <c r="J119" s="44">
        <v>11</v>
      </c>
      <c r="K119" s="44">
        <v>12</v>
      </c>
      <c r="L119" s="44">
        <v>15</v>
      </c>
      <c r="M119" s="44">
        <v>0</v>
      </c>
      <c r="N119" s="16">
        <f t="shared" ref="N119:N120" si="23">IF(H119=0,0,K119/H119)*100</f>
        <v>70.588235294117652</v>
      </c>
      <c r="O119" s="5">
        <v>5547.77</v>
      </c>
      <c r="P119" s="5">
        <f t="shared" si="18"/>
        <v>5547.77</v>
      </c>
      <c r="Q119" s="16">
        <f t="shared" si="19"/>
        <v>100</v>
      </c>
      <c r="R119" s="5">
        <v>5547.77</v>
      </c>
      <c r="S119" s="16">
        <f t="shared" si="20"/>
        <v>100</v>
      </c>
      <c r="T119" s="5">
        <f t="shared" si="21"/>
        <v>0</v>
      </c>
      <c r="U119" s="16">
        <f t="shared" si="22"/>
        <v>0</v>
      </c>
    </row>
    <row r="120" spans="1:32" x14ac:dyDescent="0.25">
      <c r="A120" s="22" t="s">
        <v>19</v>
      </c>
      <c r="B120" s="23"/>
      <c r="C120" s="23"/>
      <c r="D120" s="23"/>
      <c r="E120" s="23"/>
      <c r="F120" s="103"/>
      <c r="G120" s="94">
        <f t="shared" ref="G120:M120" si="24">SUM(G6:G119)</f>
        <v>1037636.08</v>
      </c>
      <c r="H120" s="18">
        <f t="shared" si="24"/>
        <v>2473</v>
      </c>
      <c r="I120" s="18">
        <f t="shared" si="24"/>
        <v>518</v>
      </c>
      <c r="J120" s="18">
        <f t="shared" si="24"/>
        <v>1604</v>
      </c>
      <c r="K120" s="18">
        <f t="shared" si="24"/>
        <v>1407</v>
      </c>
      <c r="L120" s="18">
        <f t="shared" si="24"/>
        <v>1816</v>
      </c>
      <c r="M120" s="18">
        <f t="shared" si="24"/>
        <v>0</v>
      </c>
      <c r="N120" s="16">
        <f t="shared" si="23"/>
        <v>56.894460169834204</v>
      </c>
      <c r="O120" s="19">
        <f>SUM(O6:O119)</f>
        <v>1037636.08</v>
      </c>
      <c r="P120" s="19">
        <f>SUM(P6:P119)</f>
        <v>1037636.08</v>
      </c>
      <c r="Q120" s="16">
        <f t="shared" si="19"/>
        <v>100</v>
      </c>
      <c r="R120" s="19">
        <f>SUM(R6:R119)</f>
        <v>1037636.28</v>
      </c>
      <c r="S120" s="16">
        <f t="shared" si="20"/>
        <v>100.00001927458035</v>
      </c>
      <c r="T120" s="19">
        <f>SUM(T6:T119)</f>
        <v>-0.2000000000007276</v>
      </c>
      <c r="U120" s="16">
        <f t="shared" si="22"/>
        <v>-1.9274580351979241E-5</v>
      </c>
      <c r="V120" s="10"/>
      <c r="W120" s="10"/>
      <c r="X120" s="10"/>
      <c r="Y120" s="9"/>
      <c r="Z120" s="11"/>
      <c r="AA120" s="11"/>
      <c r="AB120" s="9"/>
      <c r="AC120" s="11"/>
      <c r="AD120" s="9"/>
      <c r="AE120" s="11"/>
      <c r="AF120" s="9"/>
    </row>
  </sheetData>
  <sheetProtection algorithmName="SHA-512" hashValue="/oJfbtsj2XXYgzZLhkh2uWZbTlOScsZoLaQ1kHfEW3IIpRdVJG6f1FsY2ZHk4JYzJ7NfvcR3uw8gyjBiftxYuA==" saltValue="KZc1t0zPBsermSHnsQX5mg==" spinCount="100000" sheet="1" objects="1" scenarios="1"/>
  <customSheetViews>
    <customSheetView guid="{2F2CED36-E625-4693-8C75-0460C802BA46}" scale="75" topLeftCell="A46">
      <selection activeCell="D75" sqref="D75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5" topLeftCell="A46">
      <selection activeCell="D75" sqref="D75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5" topLeftCell="A46">
      <selection activeCell="D75" sqref="D75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1"/>
  <sheetViews>
    <sheetView zoomScale="79" zoomScaleNormal="79" zoomScaleSheetLayoutView="130" workbookViewId="0">
      <selection activeCell="H2" sqref="H2:J2"/>
    </sheetView>
  </sheetViews>
  <sheetFormatPr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1.140625" style="2" customWidth="1"/>
    <col min="5" max="5" width="17.5703125" style="2" customWidth="1"/>
    <col min="6" max="6" width="19.5703125" style="2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s="4" customFormat="1" ht="61.5" customHeight="1" x14ac:dyDescent="0.2">
      <c r="A1" s="240" t="s">
        <v>281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</row>
    <row r="2" spans="1:32" s="4" customFormat="1" ht="44.2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41.2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  <c r="V3" s="242"/>
      <c r="W3" s="242"/>
      <c r="X3" s="242"/>
      <c r="Y3" s="242"/>
      <c r="Z3" s="243"/>
      <c r="AA3" s="242"/>
      <c r="AB3" s="242"/>
      <c r="AC3" s="242"/>
      <c r="AD3" s="242"/>
      <c r="AE3" s="242"/>
      <c r="AF3" s="242"/>
    </row>
    <row r="4" spans="1:32" ht="156.7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53" t="s">
        <v>6</v>
      </c>
      <c r="Q4" s="52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53" t="s">
        <v>6</v>
      </c>
      <c r="S4" s="52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53" t="s">
        <v>6</v>
      </c>
      <c r="U4" s="52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242"/>
      <c r="W4" s="242"/>
      <c r="X4" s="242"/>
      <c r="Y4" s="242"/>
      <c r="Z4" s="243"/>
      <c r="AA4" s="51"/>
      <c r="AB4" s="50"/>
      <c r="AC4" s="51"/>
      <c r="AD4" s="50"/>
      <c r="AE4" s="51"/>
      <c r="AF4" s="50"/>
    </row>
    <row r="5" spans="1:32" x14ac:dyDescent="0.2">
      <c r="A5" s="52">
        <v>1</v>
      </c>
      <c r="B5" s="52">
        <v>2</v>
      </c>
      <c r="C5" s="52">
        <v>3</v>
      </c>
      <c r="D5" s="52">
        <v>4</v>
      </c>
      <c r="E5" s="52">
        <v>5</v>
      </c>
      <c r="F5" s="52">
        <v>6</v>
      </c>
      <c r="G5" s="52">
        <v>7</v>
      </c>
      <c r="H5" s="52">
        <v>8</v>
      </c>
      <c r="I5" s="52">
        <v>9</v>
      </c>
      <c r="J5" s="52">
        <v>10</v>
      </c>
      <c r="K5" s="52">
        <v>11</v>
      </c>
      <c r="L5" s="52">
        <v>12</v>
      </c>
      <c r="M5" s="52">
        <v>13</v>
      </c>
      <c r="N5" s="52">
        <v>14</v>
      </c>
      <c r="O5" s="52">
        <v>15</v>
      </c>
      <c r="P5" s="52">
        <v>16</v>
      </c>
      <c r="Q5" s="52">
        <v>17</v>
      </c>
      <c r="R5" s="52">
        <v>18</v>
      </c>
      <c r="S5" s="52">
        <v>19</v>
      </c>
      <c r="T5" s="52">
        <v>20</v>
      </c>
      <c r="U5" s="52">
        <v>21</v>
      </c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</row>
    <row r="6" spans="1:32" ht="27.95" customHeight="1" x14ac:dyDescent="0.2">
      <c r="A6" s="1">
        <v>1</v>
      </c>
      <c r="B6" s="1" t="s">
        <v>22</v>
      </c>
      <c r="C6" s="1"/>
      <c r="D6" s="25" t="s">
        <v>35</v>
      </c>
      <c r="E6" s="25" t="s">
        <v>36</v>
      </c>
      <c r="F6" s="26" t="s">
        <v>37</v>
      </c>
      <c r="G6" s="16">
        <v>0</v>
      </c>
      <c r="H6" s="44">
        <v>3</v>
      </c>
      <c r="I6" s="44">
        <v>1</v>
      </c>
      <c r="J6" s="44">
        <v>2</v>
      </c>
      <c r="K6" s="44">
        <v>0</v>
      </c>
      <c r="L6" s="44">
        <v>0</v>
      </c>
      <c r="M6" s="44">
        <v>0</v>
      </c>
      <c r="N6" s="16">
        <f t="shared" ref="N6:N69" si="0">IF(H6=0,0,K6/H6)*100</f>
        <v>0</v>
      </c>
      <c r="O6" s="5">
        <v>0</v>
      </c>
      <c r="P6" s="5">
        <v>0</v>
      </c>
      <c r="Q6" s="16">
        <f t="shared" ref="Q6:Q69" si="1">IF(O6=0,0,P6/O6)*100</f>
        <v>0</v>
      </c>
      <c r="R6" s="5">
        <v>0</v>
      </c>
      <c r="S6" s="16">
        <f t="shared" ref="S6:S69" si="2">IF(P6=0,0,R6/P6)*100</f>
        <v>0</v>
      </c>
      <c r="T6" s="5">
        <v>0</v>
      </c>
      <c r="U6" s="16">
        <f t="shared" ref="U6:U69" si="3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">
      <c r="A7" s="1">
        <v>2</v>
      </c>
      <c r="B7" s="1" t="s">
        <v>22</v>
      </c>
      <c r="C7" s="1"/>
      <c r="D7" s="25" t="s">
        <v>38</v>
      </c>
      <c r="E7" s="25" t="s">
        <v>36</v>
      </c>
      <c r="F7" s="27" t="s">
        <v>39</v>
      </c>
      <c r="G7" s="16">
        <v>0</v>
      </c>
      <c r="H7" s="44">
        <v>0</v>
      </c>
      <c r="I7" s="44">
        <v>0</v>
      </c>
      <c r="J7" s="44">
        <v>0</v>
      </c>
      <c r="K7" s="44">
        <v>0</v>
      </c>
      <c r="L7" s="44">
        <v>0</v>
      </c>
      <c r="M7" s="44">
        <v>0</v>
      </c>
      <c r="N7" s="16">
        <f t="shared" si="0"/>
        <v>0</v>
      </c>
      <c r="O7" s="5">
        <v>0</v>
      </c>
      <c r="P7" s="5">
        <v>0</v>
      </c>
      <c r="Q7" s="16">
        <f t="shared" si="1"/>
        <v>0</v>
      </c>
      <c r="R7" s="5">
        <v>0</v>
      </c>
      <c r="S7" s="16">
        <f t="shared" si="2"/>
        <v>0</v>
      </c>
      <c r="T7" s="5">
        <v>0</v>
      </c>
      <c r="U7" s="16">
        <f t="shared" si="3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">
      <c r="A8" s="1">
        <v>3</v>
      </c>
      <c r="B8" s="1" t="s">
        <v>22</v>
      </c>
      <c r="C8" s="1"/>
      <c r="D8" s="25" t="s">
        <v>40</v>
      </c>
      <c r="E8" s="25" t="s">
        <v>41</v>
      </c>
      <c r="F8" s="26" t="s">
        <v>42</v>
      </c>
      <c r="G8" s="16">
        <v>0</v>
      </c>
      <c r="H8" s="44">
        <v>8</v>
      </c>
      <c r="I8" s="44">
        <v>2</v>
      </c>
      <c r="J8" s="44">
        <v>6</v>
      </c>
      <c r="K8" s="44">
        <v>0</v>
      </c>
      <c r="L8" s="44">
        <v>0</v>
      </c>
      <c r="M8" s="44">
        <v>0</v>
      </c>
      <c r="N8" s="16">
        <f t="shared" si="0"/>
        <v>0</v>
      </c>
      <c r="O8" s="5">
        <v>0</v>
      </c>
      <c r="P8" s="5">
        <v>0</v>
      </c>
      <c r="Q8" s="16">
        <f t="shared" si="1"/>
        <v>0</v>
      </c>
      <c r="R8" s="5">
        <v>0</v>
      </c>
      <c r="S8" s="16">
        <f t="shared" si="2"/>
        <v>0</v>
      </c>
      <c r="T8" s="5">
        <v>0</v>
      </c>
      <c r="U8" s="16">
        <f t="shared" si="3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">
      <c r="A9" s="1">
        <v>4</v>
      </c>
      <c r="B9" s="1" t="s">
        <v>22</v>
      </c>
      <c r="C9" s="1"/>
      <c r="D9" s="25" t="s">
        <v>43</v>
      </c>
      <c r="E9" s="25" t="s">
        <v>44</v>
      </c>
      <c r="F9" s="28" t="s">
        <v>45</v>
      </c>
      <c r="G9" s="16">
        <v>0</v>
      </c>
      <c r="H9" s="44">
        <v>0</v>
      </c>
      <c r="I9" s="44">
        <v>0</v>
      </c>
      <c r="J9" s="44">
        <v>0</v>
      </c>
      <c r="K9" s="44">
        <v>0</v>
      </c>
      <c r="L9" s="44">
        <v>0</v>
      </c>
      <c r="M9" s="44">
        <v>0</v>
      </c>
      <c r="N9" s="16">
        <f t="shared" si="0"/>
        <v>0</v>
      </c>
      <c r="O9" s="5">
        <v>0</v>
      </c>
      <c r="P9" s="5">
        <v>0</v>
      </c>
      <c r="Q9" s="16">
        <f t="shared" si="1"/>
        <v>0</v>
      </c>
      <c r="R9" s="5">
        <v>0</v>
      </c>
      <c r="S9" s="16">
        <f t="shared" si="2"/>
        <v>0</v>
      </c>
      <c r="T9" s="5">
        <v>0</v>
      </c>
      <c r="U9" s="16">
        <f t="shared" si="3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">
      <c r="A10" s="1">
        <v>5</v>
      </c>
      <c r="B10" s="1" t="s">
        <v>22</v>
      </c>
      <c r="C10" s="1"/>
      <c r="D10" s="25" t="s">
        <v>46</v>
      </c>
      <c r="E10" s="25" t="s">
        <v>41</v>
      </c>
      <c r="F10" s="26" t="s">
        <v>47</v>
      </c>
      <c r="G10" s="16">
        <v>0</v>
      </c>
      <c r="H10" s="44">
        <f t="shared" ref="H10:H48" si="4">SUM(I10,J10)</f>
        <v>0</v>
      </c>
      <c r="I10" s="44">
        <v>0</v>
      </c>
      <c r="J10" s="44">
        <v>0</v>
      </c>
      <c r="K10" s="44">
        <v>0</v>
      </c>
      <c r="L10" s="44">
        <v>0</v>
      </c>
      <c r="M10" s="44">
        <v>0</v>
      </c>
      <c r="N10" s="16">
        <f t="shared" si="0"/>
        <v>0</v>
      </c>
      <c r="O10" s="5">
        <v>0</v>
      </c>
      <c r="P10" s="5">
        <v>0</v>
      </c>
      <c r="Q10" s="16">
        <f t="shared" si="1"/>
        <v>0</v>
      </c>
      <c r="R10" s="5">
        <v>0</v>
      </c>
      <c r="S10" s="16">
        <f t="shared" si="2"/>
        <v>0</v>
      </c>
      <c r="T10" s="5">
        <v>0</v>
      </c>
      <c r="U10" s="16">
        <f t="shared" si="3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v>6</v>
      </c>
      <c r="B11" s="1" t="s">
        <v>22</v>
      </c>
      <c r="C11" s="1"/>
      <c r="D11" s="29" t="s">
        <v>48</v>
      </c>
      <c r="E11" s="25" t="s">
        <v>41</v>
      </c>
      <c r="F11" s="30" t="s">
        <v>49</v>
      </c>
      <c r="G11" s="16">
        <v>0</v>
      </c>
      <c r="H11" s="44">
        <v>2</v>
      </c>
      <c r="I11" s="44">
        <v>1</v>
      </c>
      <c r="J11" s="44">
        <v>1</v>
      </c>
      <c r="K11" s="44">
        <v>0</v>
      </c>
      <c r="L11" s="44">
        <v>0</v>
      </c>
      <c r="M11" s="44">
        <v>0</v>
      </c>
      <c r="N11" s="16">
        <f t="shared" si="0"/>
        <v>0</v>
      </c>
      <c r="O11" s="5">
        <v>0</v>
      </c>
      <c r="P11" s="5">
        <v>0</v>
      </c>
      <c r="Q11" s="16">
        <f t="shared" si="1"/>
        <v>0</v>
      </c>
      <c r="R11" s="5">
        <v>0</v>
      </c>
      <c r="S11" s="16">
        <f t="shared" si="2"/>
        <v>0</v>
      </c>
      <c r="T11" s="5">
        <v>0</v>
      </c>
      <c r="U11" s="16">
        <f t="shared" si="3"/>
        <v>0</v>
      </c>
    </row>
    <row r="12" spans="1:32" ht="27.95" customHeight="1" x14ac:dyDescent="0.2">
      <c r="A12" s="1">
        <v>7</v>
      </c>
      <c r="B12" s="1" t="s">
        <v>22</v>
      </c>
      <c r="C12" s="1"/>
      <c r="D12" s="25" t="s">
        <v>50</v>
      </c>
      <c r="E12" s="25" t="s">
        <v>41</v>
      </c>
      <c r="F12" s="26" t="s">
        <v>51</v>
      </c>
      <c r="G12" s="16">
        <v>0</v>
      </c>
      <c r="H12" s="44">
        <v>2</v>
      </c>
      <c r="I12" s="44">
        <v>0</v>
      </c>
      <c r="J12" s="44">
        <v>2</v>
      </c>
      <c r="K12" s="44">
        <v>0</v>
      </c>
      <c r="L12" s="44">
        <v>0</v>
      </c>
      <c r="M12" s="44">
        <v>0</v>
      </c>
      <c r="N12" s="16">
        <f t="shared" si="0"/>
        <v>0</v>
      </c>
      <c r="O12" s="5">
        <v>0</v>
      </c>
      <c r="P12" s="5">
        <v>0</v>
      </c>
      <c r="Q12" s="16">
        <f t="shared" si="1"/>
        <v>0</v>
      </c>
      <c r="R12" s="5">
        <v>0</v>
      </c>
      <c r="S12" s="16">
        <f t="shared" si="2"/>
        <v>0</v>
      </c>
      <c r="T12" s="5">
        <v>0</v>
      </c>
      <c r="U12" s="16">
        <f t="shared" si="3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">
      <c r="A13" s="1">
        <v>8</v>
      </c>
      <c r="B13" s="1" t="s">
        <v>22</v>
      </c>
      <c r="C13" s="1"/>
      <c r="D13" s="25" t="s">
        <v>52</v>
      </c>
      <c r="E13" s="31" t="s">
        <v>53</v>
      </c>
      <c r="F13" s="26" t="s">
        <v>54</v>
      </c>
      <c r="G13" s="16">
        <v>0</v>
      </c>
      <c r="H13" s="44">
        <f t="shared" si="4"/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16">
        <f t="shared" si="0"/>
        <v>0</v>
      </c>
      <c r="O13" s="5">
        <v>0</v>
      </c>
      <c r="P13" s="5">
        <v>0</v>
      </c>
      <c r="Q13" s="16">
        <f t="shared" si="1"/>
        <v>0</v>
      </c>
      <c r="R13" s="5">
        <v>0</v>
      </c>
      <c r="S13" s="16">
        <f t="shared" si="2"/>
        <v>0</v>
      </c>
      <c r="T13" s="5">
        <v>0</v>
      </c>
      <c r="U13" s="16">
        <f t="shared" si="3"/>
        <v>0</v>
      </c>
    </row>
    <row r="14" spans="1:32" ht="27.95" customHeight="1" x14ac:dyDescent="0.2">
      <c r="A14" s="1">
        <v>9</v>
      </c>
      <c r="B14" s="1" t="s">
        <v>22</v>
      </c>
      <c r="C14" s="1"/>
      <c r="D14" s="25" t="s">
        <v>55</v>
      </c>
      <c r="E14" s="25" t="s">
        <v>41</v>
      </c>
      <c r="F14" s="32" t="s">
        <v>56</v>
      </c>
      <c r="G14" s="16">
        <v>0</v>
      </c>
      <c r="H14" s="44">
        <v>9</v>
      </c>
      <c r="I14" s="44">
        <v>2</v>
      </c>
      <c r="J14" s="44">
        <v>7</v>
      </c>
      <c r="K14" s="44">
        <v>0</v>
      </c>
      <c r="L14" s="44">
        <v>0</v>
      </c>
      <c r="M14" s="44">
        <v>0</v>
      </c>
      <c r="N14" s="16">
        <f t="shared" si="0"/>
        <v>0</v>
      </c>
      <c r="O14" s="5">
        <v>0</v>
      </c>
      <c r="P14" s="5">
        <v>0</v>
      </c>
      <c r="Q14" s="16">
        <f t="shared" si="1"/>
        <v>0</v>
      </c>
      <c r="R14" s="5">
        <v>0</v>
      </c>
      <c r="S14" s="16">
        <f t="shared" si="2"/>
        <v>0</v>
      </c>
      <c r="T14" s="5">
        <v>0</v>
      </c>
      <c r="U14" s="16">
        <f t="shared" si="3"/>
        <v>0</v>
      </c>
    </row>
    <row r="15" spans="1:32" ht="27.95" customHeight="1" x14ac:dyDescent="0.2">
      <c r="A15" s="1">
        <v>10</v>
      </c>
      <c r="B15" s="1" t="s">
        <v>22</v>
      </c>
      <c r="C15" s="1"/>
      <c r="D15" s="25" t="s">
        <v>57</v>
      </c>
      <c r="E15" s="25" t="s">
        <v>58</v>
      </c>
      <c r="F15" s="27" t="s">
        <v>59</v>
      </c>
      <c r="G15" s="16">
        <v>0</v>
      </c>
      <c r="H15" s="44">
        <v>4</v>
      </c>
      <c r="I15" s="44">
        <v>1</v>
      </c>
      <c r="J15" s="44">
        <v>3</v>
      </c>
      <c r="K15" s="44">
        <v>0</v>
      </c>
      <c r="L15" s="44">
        <v>0</v>
      </c>
      <c r="M15" s="44">
        <v>0</v>
      </c>
      <c r="N15" s="16">
        <f t="shared" si="0"/>
        <v>0</v>
      </c>
      <c r="O15" s="5">
        <v>0</v>
      </c>
      <c r="P15" s="5">
        <v>0</v>
      </c>
      <c r="Q15" s="16">
        <f t="shared" si="1"/>
        <v>0</v>
      </c>
      <c r="R15" s="5">
        <v>0</v>
      </c>
      <c r="S15" s="16">
        <f t="shared" si="2"/>
        <v>0</v>
      </c>
      <c r="T15" s="5">
        <v>0</v>
      </c>
      <c r="U15" s="16">
        <f t="shared" si="3"/>
        <v>0</v>
      </c>
    </row>
    <row r="16" spans="1:32" ht="27.95" customHeight="1" x14ac:dyDescent="0.2">
      <c r="A16" s="1">
        <v>11</v>
      </c>
      <c r="B16" s="1" t="s">
        <v>22</v>
      </c>
      <c r="C16" s="1"/>
      <c r="D16" s="25" t="s">
        <v>60</v>
      </c>
      <c r="E16" s="25" t="s">
        <v>61</v>
      </c>
      <c r="F16" s="26" t="s">
        <v>62</v>
      </c>
      <c r="G16" s="16">
        <v>0</v>
      </c>
      <c r="H16" s="44">
        <v>3</v>
      </c>
      <c r="I16" s="44">
        <v>1</v>
      </c>
      <c r="J16" s="44">
        <v>1</v>
      </c>
      <c r="K16" s="44">
        <v>0</v>
      </c>
      <c r="L16" s="44">
        <v>0</v>
      </c>
      <c r="M16" s="44">
        <v>0</v>
      </c>
      <c r="N16" s="16">
        <f t="shared" si="0"/>
        <v>0</v>
      </c>
      <c r="O16" s="5">
        <v>0</v>
      </c>
      <c r="P16" s="5">
        <v>0</v>
      </c>
      <c r="Q16" s="16">
        <f t="shared" si="1"/>
        <v>0</v>
      </c>
      <c r="R16" s="5">
        <v>0</v>
      </c>
      <c r="S16" s="16">
        <f t="shared" si="2"/>
        <v>0</v>
      </c>
      <c r="T16" s="5">
        <v>0</v>
      </c>
      <c r="U16" s="16">
        <f t="shared" si="3"/>
        <v>0</v>
      </c>
    </row>
    <row r="17" spans="1:21" ht="27.95" customHeight="1" x14ac:dyDescent="0.2">
      <c r="A17" s="1">
        <v>12</v>
      </c>
      <c r="B17" s="1" t="s">
        <v>22</v>
      </c>
      <c r="C17" s="1"/>
      <c r="D17" s="25" t="s">
        <v>63</v>
      </c>
      <c r="E17" s="25" t="s">
        <v>64</v>
      </c>
      <c r="F17" s="26" t="s">
        <v>65</v>
      </c>
      <c r="G17" s="16">
        <v>0</v>
      </c>
      <c r="H17" s="44">
        <v>1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16">
        <f t="shared" si="0"/>
        <v>0</v>
      </c>
      <c r="O17" s="5">
        <v>0</v>
      </c>
      <c r="P17" s="5">
        <v>0</v>
      </c>
      <c r="Q17" s="16">
        <f t="shared" si="1"/>
        <v>0</v>
      </c>
      <c r="R17" s="5">
        <v>0</v>
      </c>
      <c r="S17" s="16">
        <f t="shared" si="2"/>
        <v>0</v>
      </c>
      <c r="T17" s="5">
        <v>0</v>
      </c>
      <c r="U17" s="16">
        <f t="shared" si="3"/>
        <v>0</v>
      </c>
    </row>
    <row r="18" spans="1:21" ht="27.95" customHeight="1" x14ac:dyDescent="0.2">
      <c r="A18" s="1">
        <v>13</v>
      </c>
      <c r="B18" s="1" t="s">
        <v>22</v>
      </c>
      <c r="C18" s="1"/>
      <c r="D18" s="25" t="s">
        <v>66</v>
      </c>
      <c r="E18" s="25" t="s">
        <v>67</v>
      </c>
      <c r="F18" s="26" t="s">
        <v>68</v>
      </c>
      <c r="G18" s="16">
        <v>0</v>
      </c>
      <c r="H18" s="44">
        <v>6</v>
      </c>
      <c r="I18" s="44">
        <v>1</v>
      </c>
      <c r="J18" s="44">
        <v>5</v>
      </c>
      <c r="K18" s="44">
        <v>0</v>
      </c>
      <c r="L18" s="44">
        <v>0</v>
      </c>
      <c r="M18" s="44">
        <v>0</v>
      </c>
      <c r="N18" s="16">
        <f t="shared" si="0"/>
        <v>0</v>
      </c>
      <c r="O18" s="5">
        <v>0</v>
      </c>
      <c r="P18" s="5">
        <v>0</v>
      </c>
      <c r="Q18" s="16">
        <f t="shared" si="1"/>
        <v>0</v>
      </c>
      <c r="R18" s="5">
        <v>0</v>
      </c>
      <c r="S18" s="16">
        <f t="shared" si="2"/>
        <v>0</v>
      </c>
      <c r="T18" s="5">
        <v>0</v>
      </c>
      <c r="U18" s="16">
        <f t="shared" si="3"/>
        <v>0</v>
      </c>
    </row>
    <row r="19" spans="1:21" ht="27.95" customHeight="1" x14ac:dyDescent="0.2">
      <c r="A19" s="1">
        <v>14</v>
      </c>
      <c r="B19" s="1" t="s">
        <v>22</v>
      </c>
      <c r="C19" s="1"/>
      <c r="D19" s="25" t="s">
        <v>69</v>
      </c>
      <c r="E19" s="25" t="s">
        <v>41</v>
      </c>
      <c r="F19" s="26" t="s">
        <v>70</v>
      </c>
      <c r="G19" s="16">
        <v>0</v>
      </c>
      <c r="H19" s="44">
        <v>2</v>
      </c>
      <c r="I19" s="44">
        <v>0</v>
      </c>
      <c r="J19" s="44">
        <v>2</v>
      </c>
      <c r="K19" s="44">
        <v>0</v>
      </c>
      <c r="L19" s="44">
        <v>0</v>
      </c>
      <c r="M19" s="44">
        <v>0</v>
      </c>
      <c r="N19" s="16">
        <f t="shared" si="0"/>
        <v>0</v>
      </c>
      <c r="O19" s="5">
        <v>0</v>
      </c>
      <c r="P19" s="5">
        <v>0</v>
      </c>
      <c r="Q19" s="16">
        <f t="shared" si="1"/>
        <v>0</v>
      </c>
      <c r="R19" s="5">
        <v>0</v>
      </c>
      <c r="S19" s="16">
        <f t="shared" si="2"/>
        <v>0</v>
      </c>
      <c r="T19" s="5">
        <v>0</v>
      </c>
      <c r="U19" s="16">
        <f t="shared" si="3"/>
        <v>0</v>
      </c>
    </row>
    <row r="20" spans="1:21" ht="27.95" customHeight="1" x14ac:dyDescent="0.2">
      <c r="A20" s="1">
        <v>15</v>
      </c>
      <c r="B20" s="25" t="s">
        <v>23</v>
      </c>
      <c r="C20" s="52" t="s">
        <v>26</v>
      </c>
      <c r="D20" s="25" t="s">
        <v>71</v>
      </c>
      <c r="E20" s="25" t="s">
        <v>72</v>
      </c>
      <c r="F20" s="26" t="s">
        <v>73</v>
      </c>
      <c r="G20" s="16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16">
        <f t="shared" si="0"/>
        <v>0</v>
      </c>
      <c r="O20" s="5">
        <v>0</v>
      </c>
      <c r="P20" s="5">
        <v>0</v>
      </c>
      <c r="Q20" s="16">
        <f t="shared" si="1"/>
        <v>0</v>
      </c>
      <c r="R20" s="5">
        <v>0</v>
      </c>
      <c r="S20" s="16">
        <f t="shared" si="2"/>
        <v>0</v>
      </c>
      <c r="T20" s="5">
        <v>0</v>
      </c>
      <c r="U20" s="16">
        <f t="shared" si="3"/>
        <v>0</v>
      </c>
    </row>
    <row r="21" spans="1:21" ht="27.95" customHeight="1" x14ac:dyDescent="0.2">
      <c r="A21" s="1">
        <v>16</v>
      </c>
      <c r="B21" s="1" t="s">
        <v>22</v>
      </c>
      <c r="C21" s="1"/>
      <c r="D21" s="25" t="s">
        <v>74</v>
      </c>
      <c r="E21" s="33" t="s">
        <v>75</v>
      </c>
      <c r="F21" s="26" t="s">
        <v>76</v>
      </c>
      <c r="G21" s="16">
        <v>0</v>
      </c>
      <c r="H21" s="44">
        <v>3</v>
      </c>
      <c r="I21" s="44">
        <v>3</v>
      </c>
      <c r="J21" s="44">
        <v>0</v>
      </c>
      <c r="K21" s="44">
        <v>0</v>
      </c>
      <c r="L21" s="44">
        <v>0</v>
      </c>
      <c r="M21" s="44">
        <v>0</v>
      </c>
      <c r="N21" s="16">
        <f t="shared" si="0"/>
        <v>0</v>
      </c>
      <c r="O21" s="5">
        <v>0</v>
      </c>
      <c r="P21" s="5">
        <v>0</v>
      </c>
      <c r="Q21" s="16">
        <f t="shared" si="1"/>
        <v>0</v>
      </c>
      <c r="R21" s="5">
        <v>0</v>
      </c>
      <c r="S21" s="16">
        <f t="shared" si="2"/>
        <v>0</v>
      </c>
      <c r="T21" s="5">
        <v>0</v>
      </c>
      <c r="U21" s="16">
        <f t="shared" si="3"/>
        <v>0</v>
      </c>
    </row>
    <row r="22" spans="1:21" ht="27.95" customHeight="1" x14ac:dyDescent="0.2">
      <c r="A22" s="1">
        <v>17</v>
      </c>
      <c r="B22" s="1" t="s">
        <v>22</v>
      </c>
      <c r="C22" s="1"/>
      <c r="D22" s="25" t="s">
        <v>77</v>
      </c>
      <c r="E22" s="25" t="s">
        <v>78</v>
      </c>
      <c r="F22" s="26" t="s">
        <v>79</v>
      </c>
      <c r="G22" s="16">
        <v>0</v>
      </c>
      <c r="H22" s="44">
        <v>4</v>
      </c>
      <c r="I22" s="44">
        <v>2</v>
      </c>
      <c r="J22" s="44">
        <v>1</v>
      </c>
      <c r="K22" s="44">
        <v>0</v>
      </c>
      <c r="L22" s="44">
        <v>0</v>
      </c>
      <c r="M22" s="44">
        <v>0</v>
      </c>
      <c r="N22" s="16">
        <f t="shared" si="0"/>
        <v>0</v>
      </c>
      <c r="O22" s="5">
        <v>0</v>
      </c>
      <c r="P22" s="5">
        <v>0</v>
      </c>
      <c r="Q22" s="16">
        <f t="shared" si="1"/>
        <v>0</v>
      </c>
      <c r="R22" s="5">
        <v>0</v>
      </c>
      <c r="S22" s="16">
        <f t="shared" si="2"/>
        <v>0</v>
      </c>
      <c r="T22" s="5">
        <v>0</v>
      </c>
      <c r="U22" s="16">
        <f t="shared" si="3"/>
        <v>0</v>
      </c>
    </row>
    <row r="23" spans="1:21" ht="27.95" customHeight="1" x14ac:dyDescent="0.2">
      <c r="A23" s="1">
        <v>18</v>
      </c>
      <c r="B23" s="1" t="s">
        <v>22</v>
      </c>
      <c r="C23" s="1"/>
      <c r="D23" s="25" t="s">
        <v>80</v>
      </c>
      <c r="E23" s="25" t="s">
        <v>81</v>
      </c>
      <c r="F23" s="32" t="s">
        <v>82</v>
      </c>
      <c r="G23" s="16">
        <v>0</v>
      </c>
      <c r="H23" s="44">
        <v>3</v>
      </c>
      <c r="I23" s="44">
        <v>0</v>
      </c>
      <c r="J23" s="44">
        <v>3</v>
      </c>
      <c r="K23" s="44">
        <v>0</v>
      </c>
      <c r="L23" s="44">
        <v>0</v>
      </c>
      <c r="M23" s="44">
        <v>0</v>
      </c>
      <c r="N23" s="16">
        <f t="shared" si="0"/>
        <v>0</v>
      </c>
      <c r="O23" s="5">
        <v>0</v>
      </c>
      <c r="P23" s="5">
        <v>0</v>
      </c>
      <c r="Q23" s="16">
        <f t="shared" si="1"/>
        <v>0</v>
      </c>
      <c r="R23" s="5">
        <v>0</v>
      </c>
      <c r="S23" s="16">
        <f t="shared" si="2"/>
        <v>0</v>
      </c>
      <c r="T23" s="5">
        <v>0</v>
      </c>
      <c r="U23" s="16">
        <f t="shared" si="3"/>
        <v>0</v>
      </c>
    </row>
    <row r="24" spans="1:21" ht="27.95" customHeight="1" x14ac:dyDescent="0.2">
      <c r="A24" s="1">
        <v>19</v>
      </c>
      <c r="B24" s="1" t="s">
        <v>22</v>
      </c>
      <c r="C24" s="1"/>
      <c r="D24" s="25" t="s">
        <v>83</v>
      </c>
      <c r="E24" s="25" t="s">
        <v>41</v>
      </c>
      <c r="F24" s="26" t="s">
        <v>84</v>
      </c>
      <c r="G24" s="16">
        <v>0</v>
      </c>
      <c r="H24" s="44">
        <v>1</v>
      </c>
      <c r="I24" s="44">
        <v>0</v>
      </c>
      <c r="J24" s="44">
        <v>1</v>
      </c>
      <c r="K24" s="44">
        <v>0</v>
      </c>
      <c r="L24" s="44">
        <v>0</v>
      </c>
      <c r="M24" s="44">
        <v>0</v>
      </c>
      <c r="N24" s="16">
        <f t="shared" si="0"/>
        <v>0</v>
      </c>
      <c r="O24" s="5">
        <v>0</v>
      </c>
      <c r="P24" s="5">
        <v>0</v>
      </c>
      <c r="Q24" s="16">
        <f t="shared" si="1"/>
        <v>0</v>
      </c>
      <c r="R24" s="5">
        <v>0</v>
      </c>
      <c r="S24" s="16">
        <f t="shared" si="2"/>
        <v>0</v>
      </c>
      <c r="T24" s="5">
        <v>0</v>
      </c>
      <c r="U24" s="16">
        <f t="shared" si="3"/>
        <v>0</v>
      </c>
    </row>
    <row r="25" spans="1:21" ht="27.95" customHeight="1" x14ac:dyDescent="0.2">
      <c r="A25" s="1">
        <v>20</v>
      </c>
      <c r="B25" s="1" t="s">
        <v>22</v>
      </c>
      <c r="C25" s="1"/>
      <c r="D25" s="34" t="s">
        <v>85</v>
      </c>
      <c r="E25" s="25" t="s">
        <v>41</v>
      </c>
      <c r="F25" s="35" t="s">
        <v>86</v>
      </c>
      <c r="G25" s="16">
        <v>0</v>
      </c>
      <c r="H25" s="44">
        <v>1</v>
      </c>
      <c r="I25" s="44">
        <v>0</v>
      </c>
      <c r="J25" s="44">
        <v>1</v>
      </c>
      <c r="K25" s="44">
        <v>0</v>
      </c>
      <c r="L25" s="44">
        <v>0</v>
      </c>
      <c r="M25" s="44">
        <v>0</v>
      </c>
      <c r="N25" s="16">
        <f t="shared" si="0"/>
        <v>0</v>
      </c>
      <c r="O25" s="5">
        <v>0</v>
      </c>
      <c r="P25" s="5">
        <v>0</v>
      </c>
      <c r="Q25" s="16">
        <f t="shared" si="1"/>
        <v>0</v>
      </c>
      <c r="R25" s="5">
        <v>0</v>
      </c>
      <c r="S25" s="16">
        <f t="shared" si="2"/>
        <v>0</v>
      </c>
      <c r="T25" s="5">
        <v>0</v>
      </c>
      <c r="U25" s="16">
        <f t="shared" si="3"/>
        <v>0</v>
      </c>
    </row>
    <row r="26" spans="1:21" ht="27.95" customHeight="1" x14ac:dyDescent="0.25">
      <c r="A26" s="1">
        <v>21</v>
      </c>
      <c r="B26" s="1" t="s">
        <v>22</v>
      </c>
      <c r="C26" s="1"/>
      <c r="D26" s="25" t="s">
        <v>87</v>
      </c>
      <c r="E26" s="25" t="s">
        <v>53</v>
      </c>
      <c r="F26" s="36" t="s">
        <v>88</v>
      </c>
      <c r="G26" s="16">
        <v>0</v>
      </c>
      <c r="H26" s="44">
        <v>4</v>
      </c>
      <c r="I26" s="44">
        <v>1</v>
      </c>
      <c r="J26" s="44">
        <v>3</v>
      </c>
      <c r="K26" s="44">
        <v>0</v>
      </c>
      <c r="L26" s="44">
        <v>0</v>
      </c>
      <c r="M26" s="44">
        <v>0</v>
      </c>
      <c r="N26" s="16">
        <f t="shared" si="0"/>
        <v>0</v>
      </c>
      <c r="O26" s="5">
        <v>0</v>
      </c>
      <c r="P26" s="5">
        <v>0</v>
      </c>
      <c r="Q26" s="16">
        <f t="shared" si="1"/>
        <v>0</v>
      </c>
      <c r="R26" s="5">
        <v>0</v>
      </c>
      <c r="S26" s="16">
        <f t="shared" si="2"/>
        <v>0</v>
      </c>
      <c r="T26" s="5">
        <v>0</v>
      </c>
      <c r="U26" s="16">
        <f t="shared" si="3"/>
        <v>0</v>
      </c>
    </row>
    <row r="27" spans="1:21" ht="27.95" customHeight="1" x14ac:dyDescent="0.2">
      <c r="A27" s="1">
        <v>22</v>
      </c>
      <c r="B27" s="1" t="s">
        <v>22</v>
      </c>
      <c r="C27" s="1"/>
      <c r="D27" s="25" t="s">
        <v>89</v>
      </c>
      <c r="E27" s="25" t="s">
        <v>90</v>
      </c>
      <c r="F27" s="26" t="s">
        <v>91</v>
      </c>
      <c r="G27" s="16">
        <v>0</v>
      </c>
      <c r="H27" s="44">
        <f t="shared" si="4"/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16">
        <f t="shared" si="0"/>
        <v>0</v>
      </c>
      <c r="O27" s="5">
        <v>0</v>
      </c>
      <c r="P27" s="5">
        <v>0</v>
      </c>
      <c r="Q27" s="16">
        <f t="shared" si="1"/>
        <v>0</v>
      </c>
      <c r="R27" s="5">
        <v>0</v>
      </c>
      <c r="S27" s="16">
        <f t="shared" si="2"/>
        <v>0</v>
      </c>
      <c r="T27" s="5">
        <v>0</v>
      </c>
      <c r="U27" s="16">
        <f t="shared" si="3"/>
        <v>0</v>
      </c>
    </row>
    <row r="28" spans="1:21" ht="27.95" customHeight="1" x14ac:dyDescent="0.2">
      <c r="A28" s="1">
        <v>23</v>
      </c>
      <c r="B28" s="25" t="s">
        <v>24</v>
      </c>
      <c r="C28" s="52" t="s">
        <v>27</v>
      </c>
      <c r="D28" s="25" t="s">
        <v>92</v>
      </c>
      <c r="E28" s="25" t="s">
        <v>41</v>
      </c>
      <c r="F28" s="26" t="s">
        <v>93</v>
      </c>
      <c r="G28" s="16">
        <v>0</v>
      </c>
      <c r="H28" s="44">
        <v>2</v>
      </c>
      <c r="I28" s="44">
        <v>0</v>
      </c>
      <c r="J28" s="44">
        <v>2</v>
      </c>
      <c r="K28" s="44">
        <v>0</v>
      </c>
      <c r="L28" s="44">
        <v>0</v>
      </c>
      <c r="M28" s="44">
        <v>0</v>
      </c>
      <c r="N28" s="16">
        <f t="shared" si="0"/>
        <v>0</v>
      </c>
      <c r="O28" s="5">
        <v>0</v>
      </c>
      <c r="P28" s="5">
        <v>0</v>
      </c>
      <c r="Q28" s="16">
        <f t="shared" si="1"/>
        <v>0</v>
      </c>
      <c r="R28" s="5">
        <v>0</v>
      </c>
      <c r="S28" s="16">
        <f t="shared" si="2"/>
        <v>0</v>
      </c>
      <c r="T28" s="5">
        <v>0</v>
      </c>
      <c r="U28" s="16">
        <f t="shared" si="3"/>
        <v>0</v>
      </c>
    </row>
    <row r="29" spans="1:21" ht="27.95" customHeight="1" x14ac:dyDescent="0.2">
      <c r="A29" s="1">
        <v>24</v>
      </c>
      <c r="B29" s="1" t="s">
        <v>22</v>
      </c>
      <c r="C29" s="1"/>
      <c r="D29" s="25" t="s">
        <v>94</v>
      </c>
      <c r="E29" s="25" t="s">
        <v>41</v>
      </c>
      <c r="F29" s="26" t="s">
        <v>95</v>
      </c>
      <c r="G29" s="16">
        <v>0</v>
      </c>
      <c r="H29" s="44">
        <v>2</v>
      </c>
      <c r="I29" s="44">
        <v>0</v>
      </c>
      <c r="J29" s="44">
        <v>2</v>
      </c>
      <c r="K29" s="44">
        <v>0</v>
      </c>
      <c r="L29" s="44">
        <v>0</v>
      </c>
      <c r="M29" s="44">
        <v>0</v>
      </c>
      <c r="N29" s="16">
        <f t="shared" si="0"/>
        <v>0</v>
      </c>
      <c r="O29" s="5">
        <v>0</v>
      </c>
      <c r="P29" s="5">
        <v>0</v>
      </c>
      <c r="Q29" s="16">
        <f t="shared" si="1"/>
        <v>0</v>
      </c>
      <c r="R29" s="5">
        <v>0</v>
      </c>
      <c r="S29" s="16">
        <f t="shared" si="2"/>
        <v>0</v>
      </c>
      <c r="T29" s="5">
        <v>0</v>
      </c>
      <c r="U29" s="16">
        <f t="shared" si="3"/>
        <v>0</v>
      </c>
    </row>
    <row r="30" spans="1:21" ht="27.95" customHeight="1" x14ac:dyDescent="0.2">
      <c r="A30" s="1">
        <v>25</v>
      </c>
      <c r="B30" s="1" t="s">
        <v>22</v>
      </c>
      <c r="C30" s="1"/>
      <c r="D30" s="25" t="s">
        <v>96</v>
      </c>
      <c r="E30" s="25" t="s">
        <v>97</v>
      </c>
      <c r="F30" s="26" t="s">
        <v>98</v>
      </c>
      <c r="G30" s="16">
        <v>0</v>
      </c>
      <c r="H30" s="44">
        <f t="shared" si="4"/>
        <v>0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16">
        <f t="shared" si="0"/>
        <v>0</v>
      </c>
      <c r="O30" s="5">
        <v>0</v>
      </c>
      <c r="P30" s="5">
        <v>0</v>
      </c>
      <c r="Q30" s="16">
        <f t="shared" si="1"/>
        <v>0</v>
      </c>
      <c r="R30" s="5">
        <v>0</v>
      </c>
      <c r="S30" s="16">
        <f t="shared" si="2"/>
        <v>0</v>
      </c>
      <c r="T30" s="5">
        <v>0</v>
      </c>
      <c r="U30" s="16">
        <f t="shared" si="3"/>
        <v>0</v>
      </c>
    </row>
    <row r="31" spans="1:21" ht="27.95" customHeight="1" x14ac:dyDescent="0.2">
      <c r="A31" s="1">
        <v>26</v>
      </c>
      <c r="B31" s="1" t="s">
        <v>22</v>
      </c>
      <c r="C31" s="1"/>
      <c r="D31" s="37" t="s">
        <v>99</v>
      </c>
      <c r="E31" s="37" t="s">
        <v>100</v>
      </c>
      <c r="F31" s="26" t="s">
        <v>101</v>
      </c>
      <c r="G31" s="16">
        <v>0</v>
      </c>
      <c r="H31" s="44">
        <v>2</v>
      </c>
      <c r="I31" s="44">
        <v>0</v>
      </c>
      <c r="J31" s="44">
        <v>2</v>
      </c>
      <c r="K31" s="44">
        <v>0</v>
      </c>
      <c r="L31" s="44">
        <v>0</v>
      </c>
      <c r="M31" s="44">
        <v>0</v>
      </c>
      <c r="N31" s="16">
        <f t="shared" si="0"/>
        <v>0</v>
      </c>
      <c r="O31" s="5">
        <v>0</v>
      </c>
      <c r="P31" s="5">
        <v>0</v>
      </c>
      <c r="Q31" s="16">
        <f t="shared" si="1"/>
        <v>0</v>
      </c>
      <c r="R31" s="5">
        <v>0</v>
      </c>
      <c r="S31" s="16">
        <f t="shared" si="2"/>
        <v>0</v>
      </c>
      <c r="T31" s="5">
        <v>0</v>
      </c>
      <c r="U31" s="16">
        <f t="shared" si="3"/>
        <v>0</v>
      </c>
    </row>
    <row r="32" spans="1:21" ht="27.95" customHeight="1" x14ac:dyDescent="0.2">
      <c r="A32" s="1">
        <v>27</v>
      </c>
      <c r="B32" s="1" t="s">
        <v>22</v>
      </c>
      <c r="C32" s="1"/>
      <c r="D32" s="25" t="s">
        <v>102</v>
      </c>
      <c r="E32" s="25" t="s">
        <v>41</v>
      </c>
      <c r="F32" s="26" t="s">
        <v>103</v>
      </c>
      <c r="G32" s="16">
        <v>0</v>
      </c>
      <c r="H32" s="44">
        <v>8</v>
      </c>
      <c r="I32" s="44">
        <v>2</v>
      </c>
      <c r="J32" s="44">
        <v>5</v>
      </c>
      <c r="K32" s="44">
        <v>0</v>
      </c>
      <c r="L32" s="44">
        <v>0</v>
      </c>
      <c r="M32" s="44">
        <v>0</v>
      </c>
      <c r="N32" s="16">
        <f t="shared" si="0"/>
        <v>0</v>
      </c>
      <c r="O32" s="5">
        <v>0</v>
      </c>
      <c r="P32" s="5">
        <v>0</v>
      </c>
      <c r="Q32" s="16">
        <f t="shared" si="1"/>
        <v>0</v>
      </c>
      <c r="R32" s="5">
        <v>0</v>
      </c>
      <c r="S32" s="16">
        <f t="shared" si="2"/>
        <v>0</v>
      </c>
      <c r="T32" s="5">
        <v>0</v>
      </c>
      <c r="U32" s="16">
        <f t="shared" si="3"/>
        <v>0</v>
      </c>
    </row>
    <row r="33" spans="1:21" ht="27.95" customHeight="1" x14ac:dyDescent="0.2">
      <c r="A33" s="1">
        <v>28</v>
      </c>
      <c r="B33" s="1" t="s">
        <v>22</v>
      </c>
      <c r="C33" s="1"/>
      <c r="D33" s="25" t="s">
        <v>104</v>
      </c>
      <c r="E33" s="25" t="s">
        <v>41</v>
      </c>
      <c r="F33" s="27" t="s">
        <v>105</v>
      </c>
      <c r="G33" s="16">
        <v>0</v>
      </c>
      <c r="H33" s="44">
        <v>1</v>
      </c>
      <c r="I33" s="44">
        <v>1</v>
      </c>
      <c r="J33" s="44">
        <v>0</v>
      </c>
      <c r="K33" s="44">
        <v>0</v>
      </c>
      <c r="L33" s="44">
        <v>0</v>
      </c>
      <c r="M33" s="44">
        <v>0</v>
      </c>
      <c r="N33" s="16">
        <f t="shared" si="0"/>
        <v>0</v>
      </c>
      <c r="O33" s="5">
        <v>0</v>
      </c>
      <c r="P33" s="5">
        <v>0</v>
      </c>
      <c r="Q33" s="16">
        <f t="shared" si="1"/>
        <v>0</v>
      </c>
      <c r="R33" s="5">
        <v>0</v>
      </c>
      <c r="S33" s="16">
        <f t="shared" si="2"/>
        <v>0</v>
      </c>
      <c r="T33" s="5">
        <v>0</v>
      </c>
      <c r="U33" s="16">
        <f t="shared" si="3"/>
        <v>0</v>
      </c>
    </row>
    <row r="34" spans="1:21" ht="27.95" customHeight="1" x14ac:dyDescent="0.2">
      <c r="A34" s="1">
        <v>29</v>
      </c>
      <c r="B34" s="1" t="s">
        <v>22</v>
      </c>
      <c r="C34" s="1"/>
      <c r="D34" s="25" t="s">
        <v>106</v>
      </c>
      <c r="E34" s="25" t="s">
        <v>53</v>
      </c>
      <c r="F34" s="26" t="s">
        <v>107</v>
      </c>
      <c r="G34" s="16">
        <v>0</v>
      </c>
      <c r="H34" s="44">
        <v>3</v>
      </c>
      <c r="I34" s="44">
        <v>3</v>
      </c>
      <c r="J34" s="44">
        <v>0</v>
      </c>
      <c r="K34" s="44">
        <v>0</v>
      </c>
      <c r="L34" s="44">
        <v>0</v>
      </c>
      <c r="M34" s="44">
        <v>0</v>
      </c>
      <c r="N34" s="16">
        <f t="shared" si="0"/>
        <v>0</v>
      </c>
      <c r="O34" s="5">
        <v>0</v>
      </c>
      <c r="P34" s="5">
        <v>0</v>
      </c>
      <c r="Q34" s="16">
        <f t="shared" si="1"/>
        <v>0</v>
      </c>
      <c r="R34" s="5">
        <v>0</v>
      </c>
      <c r="S34" s="16">
        <f t="shared" si="2"/>
        <v>0</v>
      </c>
      <c r="T34" s="5">
        <v>0</v>
      </c>
      <c r="U34" s="16">
        <f t="shared" si="3"/>
        <v>0</v>
      </c>
    </row>
    <row r="35" spans="1:21" ht="27.95" customHeight="1" x14ac:dyDescent="0.2">
      <c r="A35" s="1">
        <v>30</v>
      </c>
      <c r="B35" s="1" t="s">
        <v>22</v>
      </c>
      <c r="C35" s="1"/>
      <c r="D35" s="25" t="s">
        <v>108</v>
      </c>
      <c r="E35" s="25" t="s">
        <v>41</v>
      </c>
      <c r="F35" s="32" t="s">
        <v>109</v>
      </c>
      <c r="G35" s="16">
        <v>0</v>
      </c>
      <c r="H35" s="44">
        <v>9</v>
      </c>
      <c r="I35" s="44">
        <v>2</v>
      </c>
      <c r="J35" s="44">
        <v>6</v>
      </c>
      <c r="K35" s="44">
        <v>0</v>
      </c>
      <c r="L35" s="44">
        <v>0</v>
      </c>
      <c r="M35" s="44">
        <v>0</v>
      </c>
      <c r="N35" s="16">
        <f t="shared" si="0"/>
        <v>0</v>
      </c>
      <c r="O35" s="5">
        <v>0</v>
      </c>
      <c r="P35" s="5">
        <v>0</v>
      </c>
      <c r="Q35" s="16">
        <f t="shared" si="1"/>
        <v>0</v>
      </c>
      <c r="R35" s="5">
        <v>0</v>
      </c>
      <c r="S35" s="16">
        <f t="shared" si="2"/>
        <v>0</v>
      </c>
      <c r="T35" s="5">
        <v>0</v>
      </c>
      <c r="U35" s="16">
        <f t="shared" si="3"/>
        <v>0</v>
      </c>
    </row>
    <row r="36" spans="1:21" ht="27.95" customHeight="1" x14ac:dyDescent="0.2">
      <c r="A36" s="1">
        <v>31</v>
      </c>
      <c r="B36" s="1" t="s">
        <v>22</v>
      </c>
      <c r="C36" s="1"/>
      <c r="D36" s="25" t="s">
        <v>110</v>
      </c>
      <c r="E36" s="25" t="s">
        <v>111</v>
      </c>
      <c r="F36" s="26" t="s">
        <v>112</v>
      </c>
      <c r="G36" s="16">
        <v>0</v>
      </c>
      <c r="H36" s="44">
        <f t="shared" si="4"/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16">
        <f t="shared" si="0"/>
        <v>0</v>
      </c>
      <c r="O36" s="5">
        <v>0</v>
      </c>
      <c r="P36" s="5">
        <v>0</v>
      </c>
      <c r="Q36" s="16">
        <f t="shared" si="1"/>
        <v>0</v>
      </c>
      <c r="R36" s="5">
        <v>0</v>
      </c>
      <c r="S36" s="16">
        <f t="shared" si="2"/>
        <v>0</v>
      </c>
      <c r="T36" s="5">
        <v>0</v>
      </c>
      <c r="U36" s="16">
        <f t="shared" si="3"/>
        <v>0</v>
      </c>
    </row>
    <row r="37" spans="1:21" ht="27.95" customHeight="1" x14ac:dyDescent="0.2">
      <c r="A37" s="1">
        <v>32</v>
      </c>
      <c r="B37" s="1" t="s">
        <v>22</v>
      </c>
      <c r="C37" s="1"/>
      <c r="D37" s="25" t="s">
        <v>113</v>
      </c>
      <c r="E37" s="25" t="s">
        <v>53</v>
      </c>
      <c r="F37" s="26" t="s">
        <v>114</v>
      </c>
      <c r="G37" s="16">
        <v>0</v>
      </c>
      <c r="H37" s="44">
        <v>6</v>
      </c>
      <c r="I37" s="44">
        <v>2</v>
      </c>
      <c r="J37" s="44">
        <v>3</v>
      </c>
      <c r="K37" s="44">
        <v>0</v>
      </c>
      <c r="L37" s="44">
        <v>0</v>
      </c>
      <c r="M37" s="44">
        <v>0</v>
      </c>
      <c r="N37" s="16">
        <f t="shared" si="0"/>
        <v>0</v>
      </c>
      <c r="O37" s="5">
        <v>0</v>
      </c>
      <c r="P37" s="5">
        <v>0</v>
      </c>
      <c r="Q37" s="16">
        <f t="shared" si="1"/>
        <v>0</v>
      </c>
      <c r="R37" s="5">
        <v>0</v>
      </c>
      <c r="S37" s="16">
        <f t="shared" si="2"/>
        <v>0</v>
      </c>
      <c r="T37" s="5">
        <v>0</v>
      </c>
      <c r="U37" s="16">
        <f t="shared" si="3"/>
        <v>0</v>
      </c>
    </row>
    <row r="38" spans="1:21" ht="40.5" customHeight="1" x14ac:dyDescent="0.2">
      <c r="A38" s="1">
        <v>33</v>
      </c>
      <c r="B38" s="25" t="s">
        <v>264</v>
      </c>
      <c r="C38" s="52" t="s">
        <v>265</v>
      </c>
      <c r="D38" s="25" t="s">
        <v>115</v>
      </c>
      <c r="E38" s="31" t="s">
        <v>116</v>
      </c>
      <c r="F38" s="32" t="s">
        <v>117</v>
      </c>
      <c r="G38" s="16">
        <v>0</v>
      </c>
      <c r="H38" s="44">
        <v>2</v>
      </c>
      <c r="I38" s="44">
        <v>0</v>
      </c>
      <c r="J38" s="44">
        <v>1</v>
      </c>
      <c r="K38" s="44">
        <v>0</v>
      </c>
      <c r="L38" s="44">
        <v>0</v>
      </c>
      <c r="M38" s="44">
        <v>0</v>
      </c>
      <c r="N38" s="16">
        <f t="shared" si="0"/>
        <v>0</v>
      </c>
      <c r="O38" s="5">
        <v>0</v>
      </c>
      <c r="P38" s="5">
        <v>0</v>
      </c>
      <c r="Q38" s="16">
        <f t="shared" si="1"/>
        <v>0</v>
      </c>
      <c r="R38" s="5">
        <v>0</v>
      </c>
      <c r="S38" s="16">
        <f t="shared" si="2"/>
        <v>0</v>
      </c>
      <c r="T38" s="5">
        <v>0</v>
      </c>
      <c r="U38" s="16">
        <f t="shared" si="3"/>
        <v>0</v>
      </c>
    </row>
    <row r="39" spans="1:21" ht="27.95" customHeight="1" x14ac:dyDescent="0.2">
      <c r="A39" s="1">
        <v>34</v>
      </c>
      <c r="B39" s="1" t="s">
        <v>22</v>
      </c>
      <c r="C39" s="1"/>
      <c r="D39" s="25" t="s">
        <v>118</v>
      </c>
      <c r="E39" s="25" t="s">
        <v>116</v>
      </c>
      <c r="F39" s="26" t="s">
        <v>119</v>
      </c>
      <c r="G39" s="16">
        <v>0</v>
      </c>
      <c r="H39" s="44">
        <f t="shared" si="4"/>
        <v>1</v>
      </c>
      <c r="I39" s="44">
        <v>1</v>
      </c>
      <c r="J39" s="44">
        <v>0</v>
      </c>
      <c r="K39" s="44">
        <v>0</v>
      </c>
      <c r="L39" s="44">
        <v>0</v>
      </c>
      <c r="M39" s="44">
        <v>0</v>
      </c>
      <c r="N39" s="16">
        <f t="shared" si="0"/>
        <v>0</v>
      </c>
      <c r="O39" s="5">
        <v>0</v>
      </c>
      <c r="P39" s="5">
        <v>0</v>
      </c>
      <c r="Q39" s="16">
        <f t="shared" si="1"/>
        <v>0</v>
      </c>
      <c r="R39" s="5">
        <v>0</v>
      </c>
      <c r="S39" s="16">
        <f t="shared" si="2"/>
        <v>0</v>
      </c>
      <c r="T39" s="5">
        <v>0</v>
      </c>
      <c r="U39" s="16">
        <f t="shared" si="3"/>
        <v>0</v>
      </c>
    </row>
    <row r="40" spans="1:21" ht="27.95" customHeight="1" x14ac:dyDescent="0.2">
      <c r="A40" s="1">
        <v>35</v>
      </c>
      <c r="B40" s="1" t="s">
        <v>22</v>
      </c>
      <c r="C40" s="1"/>
      <c r="D40" s="25" t="s">
        <v>120</v>
      </c>
      <c r="E40" s="25" t="s">
        <v>58</v>
      </c>
      <c r="F40" s="26" t="s">
        <v>121</v>
      </c>
      <c r="G40" s="16">
        <v>0</v>
      </c>
      <c r="H40" s="44">
        <f t="shared" si="4"/>
        <v>1</v>
      </c>
      <c r="I40" s="44">
        <v>0</v>
      </c>
      <c r="J40" s="44">
        <v>1</v>
      </c>
      <c r="K40" s="44">
        <v>0</v>
      </c>
      <c r="L40" s="44">
        <v>0</v>
      </c>
      <c r="M40" s="44">
        <v>0</v>
      </c>
      <c r="N40" s="16">
        <f t="shared" si="0"/>
        <v>0</v>
      </c>
      <c r="O40" s="5">
        <v>0</v>
      </c>
      <c r="P40" s="5">
        <v>0</v>
      </c>
      <c r="Q40" s="16">
        <f t="shared" si="1"/>
        <v>0</v>
      </c>
      <c r="R40" s="5">
        <v>0</v>
      </c>
      <c r="S40" s="16">
        <f t="shared" si="2"/>
        <v>0</v>
      </c>
      <c r="T40" s="5">
        <v>0</v>
      </c>
      <c r="U40" s="16">
        <f t="shared" si="3"/>
        <v>0</v>
      </c>
    </row>
    <row r="41" spans="1:21" ht="27.95" customHeight="1" x14ac:dyDescent="0.2">
      <c r="A41" s="1">
        <v>36</v>
      </c>
      <c r="B41" s="1" t="s">
        <v>22</v>
      </c>
      <c r="C41" s="1"/>
      <c r="D41" s="25" t="s">
        <v>122</v>
      </c>
      <c r="E41" s="25" t="s">
        <v>123</v>
      </c>
      <c r="F41" s="26" t="s">
        <v>124</v>
      </c>
      <c r="G41" s="16">
        <v>0</v>
      </c>
      <c r="H41" s="44">
        <v>6</v>
      </c>
      <c r="I41" s="44">
        <v>0</v>
      </c>
      <c r="J41" s="44">
        <v>5</v>
      </c>
      <c r="K41" s="44">
        <v>0</v>
      </c>
      <c r="L41" s="44">
        <v>0</v>
      </c>
      <c r="M41" s="44">
        <v>0</v>
      </c>
      <c r="N41" s="16">
        <f t="shared" si="0"/>
        <v>0</v>
      </c>
      <c r="O41" s="5">
        <v>0</v>
      </c>
      <c r="P41" s="5">
        <v>0</v>
      </c>
      <c r="Q41" s="16">
        <f t="shared" si="1"/>
        <v>0</v>
      </c>
      <c r="R41" s="5">
        <v>0</v>
      </c>
      <c r="S41" s="16">
        <f t="shared" si="2"/>
        <v>0</v>
      </c>
      <c r="T41" s="5">
        <v>0</v>
      </c>
      <c r="U41" s="16">
        <f t="shared" si="3"/>
        <v>0</v>
      </c>
    </row>
    <row r="42" spans="1:21" ht="27.95" customHeight="1" x14ac:dyDescent="0.2">
      <c r="A42" s="1">
        <v>37</v>
      </c>
      <c r="B42" s="1" t="s">
        <v>22</v>
      </c>
      <c r="C42" s="1"/>
      <c r="D42" s="25" t="s">
        <v>125</v>
      </c>
      <c r="E42" s="25" t="s">
        <v>72</v>
      </c>
      <c r="F42" s="26" t="s">
        <v>126</v>
      </c>
      <c r="G42" s="16">
        <v>0</v>
      </c>
      <c r="H42" s="44">
        <f t="shared" si="4"/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16">
        <f t="shared" si="0"/>
        <v>0</v>
      </c>
      <c r="O42" s="5">
        <v>0</v>
      </c>
      <c r="P42" s="5">
        <v>0</v>
      </c>
      <c r="Q42" s="16">
        <f t="shared" si="1"/>
        <v>0</v>
      </c>
      <c r="R42" s="5">
        <v>0</v>
      </c>
      <c r="S42" s="16">
        <f t="shared" si="2"/>
        <v>0</v>
      </c>
      <c r="T42" s="5">
        <v>0</v>
      </c>
      <c r="U42" s="16">
        <f t="shared" si="3"/>
        <v>0</v>
      </c>
    </row>
    <row r="43" spans="1:21" ht="27.95" customHeight="1" x14ac:dyDescent="0.2">
      <c r="A43" s="1">
        <v>38</v>
      </c>
      <c r="B43" s="1" t="s">
        <v>22</v>
      </c>
      <c r="C43" s="1"/>
      <c r="D43" s="37" t="s">
        <v>127</v>
      </c>
      <c r="E43" s="37" t="s">
        <v>128</v>
      </c>
      <c r="F43" s="28" t="s">
        <v>129</v>
      </c>
      <c r="G43" s="16">
        <v>0</v>
      </c>
      <c r="H43" s="44">
        <v>2</v>
      </c>
      <c r="I43" s="44">
        <v>1</v>
      </c>
      <c r="J43" s="44">
        <v>1</v>
      </c>
      <c r="K43" s="44">
        <v>0</v>
      </c>
      <c r="L43" s="44">
        <v>0</v>
      </c>
      <c r="M43" s="44">
        <v>0</v>
      </c>
      <c r="N43" s="16">
        <f t="shared" si="0"/>
        <v>0</v>
      </c>
      <c r="O43" s="5">
        <v>0</v>
      </c>
      <c r="P43" s="5">
        <v>0</v>
      </c>
      <c r="Q43" s="16">
        <f t="shared" si="1"/>
        <v>0</v>
      </c>
      <c r="R43" s="5">
        <v>0</v>
      </c>
      <c r="S43" s="16">
        <f t="shared" si="2"/>
        <v>0</v>
      </c>
      <c r="T43" s="5">
        <v>0</v>
      </c>
      <c r="U43" s="16">
        <f t="shared" si="3"/>
        <v>0</v>
      </c>
    </row>
    <row r="44" spans="1:21" ht="27.95" customHeight="1" x14ac:dyDescent="0.2">
      <c r="A44" s="1">
        <v>39</v>
      </c>
      <c r="B44" s="1" t="s">
        <v>22</v>
      </c>
      <c r="C44" s="1"/>
      <c r="D44" s="37" t="s">
        <v>130</v>
      </c>
      <c r="E44" s="37" t="s">
        <v>41</v>
      </c>
      <c r="F44" s="38" t="s">
        <v>131</v>
      </c>
      <c r="G44" s="16">
        <v>0</v>
      </c>
      <c r="H44" s="44">
        <v>4</v>
      </c>
      <c r="I44" s="44">
        <v>2</v>
      </c>
      <c r="J44" s="44">
        <v>1</v>
      </c>
      <c r="K44" s="44">
        <v>0</v>
      </c>
      <c r="L44" s="44">
        <v>0</v>
      </c>
      <c r="M44" s="44">
        <v>0</v>
      </c>
      <c r="N44" s="16">
        <f t="shared" si="0"/>
        <v>0</v>
      </c>
      <c r="O44" s="5">
        <v>0</v>
      </c>
      <c r="P44" s="5">
        <v>0</v>
      </c>
      <c r="Q44" s="16">
        <f t="shared" si="1"/>
        <v>0</v>
      </c>
      <c r="R44" s="5">
        <v>0</v>
      </c>
      <c r="S44" s="16">
        <f t="shared" si="2"/>
        <v>0</v>
      </c>
      <c r="T44" s="5">
        <v>0</v>
      </c>
      <c r="U44" s="16">
        <f t="shared" si="3"/>
        <v>0</v>
      </c>
    </row>
    <row r="45" spans="1:21" ht="51" customHeight="1" x14ac:dyDescent="0.2">
      <c r="A45" s="1">
        <v>40</v>
      </c>
      <c r="B45" s="25" t="s">
        <v>23</v>
      </c>
      <c r="C45" s="52" t="s">
        <v>29</v>
      </c>
      <c r="D45" s="25" t="s">
        <v>132</v>
      </c>
      <c r="E45" s="25" t="s">
        <v>78</v>
      </c>
      <c r="F45" s="26" t="s">
        <v>133</v>
      </c>
      <c r="G45" s="16">
        <v>0</v>
      </c>
      <c r="H45" s="44">
        <v>1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16">
        <f t="shared" si="0"/>
        <v>0</v>
      </c>
      <c r="O45" s="5">
        <v>0</v>
      </c>
      <c r="P45" s="5">
        <v>0</v>
      </c>
      <c r="Q45" s="16">
        <f t="shared" si="1"/>
        <v>0</v>
      </c>
      <c r="R45" s="5">
        <v>0</v>
      </c>
      <c r="S45" s="16">
        <f t="shared" si="2"/>
        <v>0</v>
      </c>
      <c r="T45" s="5">
        <v>0</v>
      </c>
      <c r="U45" s="16">
        <f t="shared" si="3"/>
        <v>0</v>
      </c>
    </row>
    <row r="46" spans="1:21" ht="27.95" customHeight="1" x14ac:dyDescent="0.2">
      <c r="A46" s="1">
        <v>41</v>
      </c>
      <c r="B46" s="1" t="s">
        <v>22</v>
      </c>
      <c r="C46" s="1"/>
      <c r="D46" s="25" t="s">
        <v>134</v>
      </c>
      <c r="E46" s="25" t="s">
        <v>135</v>
      </c>
      <c r="F46" s="26" t="s">
        <v>136</v>
      </c>
      <c r="G46" s="16">
        <v>0</v>
      </c>
      <c r="H46" s="44">
        <v>2</v>
      </c>
      <c r="I46" s="44">
        <v>0</v>
      </c>
      <c r="J46" s="44">
        <v>2</v>
      </c>
      <c r="K46" s="44">
        <v>0</v>
      </c>
      <c r="L46" s="44">
        <v>0</v>
      </c>
      <c r="M46" s="44">
        <v>0</v>
      </c>
      <c r="N46" s="16">
        <f t="shared" si="0"/>
        <v>0</v>
      </c>
      <c r="O46" s="5">
        <v>0</v>
      </c>
      <c r="P46" s="5">
        <v>0</v>
      </c>
      <c r="Q46" s="16">
        <f t="shared" si="1"/>
        <v>0</v>
      </c>
      <c r="R46" s="5">
        <v>0</v>
      </c>
      <c r="S46" s="16">
        <f t="shared" si="2"/>
        <v>0</v>
      </c>
      <c r="T46" s="5">
        <v>0</v>
      </c>
      <c r="U46" s="16">
        <f t="shared" si="3"/>
        <v>0</v>
      </c>
    </row>
    <row r="47" spans="1:21" ht="27.95" customHeight="1" x14ac:dyDescent="0.2">
      <c r="A47" s="1">
        <v>42</v>
      </c>
      <c r="B47" s="1" t="s">
        <v>22</v>
      </c>
      <c r="C47" s="1"/>
      <c r="D47" s="25" t="s">
        <v>137</v>
      </c>
      <c r="E47" s="31" t="s">
        <v>53</v>
      </c>
      <c r="F47" s="26" t="s">
        <v>138</v>
      </c>
      <c r="G47" s="16">
        <v>0</v>
      </c>
      <c r="H47" s="44">
        <f t="shared" si="4"/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16">
        <f t="shared" si="0"/>
        <v>0</v>
      </c>
      <c r="O47" s="5">
        <v>0</v>
      </c>
      <c r="P47" s="5">
        <v>0</v>
      </c>
      <c r="Q47" s="16">
        <f t="shared" si="1"/>
        <v>0</v>
      </c>
      <c r="R47" s="5">
        <v>0</v>
      </c>
      <c r="S47" s="16">
        <f t="shared" si="2"/>
        <v>0</v>
      </c>
      <c r="T47" s="5">
        <v>0</v>
      </c>
      <c r="U47" s="16">
        <f t="shared" si="3"/>
        <v>0</v>
      </c>
    </row>
    <row r="48" spans="1:21" ht="27.95" customHeight="1" x14ac:dyDescent="0.2">
      <c r="A48" s="1">
        <v>43</v>
      </c>
      <c r="B48" s="1" t="s">
        <v>22</v>
      </c>
      <c r="C48" s="1"/>
      <c r="D48" s="25" t="s">
        <v>139</v>
      </c>
      <c r="E48" s="31" t="s">
        <v>135</v>
      </c>
      <c r="F48" s="26" t="s">
        <v>140</v>
      </c>
      <c r="G48" s="16">
        <v>0</v>
      </c>
      <c r="H48" s="44">
        <f t="shared" si="4"/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16">
        <f t="shared" si="0"/>
        <v>0</v>
      </c>
      <c r="O48" s="5">
        <v>0</v>
      </c>
      <c r="P48" s="5">
        <v>0</v>
      </c>
      <c r="Q48" s="16">
        <f t="shared" si="1"/>
        <v>0</v>
      </c>
      <c r="R48" s="5">
        <v>0</v>
      </c>
      <c r="S48" s="16">
        <f t="shared" si="2"/>
        <v>0</v>
      </c>
      <c r="T48" s="5">
        <v>0</v>
      </c>
      <c r="U48" s="16">
        <f t="shared" si="3"/>
        <v>0</v>
      </c>
    </row>
    <row r="49" spans="1:21" ht="27.95" customHeight="1" x14ac:dyDescent="0.2">
      <c r="A49" s="1">
        <v>44</v>
      </c>
      <c r="B49" s="1" t="s">
        <v>22</v>
      </c>
      <c r="C49" s="1"/>
      <c r="D49" s="25" t="s">
        <v>141</v>
      </c>
      <c r="E49" s="25" t="s">
        <v>53</v>
      </c>
      <c r="F49" s="26" t="s">
        <v>142</v>
      </c>
      <c r="G49" s="16">
        <v>0</v>
      </c>
      <c r="H49" s="44">
        <v>3</v>
      </c>
      <c r="I49" s="44">
        <v>0</v>
      </c>
      <c r="J49" s="44">
        <v>3</v>
      </c>
      <c r="K49" s="44">
        <v>0</v>
      </c>
      <c r="L49" s="44">
        <v>0</v>
      </c>
      <c r="M49" s="44">
        <v>0</v>
      </c>
      <c r="N49" s="16">
        <f t="shared" si="0"/>
        <v>0</v>
      </c>
      <c r="O49" s="5">
        <v>0</v>
      </c>
      <c r="P49" s="5">
        <v>0</v>
      </c>
      <c r="Q49" s="16">
        <f t="shared" si="1"/>
        <v>0</v>
      </c>
      <c r="R49" s="5">
        <v>0</v>
      </c>
      <c r="S49" s="16">
        <f t="shared" si="2"/>
        <v>0</v>
      </c>
      <c r="T49" s="5">
        <v>0</v>
      </c>
      <c r="U49" s="16">
        <f t="shared" si="3"/>
        <v>0</v>
      </c>
    </row>
    <row r="50" spans="1:21" ht="27.95" customHeight="1" x14ac:dyDescent="0.2">
      <c r="A50" s="1">
        <v>45</v>
      </c>
      <c r="B50" s="1" t="s">
        <v>22</v>
      </c>
      <c r="C50" s="1"/>
      <c r="D50" s="25" t="s">
        <v>143</v>
      </c>
      <c r="E50" s="25" t="s">
        <v>53</v>
      </c>
      <c r="F50" s="26" t="s">
        <v>144</v>
      </c>
      <c r="G50" s="16">
        <v>0</v>
      </c>
      <c r="H50" s="44">
        <v>3</v>
      </c>
      <c r="I50" s="44">
        <v>0</v>
      </c>
      <c r="J50" s="44">
        <v>3</v>
      </c>
      <c r="K50" s="44">
        <v>0</v>
      </c>
      <c r="L50" s="44">
        <v>0</v>
      </c>
      <c r="M50" s="44">
        <v>0</v>
      </c>
      <c r="N50" s="16">
        <f t="shared" si="0"/>
        <v>0</v>
      </c>
      <c r="O50" s="5">
        <v>0</v>
      </c>
      <c r="P50" s="5">
        <v>0</v>
      </c>
      <c r="Q50" s="16">
        <f t="shared" si="1"/>
        <v>0</v>
      </c>
      <c r="R50" s="5">
        <v>0</v>
      </c>
      <c r="S50" s="16">
        <f t="shared" si="2"/>
        <v>0</v>
      </c>
      <c r="T50" s="5">
        <v>0</v>
      </c>
      <c r="U50" s="16">
        <f t="shared" si="3"/>
        <v>0</v>
      </c>
    </row>
    <row r="51" spans="1:21" ht="27.95" customHeight="1" x14ac:dyDescent="0.2">
      <c r="A51" s="1">
        <v>46</v>
      </c>
      <c r="B51" s="1" t="s">
        <v>22</v>
      </c>
      <c r="C51" s="1"/>
      <c r="D51" s="25" t="s">
        <v>145</v>
      </c>
      <c r="E51" s="25" t="s">
        <v>111</v>
      </c>
      <c r="F51" s="26" t="s">
        <v>146</v>
      </c>
      <c r="G51" s="16">
        <v>0</v>
      </c>
      <c r="H51" s="44">
        <v>6</v>
      </c>
      <c r="I51" s="44">
        <v>0</v>
      </c>
      <c r="J51" s="44">
        <v>3</v>
      </c>
      <c r="K51" s="44">
        <v>0</v>
      </c>
      <c r="L51" s="44">
        <v>0</v>
      </c>
      <c r="M51" s="44">
        <v>0</v>
      </c>
      <c r="N51" s="16">
        <f t="shared" si="0"/>
        <v>0</v>
      </c>
      <c r="O51" s="5">
        <v>0</v>
      </c>
      <c r="P51" s="5">
        <v>0</v>
      </c>
      <c r="Q51" s="16">
        <f t="shared" si="1"/>
        <v>0</v>
      </c>
      <c r="R51" s="5">
        <v>0</v>
      </c>
      <c r="S51" s="16">
        <f t="shared" si="2"/>
        <v>0</v>
      </c>
      <c r="T51" s="5">
        <v>0</v>
      </c>
      <c r="U51" s="16">
        <f t="shared" si="3"/>
        <v>0</v>
      </c>
    </row>
    <row r="52" spans="1:21" ht="27.95" customHeight="1" x14ac:dyDescent="0.2">
      <c r="A52" s="1">
        <v>48</v>
      </c>
      <c r="B52" s="1" t="s">
        <v>22</v>
      </c>
      <c r="C52" s="1"/>
      <c r="D52" s="25" t="s">
        <v>149</v>
      </c>
      <c r="E52" s="25" t="s">
        <v>150</v>
      </c>
      <c r="F52" s="26" t="s">
        <v>151</v>
      </c>
      <c r="G52" s="16">
        <v>0</v>
      </c>
      <c r="H52" s="44">
        <v>1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16">
        <f t="shared" si="0"/>
        <v>0</v>
      </c>
      <c r="O52" s="5">
        <v>0</v>
      </c>
      <c r="P52" s="5">
        <v>0</v>
      </c>
      <c r="Q52" s="16">
        <f t="shared" si="1"/>
        <v>0</v>
      </c>
      <c r="R52" s="5">
        <v>0</v>
      </c>
      <c r="S52" s="16">
        <f t="shared" si="2"/>
        <v>0</v>
      </c>
      <c r="T52" s="5">
        <v>0</v>
      </c>
      <c r="U52" s="16">
        <f t="shared" si="3"/>
        <v>0</v>
      </c>
    </row>
    <row r="53" spans="1:21" ht="27.95" customHeight="1" x14ac:dyDescent="0.2">
      <c r="A53" s="1">
        <v>49</v>
      </c>
      <c r="B53" s="1" t="s">
        <v>22</v>
      </c>
      <c r="C53" s="1"/>
      <c r="D53" s="25" t="s">
        <v>152</v>
      </c>
      <c r="E53" s="31" t="s">
        <v>53</v>
      </c>
      <c r="F53" s="26" t="s">
        <v>153</v>
      </c>
      <c r="G53" s="16">
        <v>0</v>
      </c>
      <c r="H53" s="44">
        <v>1</v>
      </c>
      <c r="I53" s="44">
        <v>0</v>
      </c>
      <c r="J53" s="44">
        <v>1</v>
      </c>
      <c r="K53" s="44">
        <v>0</v>
      </c>
      <c r="L53" s="44">
        <v>0</v>
      </c>
      <c r="M53" s="44">
        <v>0</v>
      </c>
      <c r="N53" s="16">
        <f t="shared" si="0"/>
        <v>0</v>
      </c>
      <c r="O53" s="5">
        <v>0</v>
      </c>
      <c r="P53" s="5">
        <v>0</v>
      </c>
      <c r="Q53" s="16">
        <f t="shared" si="1"/>
        <v>0</v>
      </c>
      <c r="R53" s="5">
        <v>0</v>
      </c>
      <c r="S53" s="16">
        <f t="shared" si="2"/>
        <v>0</v>
      </c>
      <c r="T53" s="5">
        <v>0</v>
      </c>
      <c r="U53" s="16">
        <f t="shared" si="3"/>
        <v>0</v>
      </c>
    </row>
    <row r="54" spans="1:21" ht="27.95" customHeight="1" x14ac:dyDescent="0.2">
      <c r="A54" s="1">
        <v>50</v>
      </c>
      <c r="B54" s="1" t="s">
        <v>22</v>
      </c>
      <c r="C54" s="1"/>
      <c r="D54" s="25" t="s">
        <v>154</v>
      </c>
      <c r="E54" s="25" t="s">
        <v>155</v>
      </c>
      <c r="F54" s="26" t="s">
        <v>156</v>
      </c>
      <c r="G54" s="16">
        <v>0</v>
      </c>
      <c r="H54" s="44">
        <v>4</v>
      </c>
      <c r="I54" s="44">
        <v>0</v>
      </c>
      <c r="J54" s="44">
        <v>4</v>
      </c>
      <c r="K54" s="44">
        <v>0</v>
      </c>
      <c r="L54" s="44">
        <v>0</v>
      </c>
      <c r="M54" s="44">
        <v>0</v>
      </c>
      <c r="N54" s="16">
        <f t="shared" si="0"/>
        <v>0</v>
      </c>
      <c r="O54" s="5">
        <v>0</v>
      </c>
      <c r="P54" s="5">
        <v>0</v>
      </c>
      <c r="Q54" s="16">
        <f t="shared" si="1"/>
        <v>0</v>
      </c>
      <c r="R54" s="5">
        <v>0</v>
      </c>
      <c r="S54" s="16">
        <f t="shared" si="2"/>
        <v>0</v>
      </c>
      <c r="T54" s="5">
        <v>0</v>
      </c>
      <c r="U54" s="16">
        <f t="shared" si="3"/>
        <v>0</v>
      </c>
    </row>
    <row r="55" spans="1:21" ht="39" customHeight="1" x14ac:dyDescent="0.2">
      <c r="A55" s="1">
        <v>51</v>
      </c>
      <c r="B55" s="25" t="s">
        <v>23</v>
      </c>
      <c r="C55" s="52" t="s">
        <v>30</v>
      </c>
      <c r="D55" s="25" t="s">
        <v>157</v>
      </c>
      <c r="E55" s="39" t="s">
        <v>158</v>
      </c>
      <c r="F55" s="32" t="s">
        <v>159</v>
      </c>
      <c r="G55" s="16">
        <v>0</v>
      </c>
      <c r="H55" s="44">
        <v>3</v>
      </c>
      <c r="I55" s="44">
        <v>1</v>
      </c>
      <c r="J55" s="44">
        <v>2</v>
      </c>
      <c r="K55" s="44">
        <v>0</v>
      </c>
      <c r="L55" s="44">
        <v>0</v>
      </c>
      <c r="M55" s="44">
        <v>0</v>
      </c>
      <c r="N55" s="16">
        <f t="shared" si="0"/>
        <v>0</v>
      </c>
      <c r="O55" s="5">
        <v>0</v>
      </c>
      <c r="P55" s="5">
        <v>0</v>
      </c>
      <c r="Q55" s="16">
        <f t="shared" si="1"/>
        <v>0</v>
      </c>
      <c r="R55" s="5">
        <v>0</v>
      </c>
      <c r="S55" s="16">
        <f t="shared" si="2"/>
        <v>0</v>
      </c>
      <c r="T55" s="5">
        <v>0</v>
      </c>
      <c r="U55" s="16">
        <f t="shared" si="3"/>
        <v>0</v>
      </c>
    </row>
    <row r="56" spans="1:21" ht="27.95" customHeight="1" x14ac:dyDescent="0.2">
      <c r="A56" s="1">
        <v>52</v>
      </c>
      <c r="B56" s="1" t="s">
        <v>22</v>
      </c>
      <c r="C56" s="1"/>
      <c r="D56" s="25" t="s">
        <v>160</v>
      </c>
      <c r="E56" s="25" t="s">
        <v>161</v>
      </c>
      <c r="F56" s="27" t="s">
        <v>162</v>
      </c>
      <c r="G56" s="16">
        <v>0</v>
      </c>
      <c r="H56" s="44">
        <v>3</v>
      </c>
      <c r="I56" s="44">
        <v>0</v>
      </c>
      <c r="J56" s="44">
        <v>1</v>
      </c>
      <c r="K56" s="44">
        <v>0</v>
      </c>
      <c r="L56" s="44">
        <v>0</v>
      </c>
      <c r="M56" s="44">
        <v>0</v>
      </c>
      <c r="N56" s="16">
        <f t="shared" si="0"/>
        <v>0</v>
      </c>
      <c r="O56" s="5">
        <v>0</v>
      </c>
      <c r="P56" s="5">
        <v>0</v>
      </c>
      <c r="Q56" s="16">
        <f t="shared" si="1"/>
        <v>0</v>
      </c>
      <c r="R56" s="5">
        <v>0</v>
      </c>
      <c r="S56" s="16">
        <f t="shared" si="2"/>
        <v>0</v>
      </c>
      <c r="T56" s="5">
        <v>0</v>
      </c>
      <c r="U56" s="16">
        <f t="shared" si="3"/>
        <v>0</v>
      </c>
    </row>
    <row r="57" spans="1:21" ht="27.95" customHeight="1" x14ac:dyDescent="0.2">
      <c r="A57" s="1">
        <v>53</v>
      </c>
      <c r="B57" s="25" t="s">
        <v>24</v>
      </c>
      <c r="C57" s="52" t="s">
        <v>31</v>
      </c>
      <c r="D57" s="25" t="s">
        <v>163</v>
      </c>
      <c r="E57" s="25" t="s">
        <v>164</v>
      </c>
      <c r="F57" s="26" t="s">
        <v>165</v>
      </c>
      <c r="G57" s="16">
        <v>0</v>
      </c>
      <c r="H57" s="44">
        <v>4</v>
      </c>
      <c r="I57" s="44">
        <v>2</v>
      </c>
      <c r="J57" s="44">
        <v>1</v>
      </c>
      <c r="K57" s="44">
        <v>0</v>
      </c>
      <c r="L57" s="44">
        <v>0</v>
      </c>
      <c r="M57" s="44">
        <v>0</v>
      </c>
      <c r="N57" s="16">
        <f t="shared" si="0"/>
        <v>0</v>
      </c>
      <c r="O57" s="5">
        <v>0</v>
      </c>
      <c r="P57" s="5">
        <v>0</v>
      </c>
      <c r="Q57" s="16">
        <f t="shared" si="1"/>
        <v>0</v>
      </c>
      <c r="R57" s="5">
        <v>0</v>
      </c>
      <c r="S57" s="16">
        <f t="shared" si="2"/>
        <v>0</v>
      </c>
      <c r="T57" s="5">
        <v>0</v>
      </c>
      <c r="U57" s="16">
        <f t="shared" si="3"/>
        <v>0</v>
      </c>
    </row>
    <row r="58" spans="1:21" ht="27.95" customHeight="1" x14ac:dyDescent="0.2">
      <c r="A58" s="1">
        <v>54</v>
      </c>
      <c r="B58" s="1" t="s">
        <v>22</v>
      </c>
      <c r="C58" s="1"/>
      <c r="D58" s="25" t="s">
        <v>166</v>
      </c>
      <c r="E58" s="25" t="s">
        <v>53</v>
      </c>
      <c r="F58" s="32" t="s">
        <v>167</v>
      </c>
      <c r="G58" s="16">
        <v>0</v>
      </c>
      <c r="H58" s="44">
        <v>3</v>
      </c>
      <c r="I58" s="44">
        <v>0</v>
      </c>
      <c r="J58" s="44">
        <v>3</v>
      </c>
      <c r="K58" s="44">
        <v>0</v>
      </c>
      <c r="L58" s="44">
        <v>0</v>
      </c>
      <c r="M58" s="44">
        <v>0</v>
      </c>
      <c r="N58" s="16">
        <f t="shared" si="0"/>
        <v>0</v>
      </c>
      <c r="O58" s="5">
        <v>0</v>
      </c>
      <c r="P58" s="5">
        <v>0</v>
      </c>
      <c r="Q58" s="16">
        <f t="shared" si="1"/>
        <v>0</v>
      </c>
      <c r="R58" s="5">
        <v>0</v>
      </c>
      <c r="S58" s="16">
        <f t="shared" si="2"/>
        <v>0</v>
      </c>
      <c r="T58" s="5">
        <v>0</v>
      </c>
      <c r="U58" s="16">
        <f t="shared" si="3"/>
        <v>0</v>
      </c>
    </row>
    <row r="59" spans="1:21" ht="27.95" customHeight="1" x14ac:dyDescent="0.2">
      <c r="A59" s="1">
        <v>55</v>
      </c>
      <c r="B59" s="1" t="s">
        <v>22</v>
      </c>
      <c r="C59" s="1"/>
      <c r="D59" s="25" t="s">
        <v>168</v>
      </c>
      <c r="E59" s="25" t="s">
        <v>41</v>
      </c>
      <c r="F59" s="32" t="s">
        <v>169</v>
      </c>
      <c r="G59" s="16">
        <v>0</v>
      </c>
      <c r="H59" s="44">
        <v>2</v>
      </c>
      <c r="I59" s="44">
        <v>0</v>
      </c>
      <c r="J59" s="44">
        <v>2</v>
      </c>
      <c r="K59" s="44">
        <v>0</v>
      </c>
      <c r="L59" s="44">
        <v>0</v>
      </c>
      <c r="M59" s="44">
        <v>0</v>
      </c>
      <c r="N59" s="16">
        <f t="shared" si="0"/>
        <v>0</v>
      </c>
      <c r="O59" s="5">
        <v>0</v>
      </c>
      <c r="P59" s="5">
        <v>0</v>
      </c>
      <c r="Q59" s="16">
        <f t="shared" si="1"/>
        <v>0</v>
      </c>
      <c r="R59" s="5">
        <v>0</v>
      </c>
      <c r="S59" s="16">
        <f t="shared" si="2"/>
        <v>0</v>
      </c>
      <c r="T59" s="5">
        <v>0</v>
      </c>
      <c r="U59" s="16">
        <f t="shared" si="3"/>
        <v>0</v>
      </c>
    </row>
    <row r="60" spans="1:21" ht="27.95" customHeight="1" x14ac:dyDescent="0.2">
      <c r="A60" s="1">
        <v>56</v>
      </c>
      <c r="B60" s="1" t="s">
        <v>22</v>
      </c>
      <c r="C60" s="1"/>
      <c r="D60" s="25" t="s">
        <v>170</v>
      </c>
      <c r="E60" s="25" t="s">
        <v>41</v>
      </c>
      <c r="F60" s="32" t="s">
        <v>171</v>
      </c>
      <c r="G60" s="16">
        <v>0</v>
      </c>
      <c r="H60" s="44">
        <v>4</v>
      </c>
      <c r="I60" s="44">
        <v>0</v>
      </c>
      <c r="J60" s="44">
        <v>3</v>
      </c>
      <c r="K60" s="44">
        <v>0</v>
      </c>
      <c r="L60" s="44">
        <v>0</v>
      </c>
      <c r="M60" s="44">
        <v>0</v>
      </c>
      <c r="N60" s="16">
        <f t="shared" si="0"/>
        <v>0</v>
      </c>
      <c r="O60" s="5">
        <v>0</v>
      </c>
      <c r="P60" s="5">
        <v>0</v>
      </c>
      <c r="Q60" s="16">
        <f t="shared" si="1"/>
        <v>0</v>
      </c>
      <c r="R60" s="5">
        <v>0</v>
      </c>
      <c r="S60" s="16">
        <f t="shared" si="2"/>
        <v>0</v>
      </c>
      <c r="T60" s="5">
        <v>0</v>
      </c>
      <c r="U60" s="16">
        <f t="shared" si="3"/>
        <v>0</v>
      </c>
    </row>
    <row r="61" spans="1:21" ht="27.95" customHeight="1" x14ac:dyDescent="0.2">
      <c r="A61" s="1">
        <v>57</v>
      </c>
      <c r="B61" s="1" t="s">
        <v>22</v>
      </c>
      <c r="C61" s="1"/>
      <c r="D61" s="25" t="s">
        <v>172</v>
      </c>
      <c r="E61" s="31" t="s">
        <v>173</v>
      </c>
      <c r="F61" s="26" t="s">
        <v>174</v>
      </c>
      <c r="G61" s="16">
        <v>0</v>
      </c>
      <c r="H61" s="44">
        <v>1</v>
      </c>
      <c r="I61" s="44">
        <v>0</v>
      </c>
      <c r="J61" s="44">
        <v>1</v>
      </c>
      <c r="K61" s="44">
        <v>0</v>
      </c>
      <c r="L61" s="44">
        <v>0</v>
      </c>
      <c r="M61" s="44">
        <v>0</v>
      </c>
      <c r="N61" s="16">
        <f t="shared" si="0"/>
        <v>0</v>
      </c>
      <c r="O61" s="5">
        <v>0</v>
      </c>
      <c r="P61" s="5">
        <v>0</v>
      </c>
      <c r="Q61" s="16">
        <f t="shared" si="1"/>
        <v>0</v>
      </c>
      <c r="R61" s="5">
        <v>0</v>
      </c>
      <c r="S61" s="16">
        <f t="shared" si="2"/>
        <v>0</v>
      </c>
      <c r="T61" s="5">
        <v>0</v>
      </c>
      <c r="U61" s="16">
        <f t="shared" si="3"/>
        <v>0</v>
      </c>
    </row>
    <row r="62" spans="1:21" ht="27.95" customHeight="1" x14ac:dyDescent="0.2">
      <c r="A62" s="1">
        <v>58</v>
      </c>
      <c r="B62" s="1" t="s">
        <v>22</v>
      </c>
      <c r="C62" s="1"/>
      <c r="D62" s="25" t="s">
        <v>175</v>
      </c>
      <c r="E62" s="25" t="s">
        <v>176</v>
      </c>
      <c r="F62" s="27" t="s">
        <v>177</v>
      </c>
      <c r="G62" s="16">
        <v>0</v>
      </c>
      <c r="H62" s="44">
        <v>1</v>
      </c>
      <c r="I62" s="44">
        <v>1</v>
      </c>
      <c r="J62" s="44">
        <v>0</v>
      </c>
      <c r="K62" s="44">
        <v>0</v>
      </c>
      <c r="L62" s="44">
        <v>0</v>
      </c>
      <c r="M62" s="44">
        <v>0</v>
      </c>
      <c r="N62" s="16">
        <f t="shared" si="0"/>
        <v>0</v>
      </c>
      <c r="O62" s="5">
        <v>0</v>
      </c>
      <c r="P62" s="5">
        <v>0</v>
      </c>
      <c r="Q62" s="16">
        <f t="shared" si="1"/>
        <v>0</v>
      </c>
      <c r="R62" s="5">
        <v>0</v>
      </c>
      <c r="S62" s="16">
        <f t="shared" si="2"/>
        <v>0</v>
      </c>
      <c r="T62" s="5">
        <v>0</v>
      </c>
      <c r="U62" s="16">
        <f t="shared" si="3"/>
        <v>0</v>
      </c>
    </row>
    <row r="63" spans="1:21" ht="27.95" customHeight="1" x14ac:dyDescent="0.2">
      <c r="A63" s="1">
        <v>59</v>
      </c>
      <c r="B63" s="1" t="s">
        <v>22</v>
      </c>
      <c r="C63" s="1"/>
      <c r="D63" s="37" t="s">
        <v>178</v>
      </c>
      <c r="E63" s="37" t="s">
        <v>53</v>
      </c>
      <c r="F63" s="26" t="s">
        <v>179</v>
      </c>
      <c r="G63" s="16">
        <v>0</v>
      </c>
      <c r="H63" s="44">
        <v>1</v>
      </c>
      <c r="I63" s="44">
        <v>0</v>
      </c>
      <c r="J63" s="44">
        <v>1</v>
      </c>
      <c r="K63" s="44">
        <v>0</v>
      </c>
      <c r="L63" s="44">
        <v>0</v>
      </c>
      <c r="M63" s="44">
        <v>0</v>
      </c>
      <c r="N63" s="16">
        <f t="shared" si="0"/>
        <v>0</v>
      </c>
      <c r="O63" s="5">
        <v>0</v>
      </c>
      <c r="P63" s="5">
        <v>0</v>
      </c>
      <c r="Q63" s="16">
        <f t="shared" si="1"/>
        <v>0</v>
      </c>
      <c r="R63" s="5">
        <v>0</v>
      </c>
      <c r="S63" s="16">
        <f t="shared" si="2"/>
        <v>0</v>
      </c>
      <c r="T63" s="5">
        <v>0</v>
      </c>
      <c r="U63" s="16">
        <f t="shared" si="3"/>
        <v>0</v>
      </c>
    </row>
    <row r="64" spans="1:21" ht="27.95" customHeight="1" x14ac:dyDescent="0.2">
      <c r="A64" s="1">
        <v>60</v>
      </c>
      <c r="B64" s="1" t="s">
        <v>22</v>
      </c>
      <c r="C64" s="1"/>
      <c r="D64" s="25" t="s">
        <v>180</v>
      </c>
      <c r="E64" s="25" t="s">
        <v>41</v>
      </c>
      <c r="F64" s="32" t="s">
        <v>181</v>
      </c>
      <c r="G64" s="16">
        <v>0</v>
      </c>
      <c r="H64" s="44">
        <v>1</v>
      </c>
      <c r="I64" s="44">
        <v>0</v>
      </c>
      <c r="J64" s="44">
        <v>1</v>
      </c>
      <c r="K64" s="44">
        <v>0</v>
      </c>
      <c r="L64" s="44">
        <v>0</v>
      </c>
      <c r="M64" s="44">
        <v>0</v>
      </c>
      <c r="N64" s="16">
        <f t="shared" si="0"/>
        <v>0</v>
      </c>
      <c r="O64" s="5">
        <v>0</v>
      </c>
      <c r="P64" s="5">
        <v>0</v>
      </c>
      <c r="Q64" s="16">
        <f t="shared" si="1"/>
        <v>0</v>
      </c>
      <c r="R64" s="5">
        <v>0</v>
      </c>
      <c r="S64" s="16">
        <f t="shared" si="2"/>
        <v>0</v>
      </c>
      <c r="T64" s="5">
        <v>0</v>
      </c>
      <c r="U64" s="16">
        <f t="shared" si="3"/>
        <v>0</v>
      </c>
    </row>
    <row r="65" spans="1:21" ht="27.95" customHeight="1" x14ac:dyDescent="0.2">
      <c r="A65" s="1"/>
      <c r="B65" s="52" t="s">
        <v>24</v>
      </c>
      <c r="C65" s="52" t="s">
        <v>259</v>
      </c>
      <c r="D65" s="25" t="s">
        <v>260</v>
      </c>
      <c r="E65" s="25" t="s">
        <v>41</v>
      </c>
      <c r="F65" s="32"/>
      <c r="G65" s="49"/>
      <c r="H65" s="44">
        <v>2</v>
      </c>
      <c r="I65" s="44">
        <v>2</v>
      </c>
      <c r="J65" s="44">
        <v>0</v>
      </c>
      <c r="K65" s="44"/>
      <c r="L65" s="44"/>
      <c r="M65" s="44"/>
      <c r="N65" s="16"/>
      <c r="O65" s="44"/>
      <c r="P65" s="44"/>
      <c r="Q65" s="16"/>
      <c r="R65" s="44"/>
      <c r="S65" s="16"/>
      <c r="T65" s="5"/>
      <c r="U65" s="16"/>
    </row>
    <row r="66" spans="1:21" ht="27.95" customHeight="1" x14ac:dyDescent="0.2">
      <c r="A66" s="1">
        <v>61</v>
      </c>
      <c r="B66" s="25" t="s">
        <v>25</v>
      </c>
      <c r="C66" s="52" t="s">
        <v>32</v>
      </c>
      <c r="D66" s="25" t="s">
        <v>182</v>
      </c>
      <c r="E66" s="25" t="s">
        <v>41</v>
      </c>
      <c r="F66" s="26" t="s">
        <v>183</v>
      </c>
      <c r="G66" s="16">
        <v>0</v>
      </c>
      <c r="H66" s="44">
        <v>5</v>
      </c>
      <c r="I66" s="44">
        <v>1</v>
      </c>
      <c r="J66" s="44">
        <v>2</v>
      </c>
      <c r="K66" s="44">
        <v>0</v>
      </c>
      <c r="L66" s="44">
        <v>0</v>
      </c>
      <c r="M66" s="44">
        <v>0</v>
      </c>
      <c r="N66" s="16">
        <f t="shared" si="0"/>
        <v>0</v>
      </c>
      <c r="O66" s="5">
        <v>0</v>
      </c>
      <c r="P66" s="5">
        <v>0</v>
      </c>
      <c r="Q66" s="16">
        <f t="shared" si="1"/>
        <v>0</v>
      </c>
      <c r="R66" s="5">
        <v>0</v>
      </c>
      <c r="S66" s="16">
        <f t="shared" si="2"/>
        <v>0</v>
      </c>
      <c r="T66" s="5">
        <v>0</v>
      </c>
      <c r="U66" s="16">
        <f t="shared" si="3"/>
        <v>0</v>
      </c>
    </row>
    <row r="67" spans="1:21" ht="27.95" customHeight="1" x14ac:dyDescent="0.2">
      <c r="A67" s="1">
        <v>62</v>
      </c>
      <c r="B67" s="1" t="s">
        <v>22</v>
      </c>
      <c r="C67" s="1"/>
      <c r="D67" s="25" t="s">
        <v>184</v>
      </c>
      <c r="E67" s="25" t="s">
        <v>185</v>
      </c>
      <c r="F67" s="32" t="s">
        <v>186</v>
      </c>
      <c r="G67" s="16">
        <v>0</v>
      </c>
      <c r="H67" s="44">
        <v>3</v>
      </c>
      <c r="I67" s="44">
        <v>1</v>
      </c>
      <c r="J67" s="44">
        <v>1</v>
      </c>
      <c r="K67" s="44">
        <v>0</v>
      </c>
      <c r="L67" s="44">
        <v>0</v>
      </c>
      <c r="M67" s="44">
        <v>0</v>
      </c>
      <c r="N67" s="16">
        <f t="shared" si="0"/>
        <v>0</v>
      </c>
      <c r="O67" s="5">
        <v>0</v>
      </c>
      <c r="P67" s="5">
        <v>0</v>
      </c>
      <c r="Q67" s="16">
        <f t="shared" si="1"/>
        <v>0</v>
      </c>
      <c r="R67" s="5">
        <v>0</v>
      </c>
      <c r="S67" s="16">
        <f t="shared" si="2"/>
        <v>0</v>
      </c>
      <c r="T67" s="5">
        <v>0</v>
      </c>
      <c r="U67" s="16">
        <f t="shared" si="3"/>
        <v>0</v>
      </c>
    </row>
    <row r="68" spans="1:21" ht="27.95" customHeight="1" x14ac:dyDescent="0.2">
      <c r="A68" s="1">
        <v>63</v>
      </c>
      <c r="B68" s="1" t="s">
        <v>22</v>
      </c>
      <c r="C68" s="1"/>
      <c r="D68" s="25" t="s">
        <v>187</v>
      </c>
      <c r="E68" s="25" t="s">
        <v>188</v>
      </c>
      <c r="F68" s="26" t="s">
        <v>189</v>
      </c>
      <c r="G68" s="16">
        <v>0</v>
      </c>
      <c r="H68" s="44">
        <v>7</v>
      </c>
      <c r="I68" s="44">
        <v>1</v>
      </c>
      <c r="J68" s="44">
        <v>5</v>
      </c>
      <c r="K68" s="44">
        <v>0</v>
      </c>
      <c r="L68" s="44">
        <v>0</v>
      </c>
      <c r="M68" s="44">
        <v>0</v>
      </c>
      <c r="N68" s="16">
        <f t="shared" si="0"/>
        <v>0</v>
      </c>
      <c r="O68" s="5">
        <v>0</v>
      </c>
      <c r="P68" s="5">
        <v>0</v>
      </c>
      <c r="Q68" s="16">
        <f t="shared" si="1"/>
        <v>0</v>
      </c>
      <c r="R68" s="5">
        <v>0</v>
      </c>
      <c r="S68" s="16">
        <f t="shared" si="2"/>
        <v>0</v>
      </c>
      <c r="T68" s="5">
        <v>0</v>
      </c>
      <c r="U68" s="16">
        <f t="shared" si="3"/>
        <v>0</v>
      </c>
    </row>
    <row r="69" spans="1:21" ht="27.95" customHeight="1" x14ac:dyDescent="0.2">
      <c r="A69" s="1">
        <v>64</v>
      </c>
      <c r="B69" s="1" t="s">
        <v>22</v>
      </c>
      <c r="C69" s="1"/>
      <c r="D69" s="25" t="s">
        <v>190</v>
      </c>
      <c r="E69" s="25" t="s">
        <v>44</v>
      </c>
      <c r="F69" s="26" t="s">
        <v>191</v>
      </c>
      <c r="G69" s="16">
        <v>0</v>
      </c>
      <c r="H69" s="44">
        <v>3</v>
      </c>
      <c r="I69" s="44">
        <v>1</v>
      </c>
      <c r="J69" s="44">
        <v>1</v>
      </c>
      <c r="K69" s="44">
        <v>0</v>
      </c>
      <c r="L69" s="44">
        <v>0</v>
      </c>
      <c r="M69" s="44">
        <v>0</v>
      </c>
      <c r="N69" s="16">
        <f t="shared" si="0"/>
        <v>0</v>
      </c>
      <c r="O69" s="5">
        <v>0</v>
      </c>
      <c r="P69" s="5">
        <v>0</v>
      </c>
      <c r="Q69" s="16">
        <f t="shared" si="1"/>
        <v>0</v>
      </c>
      <c r="R69" s="5">
        <v>0</v>
      </c>
      <c r="S69" s="16">
        <f t="shared" si="2"/>
        <v>0</v>
      </c>
      <c r="T69" s="5">
        <v>0</v>
      </c>
      <c r="U69" s="16">
        <f t="shared" si="3"/>
        <v>0</v>
      </c>
    </row>
    <row r="70" spans="1:21" ht="27.95" customHeight="1" x14ac:dyDescent="0.2">
      <c r="A70" s="1">
        <v>65</v>
      </c>
      <c r="B70" s="1" t="s">
        <v>22</v>
      </c>
      <c r="C70" s="1"/>
      <c r="D70" s="25" t="s">
        <v>192</v>
      </c>
      <c r="E70" s="25" t="s">
        <v>123</v>
      </c>
      <c r="F70" s="26"/>
      <c r="G70" s="16">
        <v>0</v>
      </c>
      <c r="H70" s="44">
        <v>2</v>
      </c>
      <c r="I70" s="44">
        <v>0</v>
      </c>
      <c r="J70" s="44">
        <v>2</v>
      </c>
      <c r="K70" s="44">
        <v>0</v>
      </c>
      <c r="L70" s="44">
        <v>0</v>
      </c>
      <c r="M70" s="44">
        <v>0</v>
      </c>
      <c r="N70" s="16">
        <f t="shared" ref="N70:N100" si="5">IF(H70=0,0,K70/H70)*100</f>
        <v>0</v>
      </c>
      <c r="O70" s="5">
        <v>0</v>
      </c>
      <c r="P70" s="5">
        <v>0</v>
      </c>
      <c r="Q70" s="16">
        <f t="shared" ref="Q70:Q100" si="6">IF(O70=0,0,P70/O70)*100</f>
        <v>0</v>
      </c>
      <c r="R70" s="5">
        <v>0</v>
      </c>
      <c r="S70" s="16">
        <f t="shared" ref="S70:S100" si="7">IF(P70=0,0,R70/P70)*100</f>
        <v>0</v>
      </c>
      <c r="T70" s="5">
        <v>0</v>
      </c>
      <c r="U70" s="16">
        <f t="shared" ref="U70:U100" si="8">IF(P70=0,0,T70/P70)*100</f>
        <v>0</v>
      </c>
    </row>
    <row r="71" spans="1:21" ht="27.95" customHeight="1" x14ac:dyDescent="0.2">
      <c r="A71" s="1">
        <v>66</v>
      </c>
      <c r="B71" s="1" t="s">
        <v>22</v>
      </c>
      <c r="C71" s="1"/>
      <c r="D71" s="25" t="s">
        <v>193</v>
      </c>
      <c r="E71" s="25" t="s">
        <v>41</v>
      </c>
      <c r="F71" s="26" t="s">
        <v>194</v>
      </c>
      <c r="G71" s="16">
        <v>0</v>
      </c>
      <c r="H71" s="44">
        <v>3</v>
      </c>
      <c r="I71" s="44">
        <v>0</v>
      </c>
      <c r="J71" s="44">
        <v>3</v>
      </c>
      <c r="K71" s="44">
        <v>0</v>
      </c>
      <c r="L71" s="44">
        <v>0</v>
      </c>
      <c r="M71" s="44">
        <v>0</v>
      </c>
      <c r="N71" s="16">
        <f t="shared" si="5"/>
        <v>0</v>
      </c>
      <c r="O71" s="5">
        <v>0</v>
      </c>
      <c r="P71" s="5">
        <v>0</v>
      </c>
      <c r="Q71" s="16">
        <f t="shared" si="6"/>
        <v>0</v>
      </c>
      <c r="R71" s="5">
        <v>0</v>
      </c>
      <c r="S71" s="16">
        <f t="shared" si="7"/>
        <v>0</v>
      </c>
      <c r="T71" s="5">
        <v>0</v>
      </c>
      <c r="U71" s="16">
        <f t="shared" si="8"/>
        <v>0</v>
      </c>
    </row>
    <row r="72" spans="1:21" ht="27.95" customHeight="1" x14ac:dyDescent="0.2">
      <c r="A72" s="1">
        <v>67</v>
      </c>
      <c r="B72" s="1" t="s">
        <v>22</v>
      </c>
      <c r="C72" s="1"/>
      <c r="D72" s="25" t="s">
        <v>195</v>
      </c>
      <c r="E72" s="25" t="s">
        <v>196</v>
      </c>
      <c r="F72" s="26" t="s">
        <v>197</v>
      </c>
      <c r="G72" s="16">
        <v>0</v>
      </c>
      <c r="H72" s="44">
        <v>2</v>
      </c>
      <c r="I72" s="44">
        <v>0</v>
      </c>
      <c r="J72" s="44">
        <v>2</v>
      </c>
      <c r="K72" s="44">
        <v>0</v>
      </c>
      <c r="L72" s="44">
        <v>0</v>
      </c>
      <c r="M72" s="44">
        <v>0</v>
      </c>
      <c r="N72" s="16">
        <f t="shared" si="5"/>
        <v>0</v>
      </c>
      <c r="O72" s="5">
        <v>0</v>
      </c>
      <c r="P72" s="5">
        <v>0</v>
      </c>
      <c r="Q72" s="16">
        <f t="shared" si="6"/>
        <v>0</v>
      </c>
      <c r="R72" s="5">
        <v>0</v>
      </c>
      <c r="S72" s="16">
        <f t="shared" si="7"/>
        <v>0</v>
      </c>
      <c r="T72" s="5">
        <v>0</v>
      </c>
      <c r="U72" s="16">
        <f t="shared" si="8"/>
        <v>0</v>
      </c>
    </row>
    <row r="73" spans="1:21" ht="27.95" customHeight="1" x14ac:dyDescent="0.2">
      <c r="A73" s="1">
        <v>68</v>
      </c>
      <c r="B73" s="1" t="s">
        <v>22</v>
      </c>
      <c r="C73" s="1"/>
      <c r="D73" s="25" t="s">
        <v>198</v>
      </c>
      <c r="E73" s="25" t="s">
        <v>196</v>
      </c>
      <c r="F73" s="26" t="s">
        <v>199</v>
      </c>
      <c r="G73" s="16">
        <v>0</v>
      </c>
      <c r="H73" s="44">
        <v>1</v>
      </c>
      <c r="I73" s="44">
        <v>0</v>
      </c>
      <c r="J73" s="44">
        <v>1</v>
      </c>
      <c r="K73" s="44">
        <v>0</v>
      </c>
      <c r="L73" s="44">
        <v>0</v>
      </c>
      <c r="M73" s="44">
        <v>0</v>
      </c>
      <c r="N73" s="16">
        <f t="shared" si="5"/>
        <v>0</v>
      </c>
      <c r="O73" s="5">
        <v>0</v>
      </c>
      <c r="P73" s="5">
        <v>0</v>
      </c>
      <c r="Q73" s="16">
        <f t="shared" si="6"/>
        <v>0</v>
      </c>
      <c r="R73" s="5">
        <v>0</v>
      </c>
      <c r="S73" s="16">
        <f t="shared" si="7"/>
        <v>0</v>
      </c>
      <c r="T73" s="5">
        <v>0</v>
      </c>
      <c r="U73" s="16">
        <f t="shared" si="8"/>
        <v>0</v>
      </c>
    </row>
    <row r="74" spans="1:21" ht="27.95" customHeight="1" x14ac:dyDescent="0.2">
      <c r="A74" s="1">
        <v>69</v>
      </c>
      <c r="B74" s="1" t="s">
        <v>22</v>
      </c>
      <c r="C74" s="1"/>
      <c r="D74" s="25" t="s">
        <v>200</v>
      </c>
      <c r="E74" s="25" t="s">
        <v>41</v>
      </c>
      <c r="F74" s="26" t="s">
        <v>201</v>
      </c>
      <c r="G74" s="16">
        <v>0</v>
      </c>
      <c r="H74" s="44">
        <v>3</v>
      </c>
      <c r="I74" s="44">
        <v>1</v>
      </c>
      <c r="J74" s="44">
        <v>2</v>
      </c>
      <c r="K74" s="44">
        <v>0</v>
      </c>
      <c r="L74" s="44">
        <v>0</v>
      </c>
      <c r="M74" s="44">
        <v>0</v>
      </c>
      <c r="N74" s="16">
        <f t="shared" si="5"/>
        <v>0</v>
      </c>
      <c r="O74" s="5">
        <v>0</v>
      </c>
      <c r="P74" s="5">
        <v>0</v>
      </c>
      <c r="Q74" s="16">
        <f t="shared" si="6"/>
        <v>0</v>
      </c>
      <c r="R74" s="5">
        <v>0</v>
      </c>
      <c r="S74" s="16">
        <f t="shared" si="7"/>
        <v>0</v>
      </c>
      <c r="T74" s="5">
        <v>0</v>
      </c>
      <c r="U74" s="16">
        <f t="shared" si="8"/>
        <v>0</v>
      </c>
    </row>
    <row r="75" spans="1:21" ht="27.95" customHeight="1" x14ac:dyDescent="0.2">
      <c r="A75" s="1">
        <v>70</v>
      </c>
      <c r="B75" s="1" t="s">
        <v>22</v>
      </c>
      <c r="C75" s="1"/>
      <c r="D75" s="25" t="s">
        <v>202</v>
      </c>
      <c r="E75" s="25" t="s">
        <v>53</v>
      </c>
      <c r="F75" s="26" t="s">
        <v>203</v>
      </c>
      <c r="G75" s="16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16">
        <f t="shared" si="5"/>
        <v>0</v>
      </c>
      <c r="O75" s="5">
        <v>0</v>
      </c>
      <c r="P75" s="5">
        <v>0</v>
      </c>
      <c r="Q75" s="16">
        <f t="shared" si="6"/>
        <v>0</v>
      </c>
      <c r="R75" s="5">
        <v>0</v>
      </c>
      <c r="S75" s="16">
        <f t="shared" si="7"/>
        <v>0</v>
      </c>
      <c r="T75" s="5">
        <v>0</v>
      </c>
      <c r="U75" s="16">
        <f t="shared" si="8"/>
        <v>0</v>
      </c>
    </row>
    <row r="76" spans="1:21" ht="27.95" customHeight="1" x14ac:dyDescent="0.2">
      <c r="A76" s="1">
        <v>71</v>
      </c>
      <c r="B76" s="1" t="s">
        <v>22</v>
      </c>
      <c r="C76" s="1"/>
      <c r="D76" s="25" t="s">
        <v>204</v>
      </c>
      <c r="E76" s="25" t="s">
        <v>53</v>
      </c>
      <c r="F76" s="26" t="s">
        <v>205</v>
      </c>
      <c r="G76" s="16">
        <v>0</v>
      </c>
      <c r="H76" s="44">
        <v>5</v>
      </c>
      <c r="I76" s="44">
        <v>0</v>
      </c>
      <c r="J76" s="44">
        <v>4</v>
      </c>
      <c r="K76" s="44">
        <v>0</v>
      </c>
      <c r="L76" s="44">
        <v>0</v>
      </c>
      <c r="M76" s="44">
        <v>0</v>
      </c>
      <c r="N76" s="16">
        <f t="shared" si="5"/>
        <v>0</v>
      </c>
      <c r="O76" s="5">
        <v>0</v>
      </c>
      <c r="P76" s="5">
        <v>0</v>
      </c>
      <c r="Q76" s="16">
        <f t="shared" si="6"/>
        <v>0</v>
      </c>
      <c r="R76" s="5">
        <v>0</v>
      </c>
      <c r="S76" s="16">
        <f t="shared" si="7"/>
        <v>0</v>
      </c>
      <c r="T76" s="5">
        <v>0</v>
      </c>
      <c r="U76" s="16">
        <f t="shared" si="8"/>
        <v>0</v>
      </c>
    </row>
    <row r="77" spans="1:21" ht="27.95" customHeight="1" x14ac:dyDescent="0.2">
      <c r="A77" s="1">
        <v>72</v>
      </c>
      <c r="B77" s="1" t="s">
        <v>22</v>
      </c>
      <c r="C77" s="1"/>
      <c r="D77" s="25" t="s">
        <v>206</v>
      </c>
      <c r="E77" s="31" t="s">
        <v>41</v>
      </c>
      <c r="F77" s="27" t="s">
        <v>207</v>
      </c>
      <c r="G77" s="16">
        <v>0</v>
      </c>
      <c r="H77" s="44">
        <v>7</v>
      </c>
      <c r="I77" s="44">
        <v>4</v>
      </c>
      <c r="J77" s="44">
        <v>3</v>
      </c>
      <c r="K77" s="44">
        <v>0</v>
      </c>
      <c r="L77" s="44">
        <v>0</v>
      </c>
      <c r="M77" s="44">
        <v>0</v>
      </c>
      <c r="N77" s="16">
        <f t="shared" si="5"/>
        <v>0</v>
      </c>
      <c r="O77" s="5">
        <v>0</v>
      </c>
      <c r="P77" s="5">
        <v>0</v>
      </c>
      <c r="Q77" s="16">
        <f t="shared" si="6"/>
        <v>0</v>
      </c>
      <c r="R77" s="5">
        <v>0</v>
      </c>
      <c r="S77" s="16">
        <f t="shared" si="7"/>
        <v>0</v>
      </c>
      <c r="T77" s="5">
        <v>0</v>
      </c>
      <c r="U77" s="16">
        <f t="shared" si="8"/>
        <v>0</v>
      </c>
    </row>
    <row r="78" spans="1:21" ht="27.95" customHeight="1" x14ac:dyDescent="0.2">
      <c r="A78" s="1">
        <v>73</v>
      </c>
      <c r="B78" s="1" t="s">
        <v>22</v>
      </c>
      <c r="C78" s="1"/>
      <c r="D78" s="25" t="s">
        <v>208</v>
      </c>
      <c r="E78" s="25" t="s">
        <v>135</v>
      </c>
      <c r="F78" s="26" t="s">
        <v>209</v>
      </c>
      <c r="G78" s="16">
        <v>0</v>
      </c>
      <c r="H78" s="44">
        <v>2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16">
        <f t="shared" si="5"/>
        <v>0</v>
      </c>
      <c r="O78" s="5">
        <v>0</v>
      </c>
      <c r="P78" s="5">
        <v>0</v>
      </c>
      <c r="Q78" s="16">
        <f t="shared" si="6"/>
        <v>0</v>
      </c>
      <c r="R78" s="5">
        <v>0</v>
      </c>
      <c r="S78" s="16">
        <f t="shared" si="7"/>
        <v>0</v>
      </c>
      <c r="T78" s="5">
        <v>0</v>
      </c>
      <c r="U78" s="16">
        <f t="shared" si="8"/>
        <v>0</v>
      </c>
    </row>
    <row r="79" spans="1:21" ht="27.95" customHeight="1" x14ac:dyDescent="0.2">
      <c r="A79" s="1">
        <v>74</v>
      </c>
      <c r="B79" s="1" t="s">
        <v>22</v>
      </c>
      <c r="C79" s="1"/>
      <c r="D79" s="25" t="s">
        <v>210</v>
      </c>
      <c r="E79" s="25" t="s">
        <v>211</v>
      </c>
      <c r="F79" s="26" t="s">
        <v>212</v>
      </c>
      <c r="G79" s="16">
        <v>0</v>
      </c>
      <c r="H79" s="44">
        <v>1</v>
      </c>
      <c r="I79" s="44">
        <v>1</v>
      </c>
      <c r="J79" s="44">
        <v>0</v>
      </c>
      <c r="K79" s="44">
        <v>0</v>
      </c>
      <c r="L79" s="44">
        <v>0</v>
      </c>
      <c r="M79" s="44">
        <v>0</v>
      </c>
      <c r="N79" s="16">
        <f t="shared" si="5"/>
        <v>0</v>
      </c>
      <c r="O79" s="5">
        <v>0</v>
      </c>
      <c r="P79" s="5">
        <v>0</v>
      </c>
      <c r="Q79" s="16">
        <f t="shared" si="6"/>
        <v>0</v>
      </c>
      <c r="R79" s="5">
        <v>0</v>
      </c>
      <c r="S79" s="16">
        <f t="shared" si="7"/>
        <v>0</v>
      </c>
      <c r="T79" s="5">
        <v>0</v>
      </c>
      <c r="U79" s="16">
        <f t="shared" si="8"/>
        <v>0</v>
      </c>
    </row>
    <row r="80" spans="1:21" ht="27.95" customHeight="1" x14ac:dyDescent="0.2">
      <c r="A80" s="1">
        <v>75</v>
      </c>
      <c r="B80" s="1" t="s">
        <v>22</v>
      </c>
      <c r="C80" s="1"/>
      <c r="D80" s="25" t="s">
        <v>213</v>
      </c>
      <c r="E80" s="25" t="s">
        <v>214</v>
      </c>
      <c r="F80" s="26" t="s">
        <v>215</v>
      </c>
      <c r="G80" s="16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16">
        <f t="shared" si="5"/>
        <v>0</v>
      </c>
      <c r="O80" s="5">
        <v>0</v>
      </c>
      <c r="P80" s="5">
        <v>0</v>
      </c>
      <c r="Q80" s="16">
        <f t="shared" si="6"/>
        <v>0</v>
      </c>
      <c r="R80" s="5">
        <v>0</v>
      </c>
      <c r="S80" s="16">
        <f t="shared" si="7"/>
        <v>0</v>
      </c>
      <c r="T80" s="5">
        <v>0</v>
      </c>
      <c r="U80" s="16">
        <f t="shared" si="8"/>
        <v>0</v>
      </c>
    </row>
    <row r="81" spans="1:21" ht="27.95" customHeight="1" x14ac:dyDescent="0.2">
      <c r="A81" s="1">
        <v>76</v>
      </c>
      <c r="B81" s="1" t="s">
        <v>22</v>
      </c>
      <c r="C81" s="1"/>
      <c r="D81" s="25" t="s">
        <v>216</v>
      </c>
      <c r="E81" s="25" t="s">
        <v>53</v>
      </c>
      <c r="F81" s="32" t="s">
        <v>217</v>
      </c>
      <c r="G81" s="16">
        <v>0</v>
      </c>
      <c r="H81" s="44">
        <v>2</v>
      </c>
      <c r="I81" s="44">
        <v>1</v>
      </c>
      <c r="J81" s="44">
        <v>1</v>
      </c>
      <c r="K81" s="44">
        <v>0</v>
      </c>
      <c r="L81" s="44">
        <v>0</v>
      </c>
      <c r="M81" s="44">
        <v>0</v>
      </c>
      <c r="N81" s="16">
        <f t="shared" si="5"/>
        <v>0</v>
      </c>
      <c r="O81" s="5">
        <v>0</v>
      </c>
      <c r="P81" s="5">
        <v>0</v>
      </c>
      <c r="Q81" s="16">
        <f t="shared" si="6"/>
        <v>0</v>
      </c>
      <c r="R81" s="5">
        <v>0</v>
      </c>
      <c r="S81" s="16">
        <f t="shared" si="7"/>
        <v>0</v>
      </c>
      <c r="T81" s="5">
        <v>0</v>
      </c>
      <c r="U81" s="16">
        <f t="shared" si="8"/>
        <v>0</v>
      </c>
    </row>
    <row r="82" spans="1:21" ht="27.95" customHeight="1" x14ac:dyDescent="0.2">
      <c r="A82" s="1">
        <v>77</v>
      </c>
      <c r="B82" s="1" t="s">
        <v>22</v>
      </c>
      <c r="C82" s="1"/>
      <c r="D82" s="25" t="s">
        <v>218</v>
      </c>
      <c r="E82" s="25" t="s">
        <v>53</v>
      </c>
      <c r="F82" s="27" t="s">
        <v>219</v>
      </c>
      <c r="G82" s="16">
        <v>0</v>
      </c>
      <c r="H82" s="44">
        <v>5</v>
      </c>
      <c r="I82" s="44">
        <v>1</v>
      </c>
      <c r="J82" s="44">
        <v>4</v>
      </c>
      <c r="K82" s="44">
        <v>0</v>
      </c>
      <c r="L82" s="44">
        <v>0</v>
      </c>
      <c r="M82" s="44">
        <v>0</v>
      </c>
      <c r="N82" s="16">
        <f t="shared" si="5"/>
        <v>0</v>
      </c>
      <c r="O82" s="5">
        <v>0</v>
      </c>
      <c r="P82" s="5">
        <v>0</v>
      </c>
      <c r="Q82" s="16">
        <f t="shared" si="6"/>
        <v>0</v>
      </c>
      <c r="R82" s="5">
        <v>0</v>
      </c>
      <c r="S82" s="16">
        <f t="shared" si="7"/>
        <v>0</v>
      </c>
      <c r="T82" s="5">
        <v>0</v>
      </c>
      <c r="U82" s="16">
        <f t="shared" si="8"/>
        <v>0</v>
      </c>
    </row>
    <row r="83" spans="1:21" ht="27.95" customHeight="1" x14ac:dyDescent="0.2">
      <c r="A83" s="1">
        <v>78</v>
      </c>
      <c r="B83" s="1" t="s">
        <v>22</v>
      </c>
      <c r="C83" s="1"/>
      <c r="D83" s="25" t="s">
        <v>220</v>
      </c>
      <c r="E83" s="25" t="s">
        <v>221</v>
      </c>
      <c r="F83" s="32" t="s">
        <v>222</v>
      </c>
      <c r="G83" s="16">
        <v>0</v>
      </c>
      <c r="H83" s="44">
        <v>6</v>
      </c>
      <c r="I83" s="44">
        <v>0</v>
      </c>
      <c r="J83" s="44">
        <v>6</v>
      </c>
      <c r="K83" s="44">
        <v>0</v>
      </c>
      <c r="L83" s="44">
        <v>0</v>
      </c>
      <c r="M83" s="44">
        <v>0</v>
      </c>
      <c r="N83" s="16">
        <f t="shared" si="5"/>
        <v>0</v>
      </c>
      <c r="O83" s="5">
        <v>0</v>
      </c>
      <c r="P83" s="5">
        <v>0</v>
      </c>
      <c r="Q83" s="16">
        <f t="shared" si="6"/>
        <v>0</v>
      </c>
      <c r="R83" s="5">
        <v>0</v>
      </c>
      <c r="S83" s="16">
        <f t="shared" si="7"/>
        <v>0</v>
      </c>
      <c r="T83" s="5">
        <v>0</v>
      </c>
      <c r="U83" s="16">
        <f t="shared" si="8"/>
        <v>0</v>
      </c>
    </row>
    <row r="84" spans="1:21" ht="27.95" customHeight="1" x14ac:dyDescent="0.2">
      <c r="A84" s="1">
        <v>79</v>
      </c>
      <c r="B84" s="1" t="s">
        <v>22</v>
      </c>
      <c r="C84" s="1"/>
      <c r="D84" s="25" t="s">
        <v>223</v>
      </c>
      <c r="E84" s="33" t="s">
        <v>224</v>
      </c>
      <c r="F84" s="26" t="s">
        <v>225</v>
      </c>
      <c r="G84" s="16">
        <v>0</v>
      </c>
      <c r="H84" s="44">
        <v>3</v>
      </c>
      <c r="I84" s="44">
        <v>2</v>
      </c>
      <c r="J84" s="44">
        <v>1</v>
      </c>
      <c r="K84" s="44">
        <v>0</v>
      </c>
      <c r="L84" s="44">
        <v>0</v>
      </c>
      <c r="M84" s="44">
        <v>0</v>
      </c>
      <c r="N84" s="16">
        <f t="shared" si="5"/>
        <v>0</v>
      </c>
      <c r="O84" s="5">
        <v>0</v>
      </c>
      <c r="P84" s="5">
        <v>0</v>
      </c>
      <c r="Q84" s="16">
        <f t="shared" si="6"/>
        <v>0</v>
      </c>
      <c r="R84" s="5">
        <v>0</v>
      </c>
      <c r="S84" s="16">
        <f t="shared" si="7"/>
        <v>0</v>
      </c>
      <c r="T84" s="5">
        <v>0</v>
      </c>
      <c r="U84" s="16">
        <f t="shared" si="8"/>
        <v>0</v>
      </c>
    </row>
    <row r="85" spans="1:21" ht="27.95" customHeight="1" x14ac:dyDescent="0.2">
      <c r="A85" s="1">
        <v>80</v>
      </c>
      <c r="B85" s="1" t="s">
        <v>22</v>
      </c>
      <c r="C85" s="1"/>
      <c r="D85" s="25" t="s">
        <v>226</v>
      </c>
      <c r="E85" s="25" t="s">
        <v>41</v>
      </c>
      <c r="F85" s="26" t="s">
        <v>227</v>
      </c>
      <c r="G85" s="16">
        <v>0</v>
      </c>
      <c r="H85" s="44">
        <v>2</v>
      </c>
      <c r="I85" s="44">
        <v>1</v>
      </c>
      <c r="J85" s="44">
        <v>1</v>
      </c>
      <c r="K85" s="44">
        <v>0</v>
      </c>
      <c r="L85" s="44">
        <v>0</v>
      </c>
      <c r="M85" s="44">
        <v>0</v>
      </c>
      <c r="N85" s="16">
        <f t="shared" si="5"/>
        <v>0</v>
      </c>
      <c r="O85" s="5">
        <v>0</v>
      </c>
      <c r="P85" s="5">
        <v>0</v>
      </c>
      <c r="Q85" s="16">
        <f t="shared" si="6"/>
        <v>0</v>
      </c>
      <c r="R85" s="5">
        <v>0</v>
      </c>
      <c r="S85" s="16">
        <f t="shared" si="7"/>
        <v>0</v>
      </c>
      <c r="T85" s="5">
        <v>0</v>
      </c>
      <c r="U85" s="16">
        <f t="shared" si="8"/>
        <v>0</v>
      </c>
    </row>
    <row r="86" spans="1:21" ht="27.95" customHeight="1" x14ac:dyDescent="0.2">
      <c r="A86" s="1">
        <v>81</v>
      </c>
      <c r="B86" s="1" t="s">
        <v>22</v>
      </c>
      <c r="C86" s="1"/>
      <c r="D86" s="25" t="s">
        <v>228</v>
      </c>
      <c r="E86" s="25" t="s">
        <v>53</v>
      </c>
      <c r="F86" s="26" t="s">
        <v>229</v>
      </c>
      <c r="G86" s="16">
        <v>0</v>
      </c>
      <c r="H86" s="44">
        <v>2</v>
      </c>
      <c r="I86" s="44">
        <v>1</v>
      </c>
      <c r="J86" s="44">
        <v>1</v>
      </c>
      <c r="K86" s="44">
        <v>0</v>
      </c>
      <c r="L86" s="44">
        <v>0</v>
      </c>
      <c r="M86" s="44">
        <v>0</v>
      </c>
      <c r="N86" s="16">
        <f t="shared" si="5"/>
        <v>0</v>
      </c>
      <c r="O86" s="5">
        <v>0</v>
      </c>
      <c r="P86" s="5">
        <v>0</v>
      </c>
      <c r="Q86" s="16">
        <f t="shared" si="6"/>
        <v>0</v>
      </c>
      <c r="R86" s="5">
        <v>0</v>
      </c>
      <c r="S86" s="16">
        <f t="shared" si="7"/>
        <v>0</v>
      </c>
      <c r="T86" s="5">
        <v>0</v>
      </c>
      <c r="U86" s="16">
        <f t="shared" si="8"/>
        <v>0</v>
      </c>
    </row>
    <row r="87" spans="1:21" ht="27.95" customHeight="1" x14ac:dyDescent="0.2">
      <c r="A87" s="1">
        <v>82</v>
      </c>
      <c r="B87" s="1" t="s">
        <v>22</v>
      </c>
      <c r="C87" s="1"/>
      <c r="D87" s="25" t="s">
        <v>230</v>
      </c>
      <c r="E87" s="25" t="s">
        <v>64</v>
      </c>
      <c r="F87" s="32" t="s">
        <v>231</v>
      </c>
      <c r="G87" s="16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16">
        <f t="shared" si="5"/>
        <v>0</v>
      </c>
      <c r="O87" s="5">
        <v>0</v>
      </c>
      <c r="P87" s="5">
        <v>0</v>
      </c>
      <c r="Q87" s="16">
        <f t="shared" si="6"/>
        <v>0</v>
      </c>
      <c r="R87" s="5">
        <v>0</v>
      </c>
      <c r="S87" s="16">
        <f t="shared" si="7"/>
        <v>0</v>
      </c>
      <c r="T87" s="5">
        <v>0</v>
      </c>
      <c r="U87" s="16">
        <f t="shared" si="8"/>
        <v>0</v>
      </c>
    </row>
    <row r="88" spans="1:21" ht="27.95" customHeight="1" x14ac:dyDescent="0.2">
      <c r="A88" s="1">
        <v>83</v>
      </c>
      <c r="B88" s="1" t="s">
        <v>22</v>
      </c>
      <c r="C88" s="1"/>
      <c r="D88" s="25" t="s">
        <v>232</v>
      </c>
      <c r="E88" s="25" t="s">
        <v>164</v>
      </c>
      <c r="F88" s="26" t="s">
        <v>233</v>
      </c>
      <c r="G88" s="16">
        <v>0</v>
      </c>
      <c r="H88" s="44">
        <v>3</v>
      </c>
      <c r="I88" s="44">
        <v>0</v>
      </c>
      <c r="J88" s="44">
        <v>1</v>
      </c>
      <c r="K88" s="44">
        <v>0</v>
      </c>
      <c r="L88" s="44">
        <v>0</v>
      </c>
      <c r="M88" s="44">
        <v>0</v>
      </c>
      <c r="N88" s="16">
        <f t="shared" si="5"/>
        <v>0</v>
      </c>
      <c r="O88" s="5">
        <v>0</v>
      </c>
      <c r="P88" s="5">
        <v>0</v>
      </c>
      <c r="Q88" s="16">
        <f t="shared" si="6"/>
        <v>0</v>
      </c>
      <c r="R88" s="5">
        <v>0</v>
      </c>
      <c r="S88" s="16">
        <f t="shared" si="7"/>
        <v>0</v>
      </c>
      <c r="T88" s="5">
        <v>0</v>
      </c>
      <c r="U88" s="16">
        <f t="shared" si="8"/>
        <v>0</v>
      </c>
    </row>
    <row r="89" spans="1:21" ht="27.95" customHeight="1" x14ac:dyDescent="0.2">
      <c r="A89" s="1">
        <v>84</v>
      </c>
      <c r="B89" s="1" t="s">
        <v>22</v>
      </c>
      <c r="C89" s="1"/>
      <c r="D89" s="25" t="s">
        <v>234</v>
      </c>
      <c r="E89" s="31" t="s">
        <v>176</v>
      </c>
      <c r="F89" s="26" t="s">
        <v>235</v>
      </c>
      <c r="G89" s="16">
        <v>0</v>
      </c>
      <c r="H89" s="44">
        <v>3</v>
      </c>
      <c r="I89" s="44">
        <v>0</v>
      </c>
      <c r="J89" s="44">
        <v>3</v>
      </c>
      <c r="K89" s="44">
        <v>0</v>
      </c>
      <c r="L89" s="44">
        <v>0</v>
      </c>
      <c r="M89" s="44">
        <v>0</v>
      </c>
      <c r="N89" s="16">
        <f t="shared" si="5"/>
        <v>0</v>
      </c>
      <c r="O89" s="5">
        <v>0</v>
      </c>
      <c r="P89" s="5">
        <v>0</v>
      </c>
      <c r="Q89" s="16">
        <f t="shared" si="6"/>
        <v>0</v>
      </c>
      <c r="R89" s="5">
        <v>0</v>
      </c>
      <c r="S89" s="16">
        <f t="shared" si="7"/>
        <v>0</v>
      </c>
      <c r="T89" s="5">
        <v>0</v>
      </c>
      <c r="U89" s="16">
        <f t="shared" si="8"/>
        <v>0</v>
      </c>
    </row>
    <row r="90" spans="1:21" ht="27.95" customHeight="1" x14ac:dyDescent="0.2">
      <c r="A90" s="1"/>
      <c r="B90" s="1" t="s">
        <v>22</v>
      </c>
      <c r="C90" s="1"/>
      <c r="D90" s="25" t="s">
        <v>262</v>
      </c>
      <c r="E90" s="31" t="s">
        <v>263</v>
      </c>
      <c r="F90" s="26"/>
      <c r="G90" s="16">
        <v>0</v>
      </c>
      <c r="H90" s="44">
        <v>1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5"/>
        <v>0</v>
      </c>
      <c r="O90" s="16">
        <f t="shared" ref="O90" si="9">IF(I90=0,0,L90/I90)*100</f>
        <v>0</v>
      </c>
      <c r="P90" s="16">
        <f t="shared" ref="P90" si="10">IF(J90=0,0,M90/J90)*100</f>
        <v>0</v>
      </c>
      <c r="Q90" s="16">
        <f t="shared" ref="Q90" si="11">IF(K90=0,0,N90/K90)*100</f>
        <v>0</v>
      </c>
      <c r="R90" s="16">
        <f t="shared" ref="R90" si="12">IF(L90=0,0,O90/L90)*100</f>
        <v>0</v>
      </c>
      <c r="S90" s="16">
        <f t="shared" ref="S90" si="13">IF(M90=0,0,P90/M90)*100</f>
        <v>0</v>
      </c>
      <c r="T90" s="16">
        <f t="shared" ref="T90:U90" si="14">IF(N90=0,0,Q90/N90)*100</f>
        <v>0</v>
      </c>
      <c r="U90" s="16">
        <f t="shared" si="14"/>
        <v>0</v>
      </c>
    </row>
    <row r="91" spans="1:21" ht="27.95" customHeight="1" x14ac:dyDescent="0.2">
      <c r="A91" s="1">
        <v>85</v>
      </c>
      <c r="B91" s="1" t="s">
        <v>22</v>
      </c>
      <c r="C91" s="1"/>
      <c r="D91" s="25" t="s">
        <v>236</v>
      </c>
      <c r="E91" s="25" t="s">
        <v>53</v>
      </c>
      <c r="F91" s="26" t="s">
        <v>237</v>
      </c>
      <c r="G91" s="16">
        <v>0</v>
      </c>
      <c r="H91" s="44">
        <v>1</v>
      </c>
      <c r="I91" s="44">
        <v>0</v>
      </c>
      <c r="J91" s="44">
        <v>1</v>
      </c>
      <c r="K91" s="44">
        <v>0</v>
      </c>
      <c r="L91" s="44">
        <v>0</v>
      </c>
      <c r="M91" s="44">
        <v>0</v>
      </c>
      <c r="N91" s="16">
        <f t="shared" si="5"/>
        <v>0</v>
      </c>
      <c r="O91" s="5">
        <v>0</v>
      </c>
      <c r="P91" s="5">
        <v>0</v>
      </c>
      <c r="Q91" s="16">
        <f t="shared" si="6"/>
        <v>0</v>
      </c>
      <c r="R91" s="5">
        <v>0</v>
      </c>
      <c r="S91" s="16">
        <f t="shared" si="7"/>
        <v>0</v>
      </c>
      <c r="T91" s="5">
        <v>0</v>
      </c>
      <c r="U91" s="16">
        <f t="shared" si="8"/>
        <v>0</v>
      </c>
    </row>
    <row r="92" spans="1:21" ht="37.5" customHeight="1" x14ac:dyDescent="0.2">
      <c r="A92" s="1">
        <v>86</v>
      </c>
      <c r="B92" s="25" t="s">
        <v>23</v>
      </c>
      <c r="C92" s="52" t="s">
        <v>33</v>
      </c>
      <c r="D92" s="25" t="s">
        <v>238</v>
      </c>
      <c r="E92" s="25" t="s">
        <v>53</v>
      </c>
      <c r="F92" s="26" t="s">
        <v>239</v>
      </c>
      <c r="G92" s="16"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16">
        <f t="shared" si="5"/>
        <v>0</v>
      </c>
      <c r="O92" s="5">
        <v>0</v>
      </c>
      <c r="P92" s="5">
        <v>0</v>
      </c>
      <c r="Q92" s="16">
        <f t="shared" si="6"/>
        <v>0</v>
      </c>
      <c r="R92" s="5">
        <v>0</v>
      </c>
      <c r="S92" s="16">
        <f t="shared" si="7"/>
        <v>0</v>
      </c>
      <c r="T92" s="5">
        <v>0</v>
      </c>
      <c r="U92" s="16">
        <f t="shared" si="8"/>
        <v>0</v>
      </c>
    </row>
    <row r="93" spans="1:21" ht="27.95" customHeight="1" x14ac:dyDescent="0.2">
      <c r="A93" s="1">
        <v>87</v>
      </c>
      <c r="B93" s="1" t="s">
        <v>22</v>
      </c>
      <c r="C93" s="1"/>
      <c r="D93" s="25" t="s">
        <v>240</v>
      </c>
      <c r="E93" s="25" t="s">
        <v>241</v>
      </c>
      <c r="F93" s="26" t="s">
        <v>242</v>
      </c>
      <c r="G93" s="16">
        <v>0</v>
      </c>
      <c r="H93" s="44">
        <v>1</v>
      </c>
      <c r="I93" s="44">
        <v>0</v>
      </c>
      <c r="J93" s="44">
        <v>0</v>
      </c>
      <c r="K93" s="44">
        <v>0</v>
      </c>
      <c r="L93" s="44">
        <v>0</v>
      </c>
      <c r="M93" s="44">
        <v>0</v>
      </c>
      <c r="N93" s="16">
        <f t="shared" si="5"/>
        <v>0</v>
      </c>
      <c r="O93" s="5">
        <v>0</v>
      </c>
      <c r="P93" s="5">
        <v>0</v>
      </c>
      <c r="Q93" s="16">
        <f t="shared" si="6"/>
        <v>0</v>
      </c>
      <c r="R93" s="5">
        <v>0</v>
      </c>
      <c r="S93" s="16">
        <f t="shared" si="7"/>
        <v>0</v>
      </c>
      <c r="T93" s="5">
        <v>0</v>
      </c>
      <c r="U93" s="16">
        <f t="shared" si="8"/>
        <v>0</v>
      </c>
    </row>
    <row r="94" spans="1:21" ht="27.95" customHeight="1" x14ac:dyDescent="0.2">
      <c r="A94" s="1">
        <v>88</v>
      </c>
      <c r="B94" s="1" t="s">
        <v>22</v>
      </c>
      <c r="C94" s="1"/>
      <c r="D94" s="25" t="s">
        <v>243</v>
      </c>
      <c r="E94" s="33" t="s">
        <v>128</v>
      </c>
      <c r="F94" s="27" t="s">
        <v>244</v>
      </c>
      <c r="G94" s="16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16">
        <f t="shared" si="5"/>
        <v>0</v>
      </c>
      <c r="O94" s="5">
        <v>0</v>
      </c>
      <c r="P94" s="5">
        <v>0</v>
      </c>
      <c r="Q94" s="16">
        <f t="shared" si="6"/>
        <v>0</v>
      </c>
      <c r="R94" s="5">
        <v>0</v>
      </c>
      <c r="S94" s="16">
        <f t="shared" si="7"/>
        <v>0</v>
      </c>
      <c r="T94" s="5">
        <v>0</v>
      </c>
      <c r="U94" s="16">
        <f t="shared" si="8"/>
        <v>0</v>
      </c>
    </row>
    <row r="95" spans="1:21" ht="27.95" customHeight="1" x14ac:dyDescent="0.2">
      <c r="A95" s="1">
        <v>89</v>
      </c>
      <c r="B95" s="1" t="s">
        <v>22</v>
      </c>
      <c r="C95" s="1"/>
      <c r="D95" s="25" t="s">
        <v>245</v>
      </c>
      <c r="E95" s="25" t="s">
        <v>53</v>
      </c>
      <c r="F95" s="32" t="s">
        <v>246</v>
      </c>
      <c r="G95" s="16">
        <v>0</v>
      </c>
      <c r="H95" s="44">
        <v>3</v>
      </c>
      <c r="I95" s="44">
        <v>0</v>
      </c>
      <c r="J95" s="44">
        <v>3</v>
      </c>
      <c r="K95" s="44">
        <v>0</v>
      </c>
      <c r="L95" s="44">
        <v>0</v>
      </c>
      <c r="M95" s="44">
        <v>0</v>
      </c>
      <c r="N95" s="16">
        <f t="shared" si="5"/>
        <v>0</v>
      </c>
      <c r="O95" s="5">
        <v>0</v>
      </c>
      <c r="P95" s="5">
        <v>0</v>
      </c>
      <c r="Q95" s="16">
        <f t="shared" si="6"/>
        <v>0</v>
      </c>
      <c r="R95" s="5">
        <v>0</v>
      </c>
      <c r="S95" s="16">
        <f t="shared" si="7"/>
        <v>0</v>
      </c>
      <c r="T95" s="5">
        <v>0</v>
      </c>
      <c r="U95" s="16">
        <f t="shared" si="8"/>
        <v>0</v>
      </c>
    </row>
    <row r="96" spans="1:21" ht="27.95" customHeight="1" x14ac:dyDescent="0.2">
      <c r="A96" s="1">
        <v>90</v>
      </c>
      <c r="B96" s="1" t="s">
        <v>22</v>
      </c>
      <c r="C96" s="1"/>
      <c r="D96" s="25" t="s">
        <v>247</v>
      </c>
      <c r="E96" s="25" t="s">
        <v>53</v>
      </c>
      <c r="F96" s="27" t="s">
        <v>248</v>
      </c>
      <c r="G96" s="16">
        <v>0</v>
      </c>
      <c r="H96" s="44">
        <v>2</v>
      </c>
      <c r="I96" s="44">
        <v>0</v>
      </c>
      <c r="J96" s="44">
        <v>2</v>
      </c>
      <c r="K96" s="44">
        <v>0</v>
      </c>
      <c r="L96" s="44">
        <v>0</v>
      </c>
      <c r="M96" s="44">
        <v>0</v>
      </c>
      <c r="N96" s="16">
        <f t="shared" si="5"/>
        <v>0</v>
      </c>
      <c r="O96" s="5">
        <v>0</v>
      </c>
      <c r="P96" s="5">
        <v>0</v>
      </c>
      <c r="Q96" s="16">
        <f t="shared" si="6"/>
        <v>0</v>
      </c>
      <c r="R96" s="5">
        <v>0</v>
      </c>
      <c r="S96" s="16">
        <f t="shared" si="7"/>
        <v>0</v>
      </c>
      <c r="T96" s="5">
        <v>0</v>
      </c>
      <c r="U96" s="16">
        <f t="shared" si="8"/>
        <v>0</v>
      </c>
    </row>
    <row r="97" spans="1:32" ht="27.95" customHeight="1" x14ac:dyDescent="0.2">
      <c r="A97" s="1">
        <v>91</v>
      </c>
      <c r="B97" s="1" t="s">
        <v>22</v>
      </c>
      <c r="C97" s="1"/>
      <c r="D97" s="25" t="s">
        <v>249</v>
      </c>
      <c r="E97" s="25" t="s">
        <v>250</v>
      </c>
      <c r="F97" s="26" t="s">
        <v>251</v>
      </c>
      <c r="G97" s="16">
        <v>0</v>
      </c>
      <c r="H97" s="44">
        <v>4</v>
      </c>
      <c r="I97" s="44">
        <v>0</v>
      </c>
      <c r="J97" s="44">
        <v>4</v>
      </c>
      <c r="K97" s="44">
        <v>0</v>
      </c>
      <c r="L97" s="44">
        <v>0</v>
      </c>
      <c r="M97" s="44">
        <v>0</v>
      </c>
      <c r="N97" s="16">
        <f t="shared" si="5"/>
        <v>0</v>
      </c>
      <c r="O97" s="5">
        <v>0</v>
      </c>
      <c r="P97" s="5">
        <v>0</v>
      </c>
      <c r="Q97" s="16">
        <f t="shared" si="6"/>
        <v>0</v>
      </c>
      <c r="R97" s="5">
        <v>0</v>
      </c>
      <c r="S97" s="16">
        <f t="shared" si="7"/>
        <v>0</v>
      </c>
      <c r="T97" s="5">
        <v>0</v>
      </c>
      <c r="U97" s="16">
        <f t="shared" si="8"/>
        <v>0</v>
      </c>
    </row>
    <row r="98" spans="1:32" ht="27.95" customHeight="1" x14ac:dyDescent="0.2">
      <c r="A98" s="1">
        <v>92</v>
      </c>
      <c r="B98" s="25" t="s">
        <v>23</v>
      </c>
      <c r="C98" s="52" t="s">
        <v>34</v>
      </c>
      <c r="D98" s="25" t="s">
        <v>252</v>
      </c>
      <c r="E98" s="25" t="s">
        <v>53</v>
      </c>
      <c r="F98" s="27" t="s">
        <v>253</v>
      </c>
      <c r="G98" s="16">
        <v>0</v>
      </c>
      <c r="H98" s="44">
        <v>2</v>
      </c>
      <c r="I98" s="44">
        <v>0</v>
      </c>
      <c r="J98" s="44">
        <v>2</v>
      </c>
      <c r="K98" s="44">
        <v>0</v>
      </c>
      <c r="L98" s="44">
        <v>0</v>
      </c>
      <c r="M98" s="44">
        <v>0</v>
      </c>
      <c r="N98" s="16">
        <f t="shared" si="5"/>
        <v>0</v>
      </c>
      <c r="O98" s="5">
        <v>0</v>
      </c>
      <c r="P98" s="5">
        <v>0</v>
      </c>
      <c r="Q98" s="16">
        <f t="shared" si="6"/>
        <v>0</v>
      </c>
      <c r="R98" s="5">
        <v>0</v>
      </c>
      <c r="S98" s="16">
        <f t="shared" si="7"/>
        <v>0</v>
      </c>
      <c r="T98" s="5">
        <v>0</v>
      </c>
      <c r="U98" s="16">
        <f t="shared" si="8"/>
        <v>0</v>
      </c>
    </row>
    <row r="99" spans="1:32" ht="40.5" customHeight="1" x14ac:dyDescent="0.2">
      <c r="A99" s="1">
        <v>93</v>
      </c>
      <c r="B99" s="25" t="s">
        <v>23</v>
      </c>
      <c r="C99" s="52" t="s">
        <v>28</v>
      </c>
      <c r="D99" s="25" t="s">
        <v>254</v>
      </c>
      <c r="E99" s="25" t="s">
        <v>41</v>
      </c>
      <c r="F99" s="32" t="s">
        <v>255</v>
      </c>
      <c r="G99" s="16">
        <v>0</v>
      </c>
      <c r="H99" s="44">
        <v>2</v>
      </c>
      <c r="I99" s="44">
        <v>0</v>
      </c>
      <c r="J99" s="44">
        <v>2</v>
      </c>
      <c r="K99" s="44">
        <v>0</v>
      </c>
      <c r="L99" s="44">
        <v>0</v>
      </c>
      <c r="M99" s="44">
        <v>0</v>
      </c>
      <c r="N99" s="16">
        <f t="shared" si="5"/>
        <v>0</v>
      </c>
      <c r="O99" s="5">
        <v>0</v>
      </c>
      <c r="P99" s="5">
        <v>0</v>
      </c>
      <c r="Q99" s="16">
        <f t="shared" si="6"/>
        <v>0</v>
      </c>
      <c r="R99" s="5">
        <v>0</v>
      </c>
      <c r="S99" s="16">
        <f t="shared" si="7"/>
        <v>0</v>
      </c>
      <c r="T99" s="5">
        <v>0</v>
      </c>
      <c r="U99" s="16">
        <f t="shared" si="8"/>
        <v>0</v>
      </c>
    </row>
    <row r="100" spans="1:32" ht="38.25" customHeight="1" x14ac:dyDescent="0.2">
      <c r="A100" s="1">
        <v>94</v>
      </c>
      <c r="B100" s="25" t="s">
        <v>23</v>
      </c>
      <c r="C100" s="52" t="s">
        <v>28</v>
      </c>
      <c r="D100" s="25" t="s">
        <v>256</v>
      </c>
      <c r="E100" s="25" t="s">
        <v>41</v>
      </c>
      <c r="F100" s="26" t="s">
        <v>257</v>
      </c>
      <c r="G100" s="16">
        <v>0</v>
      </c>
      <c r="H100" s="44">
        <v>2</v>
      </c>
      <c r="I100" s="44">
        <v>1</v>
      </c>
      <c r="J100" s="44">
        <v>2</v>
      </c>
      <c r="K100" s="44">
        <v>0</v>
      </c>
      <c r="L100" s="44">
        <v>0</v>
      </c>
      <c r="M100" s="44">
        <v>0</v>
      </c>
      <c r="N100" s="16">
        <f t="shared" si="5"/>
        <v>0</v>
      </c>
      <c r="O100" s="5">
        <v>0</v>
      </c>
      <c r="P100" s="5">
        <v>0</v>
      </c>
      <c r="Q100" s="16">
        <f t="shared" si="6"/>
        <v>0</v>
      </c>
      <c r="R100" s="5">
        <v>0</v>
      </c>
      <c r="S100" s="16">
        <f t="shared" si="7"/>
        <v>0</v>
      </c>
      <c r="T100" s="5">
        <v>0</v>
      </c>
      <c r="U100" s="16">
        <f t="shared" si="8"/>
        <v>0</v>
      </c>
    </row>
    <row r="101" spans="1:32" x14ac:dyDescent="0.2">
      <c r="A101" s="22" t="s">
        <v>19</v>
      </c>
      <c r="B101" s="23"/>
      <c r="C101" s="23"/>
      <c r="D101" s="23"/>
      <c r="E101" s="23"/>
      <c r="F101" s="24"/>
      <c r="G101" s="17">
        <f t="shared" ref="G101:M101" si="15">SUM(G6:G100)</f>
        <v>0</v>
      </c>
      <c r="H101" s="18">
        <f>SUM(H6:H100)</f>
        <v>239</v>
      </c>
      <c r="I101" s="18">
        <f>SUM(I6:I100)</f>
        <v>52</v>
      </c>
      <c r="J101" s="18">
        <f t="shared" si="15"/>
        <v>159</v>
      </c>
      <c r="K101" s="18">
        <f t="shared" si="15"/>
        <v>0</v>
      </c>
      <c r="L101" s="18">
        <f t="shared" si="15"/>
        <v>0</v>
      </c>
      <c r="M101" s="18">
        <f t="shared" si="15"/>
        <v>0</v>
      </c>
      <c r="N101" s="16">
        <f>IF(H101=0,0,K101/H101)*100</f>
        <v>0</v>
      </c>
      <c r="O101" s="19">
        <f>SUM(O6:O100)</f>
        <v>0</v>
      </c>
      <c r="P101" s="19">
        <f>SUM(P6:P100)</f>
        <v>0</v>
      </c>
      <c r="Q101" s="16">
        <f>IF(O101=0,0,P101/O101)*100</f>
        <v>0</v>
      </c>
      <c r="R101" s="19">
        <f>SUM(R6:R100)</f>
        <v>0</v>
      </c>
      <c r="S101" s="16">
        <f>IF(P101=0,0,R101/P101)*100</f>
        <v>0</v>
      </c>
      <c r="T101" s="19">
        <f>SUM(T6:T100)</f>
        <v>0</v>
      </c>
      <c r="U101" s="16">
        <f>IF(P101=0,0,T101/P101)*100</f>
        <v>0</v>
      </c>
      <c r="V101" s="10"/>
      <c r="W101" s="10"/>
      <c r="X101" s="10"/>
      <c r="Y101" s="9"/>
      <c r="Z101" s="11"/>
      <c r="AA101" s="11"/>
      <c r="AB101" s="9"/>
      <c r="AC101" s="11"/>
      <c r="AD101" s="9"/>
      <c r="AE101" s="11"/>
      <c r="AF101" s="9"/>
    </row>
  </sheetData>
  <sheetProtection algorithmName="SHA-512" hashValue="osDT+rS1G7dhT7d/nbaGne0b34Y6snadw/GvqYoxu8Dm30Z1SUYa1++nWscSKL6Yt+I9WXiQA9tPrq8u9CNX8Q==" saltValue="naNLHy7Hn+9nHocmAf6vEg==" spinCount="100000" sheet="1" objects="1" scenarios="1"/>
  <customSheetViews>
    <customSheetView guid="{2F2CED36-E625-4693-8C75-0460C802BA46}" scale="79">
      <selection activeCell="H2" sqref="H2:J2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9">
      <selection activeCell="H2" sqref="H2:J2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9">
      <selection activeCell="H2" sqref="H2:J2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30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M3:M4"/>
    <mergeCell ref="N3:N4"/>
    <mergeCell ref="O3:O4"/>
    <mergeCell ref="P3:Q3"/>
    <mergeCell ref="Z3:Z4"/>
    <mergeCell ref="AA3:AB3"/>
    <mergeCell ref="AC3:AD3"/>
    <mergeCell ref="AE3:AF3"/>
    <mergeCell ref="R3:S3"/>
    <mergeCell ref="T3:U3"/>
    <mergeCell ref="V3:V4"/>
    <mergeCell ref="W3:W4"/>
    <mergeCell ref="X3:X4"/>
    <mergeCell ref="Y3:Y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20"/>
  <sheetViews>
    <sheetView topLeftCell="A25" zoomScale="69" zoomScaleNormal="69" zoomScaleSheetLayoutView="130" workbookViewId="0">
      <selection activeCell="O33" sqref="O33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12.140625" style="3" customWidth="1"/>
    <col min="16" max="16" width="13.140625" style="3" customWidth="1"/>
    <col min="17" max="17" width="9.140625" style="2"/>
    <col min="18" max="18" width="11.14062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448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198" t="s">
        <v>6</v>
      </c>
      <c r="Q4" s="197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198" t="s">
        <v>6</v>
      </c>
      <c r="S4" s="197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198" t="s">
        <v>6</v>
      </c>
      <c r="U4" s="197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197">
        <v>1</v>
      </c>
      <c r="B5" s="197">
        <v>2</v>
      </c>
      <c r="C5" s="197">
        <v>3</v>
      </c>
      <c r="D5" s="197">
        <v>4</v>
      </c>
      <c r="E5" s="91">
        <v>5</v>
      </c>
      <c r="F5" s="95">
        <v>6</v>
      </c>
      <c r="G5" s="92">
        <v>7</v>
      </c>
      <c r="H5" s="197">
        <v>8</v>
      </c>
      <c r="I5" s="197">
        <v>9</v>
      </c>
      <c r="J5" s="197">
        <v>10</v>
      </c>
      <c r="K5" s="197">
        <v>11</v>
      </c>
      <c r="L5" s="197">
        <v>12</v>
      </c>
      <c r="M5" s="197">
        <v>13</v>
      </c>
      <c r="N5" s="197">
        <v>14</v>
      </c>
      <c r="O5" s="197">
        <v>15</v>
      </c>
      <c r="P5" s="197">
        <v>16</v>
      </c>
      <c r="Q5" s="197">
        <v>17</v>
      </c>
      <c r="R5" s="197">
        <v>18</v>
      </c>
      <c r="S5" s="197">
        <v>19</v>
      </c>
      <c r="T5" s="197">
        <v>20</v>
      </c>
      <c r="U5" s="197">
        <v>21</v>
      </c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82" si="0">O6</f>
        <v>39672.85</v>
      </c>
      <c r="H6" s="44">
        <v>56</v>
      </c>
      <c r="I6" s="44">
        <v>9</v>
      </c>
      <c r="J6" s="44">
        <v>41</v>
      </c>
      <c r="K6" s="44">
        <v>52</v>
      </c>
      <c r="L6" s="44">
        <v>67</v>
      </c>
      <c r="M6" s="44">
        <v>0</v>
      </c>
      <c r="N6" s="16">
        <f t="shared" ref="N6:N82" si="1">IF(H6=0,0,K6/H6)*100</f>
        <v>92.857142857142861</v>
      </c>
      <c r="O6" s="5">
        <v>39672.85</v>
      </c>
      <c r="P6" s="5">
        <f t="shared" ref="P6:P82" si="2">O6</f>
        <v>39672.85</v>
      </c>
      <c r="Q6" s="16">
        <f t="shared" ref="Q6:Q48" si="3">IF(O6=0,0,P6/O6)*100</f>
        <v>100</v>
      </c>
      <c r="R6" s="5">
        <v>39672.85</v>
      </c>
      <c r="S6" s="16">
        <f t="shared" ref="S6:S46" si="4">IF(P6=0,0,R6/P6)*100</f>
        <v>100</v>
      </c>
      <c r="T6" s="5">
        <f t="shared" ref="T6:T82" si="5">SUM(P6, -R6)</f>
        <v>0</v>
      </c>
      <c r="U6" s="16">
        <f t="shared" ref="U6:U46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14175.27</v>
      </c>
      <c r="H7" s="44">
        <v>22</v>
      </c>
      <c r="I7" s="44">
        <v>6</v>
      </c>
      <c r="J7" s="44">
        <v>15</v>
      </c>
      <c r="K7" s="44">
        <v>22</v>
      </c>
      <c r="L7" s="44">
        <v>28</v>
      </c>
      <c r="M7" s="44">
        <v>0</v>
      </c>
      <c r="N7" s="16">
        <f t="shared" si="1"/>
        <v>100</v>
      </c>
      <c r="O7" s="5">
        <v>14175.27</v>
      </c>
      <c r="P7" s="5">
        <f t="shared" si="2"/>
        <v>14175.27</v>
      </c>
      <c r="Q7" s="16">
        <f t="shared" si="3"/>
        <v>100</v>
      </c>
      <c r="R7" s="5">
        <v>14175.27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31382.65</v>
      </c>
      <c r="H8" s="44">
        <v>55</v>
      </c>
      <c r="I8" s="44">
        <v>12</v>
      </c>
      <c r="J8" s="44">
        <v>39</v>
      </c>
      <c r="K8" s="44">
        <v>39</v>
      </c>
      <c r="L8" s="44">
        <v>47</v>
      </c>
      <c r="M8" s="44">
        <v>0</v>
      </c>
      <c r="N8" s="16">
        <f t="shared" si="1"/>
        <v>70.909090909090907</v>
      </c>
      <c r="O8" s="5">
        <v>31382.65</v>
      </c>
      <c r="P8" s="5">
        <f t="shared" si="2"/>
        <v>31382.65</v>
      </c>
      <c r="Q8" s="16">
        <f t="shared" si="3"/>
        <v>100</v>
      </c>
      <c r="R8" s="5">
        <v>31382.65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11539.42</v>
      </c>
      <c r="H9" s="44">
        <v>18</v>
      </c>
      <c r="I9" s="44">
        <v>0</v>
      </c>
      <c r="J9" s="44">
        <v>15</v>
      </c>
      <c r="K9" s="44">
        <v>16</v>
      </c>
      <c r="L9" s="44">
        <v>20</v>
      </c>
      <c r="M9" s="44">
        <v>0</v>
      </c>
      <c r="N9" s="16">
        <f t="shared" si="1"/>
        <v>88.888888888888886</v>
      </c>
      <c r="O9" s="5">
        <v>11539.42</v>
      </c>
      <c r="P9" s="5">
        <f t="shared" si="2"/>
        <v>11539.42</v>
      </c>
      <c r="Q9" s="16">
        <f t="shared" si="3"/>
        <v>100</v>
      </c>
      <c r="R9" s="5">
        <v>11539.42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405</v>
      </c>
      <c r="G10" s="93">
        <f t="shared" si="0"/>
        <v>5526.62</v>
      </c>
      <c r="H10" s="44">
        <v>9</v>
      </c>
      <c r="I10" s="44">
        <v>2</v>
      </c>
      <c r="J10" s="44">
        <v>7</v>
      </c>
      <c r="K10" s="44">
        <v>7</v>
      </c>
      <c r="L10" s="44">
        <v>9</v>
      </c>
      <c r="M10" s="44">
        <v>0</v>
      </c>
      <c r="N10" s="16">
        <f t="shared" si="1"/>
        <v>77.777777777777786</v>
      </c>
      <c r="O10" s="5">
        <v>5526.62</v>
      </c>
      <c r="P10" s="5">
        <f t="shared" si="2"/>
        <v>5526.62</v>
      </c>
      <c r="Q10" s="16">
        <f t="shared" si="3"/>
        <v>100</v>
      </c>
      <c r="R10" s="5">
        <v>5526.62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5" t="s">
        <v>412</v>
      </c>
      <c r="E11" s="84" t="s">
        <v>41</v>
      </c>
      <c r="F11" s="192" t="s">
        <v>427</v>
      </c>
      <c r="G11" s="93">
        <f t="shared" si="0"/>
        <v>0</v>
      </c>
      <c r="H11" s="44">
        <v>0</v>
      </c>
      <c r="I11" s="44">
        <v>0</v>
      </c>
      <c r="J11" s="44">
        <v>0</v>
      </c>
      <c r="K11" s="44">
        <v>0</v>
      </c>
      <c r="L11" s="44">
        <v>0</v>
      </c>
      <c r="M11" s="44">
        <v>0</v>
      </c>
      <c r="N11" s="16">
        <f t="shared" si="1"/>
        <v>0</v>
      </c>
      <c r="O11" s="5">
        <v>0</v>
      </c>
      <c r="P11" s="5">
        <f t="shared" si="2"/>
        <v>0</v>
      </c>
      <c r="Q11" s="16">
        <f t="shared" si="3"/>
        <v>0</v>
      </c>
      <c r="R11" s="5">
        <v>0</v>
      </c>
      <c r="S11" s="16">
        <f t="shared" si="4"/>
        <v>0</v>
      </c>
      <c r="T11" s="5">
        <f t="shared" si="5"/>
        <v>0</v>
      </c>
      <c r="U11" s="16">
        <f t="shared" si="6"/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48.75" customHeight="1" x14ac:dyDescent="0.25">
      <c r="A12" s="1">
        <f t="shared" si="7"/>
        <v>7</v>
      </c>
      <c r="B12" s="1" t="s">
        <v>22</v>
      </c>
      <c r="C12" s="1"/>
      <c r="D12" s="25" t="s">
        <v>413</v>
      </c>
      <c r="E12" s="84" t="s">
        <v>41</v>
      </c>
      <c r="F12" s="192" t="s">
        <v>428</v>
      </c>
      <c r="G12" s="93">
        <f t="shared" si="0"/>
        <v>0</v>
      </c>
      <c r="H12" s="44">
        <v>3</v>
      </c>
      <c r="I12" s="44">
        <v>0</v>
      </c>
      <c r="J12" s="44">
        <v>3</v>
      </c>
      <c r="K12" s="44">
        <v>0</v>
      </c>
      <c r="L12" s="44">
        <v>0</v>
      </c>
      <c r="M12" s="44">
        <v>0</v>
      </c>
      <c r="N12" s="16">
        <f t="shared" si="1"/>
        <v>0</v>
      </c>
      <c r="O12" s="5">
        <v>0</v>
      </c>
      <c r="P12" s="5">
        <f t="shared" si="2"/>
        <v>0</v>
      </c>
      <c r="Q12" s="16">
        <f t="shared" si="3"/>
        <v>0</v>
      </c>
      <c r="R12" s="5">
        <v>0</v>
      </c>
      <c r="S12" s="16">
        <f t="shared" si="4"/>
        <v>0</v>
      </c>
      <c r="T12" s="5">
        <f t="shared" si="5"/>
        <v>0</v>
      </c>
      <c r="U12" s="16">
        <f t="shared" si="6"/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414</v>
      </c>
      <c r="E13" s="84" t="s">
        <v>41</v>
      </c>
      <c r="F13" s="192" t="s">
        <v>429</v>
      </c>
      <c r="G13" s="93">
        <f t="shared" si="0"/>
        <v>0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16">
        <f t="shared" si="1"/>
        <v>0</v>
      </c>
      <c r="O13" s="5">
        <v>0</v>
      </c>
      <c r="P13" s="5">
        <f t="shared" si="2"/>
        <v>0</v>
      </c>
      <c r="Q13" s="16">
        <f t="shared" si="3"/>
        <v>0</v>
      </c>
      <c r="R13" s="5">
        <v>0</v>
      </c>
      <c r="S13" s="16">
        <f t="shared" si="4"/>
        <v>0</v>
      </c>
      <c r="T13" s="5">
        <f t="shared" si="5"/>
        <v>0</v>
      </c>
      <c r="U13" s="16">
        <f t="shared" si="6"/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9" t="s">
        <v>48</v>
      </c>
      <c r="E14" s="84" t="s">
        <v>41</v>
      </c>
      <c r="F14" s="97" t="s">
        <v>373</v>
      </c>
      <c r="G14" s="93">
        <f t="shared" si="0"/>
        <v>1103.51</v>
      </c>
      <c r="H14" s="44">
        <v>5</v>
      </c>
      <c r="I14" s="44">
        <v>2</v>
      </c>
      <c r="J14" s="44">
        <v>3</v>
      </c>
      <c r="K14" s="44">
        <v>2</v>
      </c>
      <c r="L14" s="44">
        <v>2</v>
      </c>
      <c r="M14" s="44">
        <v>0</v>
      </c>
      <c r="N14" s="16">
        <f t="shared" si="1"/>
        <v>40</v>
      </c>
      <c r="O14" s="5">
        <v>1103.51</v>
      </c>
      <c r="P14" s="5">
        <f t="shared" si="2"/>
        <v>1103.51</v>
      </c>
      <c r="Q14" s="16">
        <f t="shared" si="3"/>
        <v>100</v>
      </c>
      <c r="R14" s="5">
        <v>1103.51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415</v>
      </c>
      <c r="E15" s="84"/>
      <c r="F15" s="192" t="s">
        <v>433</v>
      </c>
      <c r="G15" s="93">
        <f t="shared" si="0"/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16">
        <f t="shared" si="1"/>
        <v>0</v>
      </c>
      <c r="O15" s="5">
        <v>0</v>
      </c>
      <c r="P15" s="5">
        <f t="shared" si="2"/>
        <v>0</v>
      </c>
      <c r="Q15" s="16">
        <f t="shared" si="3"/>
        <v>0</v>
      </c>
      <c r="R15" s="5"/>
      <c r="S15" s="16">
        <f t="shared" si="4"/>
        <v>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50</v>
      </c>
      <c r="E16" s="84" t="s">
        <v>41</v>
      </c>
      <c r="F16" s="98" t="s">
        <v>406</v>
      </c>
      <c r="G16" s="93">
        <f t="shared" si="0"/>
        <v>2818.82</v>
      </c>
      <c r="H16" s="44">
        <v>10</v>
      </c>
      <c r="I16" s="44">
        <v>0</v>
      </c>
      <c r="J16" s="44">
        <v>8</v>
      </c>
      <c r="K16" s="44">
        <v>5</v>
      </c>
      <c r="L16" s="44">
        <v>6</v>
      </c>
      <c r="M16" s="44">
        <v>0</v>
      </c>
      <c r="N16" s="16">
        <f t="shared" si="1"/>
        <v>50</v>
      </c>
      <c r="O16" s="5">
        <v>2818.82</v>
      </c>
      <c r="P16" s="5">
        <f t="shared" si="2"/>
        <v>2818.82</v>
      </c>
      <c r="Q16" s="16">
        <f t="shared" si="3"/>
        <v>100</v>
      </c>
      <c r="R16" s="5">
        <v>2818.82</v>
      </c>
      <c r="S16" s="16">
        <f t="shared" si="4"/>
        <v>100</v>
      </c>
      <c r="T16" s="5">
        <f t="shared" si="5"/>
        <v>0</v>
      </c>
      <c r="U16" s="16">
        <f t="shared" si="6"/>
        <v>0</v>
      </c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55</v>
      </c>
      <c r="E17" s="84" t="s">
        <v>41</v>
      </c>
      <c r="F17" s="98" t="s">
        <v>289</v>
      </c>
      <c r="G17" s="93">
        <f t="shared" si="0"/>
        <v>5425.34</v>
      </c>
      <c r="H17" s="44">
        <v>66</v>
      </c>
      <c r="I17" s="44">
        <v>19</v>
      </c>
      <c r="J17" s="44">
        <v>45</v>
      </c>
      <c r="K17" s="44">
        <v>9</v>
      </c>
      <c r="L17" s="44">
        <v>10</v>
      </c>
      <c r="M17" s="44">
        <v>0</v>
      </c>
      <c r="N17" s="16">
        <f t="shared" si="1"/>
        <v>13.636363636363635</v>
      </c>
      <c r="O17" s="5">
        <v>5425.34</v>
      </c>
      <c r="P17" s="5">
        <f t="shared" si="2"/>
        <v>5425.34</v>
      </c>
      <c r="Q17" s="16">
        <f t="shared" si="3"/>
        <v>100</v>
      </c>
      <c r="R17" s="5">
        <v>5425.34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57</v>
      </c>
      <c r="E18" s="84" t="s">
        <v>58</v>
      </c>
      <c r="F18" s="96" t="s">
        <v>290</v>
      </c>
      <c r="G18" s="93">
        <f t="shared" si="0"/>
        <v>28992.84</v>
      </c>
      <c r="H18" s="44">
        <v>41</v>
      </c>
      <c r="I18" s="44">
        <v>8</v>
      </c>
      <c r="J18" s="44">
        <v>32</v>
      </c>
      <c r="K18" s="44">
        <v>28</v>
      </c>
      <c r="L18" s="44">
        <v>41</v>
      </c>
      <c r="M18" s="44">
        <v>0</v>
      </c>
      <c r="N18" s="16">
        <f t="shared" si="1"/>
        <v>68.292682926829272</v>
      </c>
      <c r="O18" s="5">
        <v>28992.84</v>
      </c>
      <c r="P18" s="5">
        <f t="shared" si="2"/>
        <v>28992.84</v>
      </c>
      <c r="Q18" s="16">
        <f t="shared" si="3"/>
        <v>100</v>
      </c>
      <c r="R18" s="5">
        <v>28992.84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22</v>
      </c>
      <c r="C19" s="1"/>
      <c r="D19" s="25" t="s">
        <v>60</v>
      </c>
      <c r="E19" s="84" t="s">
        <v>61</v>
      </c>
      <c r="F19" s="96" t="s">
        <v>291</v>
      </c>
      <c r="G19" s="93">
        <f t="shared" si="0"/>
        <v>12117.18</v>
      </c>
      <c r="H19" s="44">
        <v>22</v>
      </c>
      <c r="I19" s="44">
        <v>6</v>
      </c>
      <c r="J19" s="44">
        <v>13</v>
      </c>
      <c r="K19" s="44">
        <v>14</v>
      </c>
      <c r="L19" s="44">
        <v>15</v>
      </c>
      <c r="M19" s="44">
        <v>0</v>
      </c>
      <c r="N19" s="16">
        <f t="shared" si="1"/>
        <v>63.636363636363633</v>
      </c>
      <c r="O19" s="5">
        <v>12117.18</v>
      </c>
      <c r="P19" s="5">
        <f t="shared" si="2"/>
        <v>12117.18</v>
      </c>
      <c r="Q19" s="16">
        <f t="shared" si="3"/>
        <v>100</v>
      </c>
      <c r="R19" s="5">
        <v>12117.18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1" t="s">
        <v>22</v>
      </c>
      <c r="C20" s="1"/>
      <c r="D20" s="25" t="s">
        <v>63</v>
      </c>
      <c r="E20" s="84" t="s">
        <v>64</v>
      </c>
      <c r="F20" s="96" t="s">
        <v>292</v>
      </c>
      <c r="G20" s="93">
        <f t="shared" si="0"/>
        <v>13933.53</v>
      </c>
      <c r="H20" s="44">
        <v>39</v>
      </c>
      <c r="I20" s="44">
        <v>5</v>
      </c>
      <c r="J20" s="44">
        <v>30</v>
      </c>
      <c r="K20" s="44">
        <v>28</v>
      </c>
      <c r="L20" s="44">
        <v>32</v>
      </c>
      <c r="M20" s="44">
        <v>0</v>
      </c>
      <c r="N20" s="16">
        <f t="shared" si="1"/>
        <v>71.794871794871796</v>
      </c>
      <c r="O20" s="5">
        <v>13933.53</v>
      </c>
      <c r="P20" s="5">
        <f t="shared" si="2"/>
        <v>13933.53</v>
      </c>
      <c r="Q20" s="16">
        <f t="shared" si="3"/>
        <v>100</v>
      </c>
      <c r="R20" s="5">
        <v>13933.53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416</v>
      </c>
      <c r="E21" s="84" t="s">
        <v>41</v>
      </c>
      <c r="F21" s="192" t="s">
        <v>434</v>
      </c>
      <c r="G21" s="93">
        <f t="shared" si="0"/>
        <v>0</v>
      </c>
      <c r="H21" s="44">
        <v>1</v>
      </c>
      <c r="I21" s="44">
        <v>0</v>
      </c>
      <c r="J21" s="44">
        <v>1</v>
      </c>
      <c r="K21" s="44">
        <v>0</v>
      </c>
      <c r="L21" s="44">
        <v>0</v>
      </c>
      <c r="M21" s="44">
        <v>0</v>
      </c>
      <c r="N21" s="16">
        <f t="shared" si="1"/>
        <v>0</v>
      </c>
      <c r="O21" s="5">
        <v>0</v>
      </c>
      <c r="P21" s="5">
        <f t="shared" si="2"/>
        <v>0</v>
      </c>
      <c r="Q21" s="16">
        <f t="shared" si="3"/>
        <v>0</v>
      </c>
      <c r="R21" s="5">
        <v>0</v>
      </c>
      <c r="S21" s="16">
        <f t="shared" si="4"/>
        <v>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69</v>
      </c>
      <c r="E22" s="84" t="s">
        <v>41</v>
      </c>
      <c r="F22" s="96" t="s">
        <v>293</v>
      </c>
      <c r="G22" s="93">
        <f t="shared" si="0"/>
        <v>4862.55</v>
      </c>
      <c r="H22" s="44">
        <v>14</v>
      </c>
      <c r="I22" s="44">
        <v>3</v>
      </c>
      <c r="J22" s="44">
        <v>11</v>
      </c>
      <c r="K22" s="44">
        <v>8</v>
      </c>
      <c r="L22" s="44">
        <v>11</v>
      </c>
      <c r="M22" s="44">
        <v>0</v>
      </c>
      <c r="N22" s="16">
        <f t="shared" si="1"/>
        <v>57.142857142857139</v>
      </c>
      <c r="O22" s="5">
        <v>4862.55</v>
      </c>
      <c r="P22" s="5">
        <f t="shared" si="2"/>
        <v>4862.55</v>
      </c>
      <c r="Q22" s="16">
        <f t="shared" si="3"/>
        <v>100</v>
      </c>
      <c r="R22" s="5">
        <v>4862.55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66</v>
      </c>
      <c r="E23" s="84" t="s">
        <v>67</v>
      </c>
      <c r="F23" s="96" t="s">
        <v>294</v>
      </c>
      <c r="G23" s="93">
        <f t="shared" si="0"/>
        <v>21153.63</v>
      </c>
      <c r="H23" s="44">
        <v>65</v>
      </c>
      <c r="I23" s="44">
        <v>15</v>
      </c>
      <c r="J23" s="44">
        <v>43</v>
      </c>
      <c r="K23" s="44">
        <v>29</v>
      </c>
      <c r="L23" s="44">
        <v>43</v>
      </c>
      <c r="M23" s="44">
        <v>0</v>
      </c>
      <c r="N23" s="16">
        <f t="shared" si="1"/>
        <v>44.61538461538462</v>
      </c>
      <c r="O23" s="5">
        <v>21153.63</v>
      </c>
      <c r="P23" s="5">
        <f t="shared" si="2"/>
        <v>21153.63</v>
      </c>
      <c r="Q23" s="16">
        <f t="shared" si="3"/>
        <v>100</v>
      </c>
      <c r="R23" s="5">
        <v>21153.63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264</v>
      </c>
      <c r="C24" s="197" t="s">
        <v>265</v>
      </c>
      <c r="D24" s="37" t="s">
        <v>284</v>
      </c>
      <c r="E24" s="84" t="s">
        <v>97</v>
      </c>
      <c r="F24" s="97" t="s">
        <v>358</v>
      </c>
      <c r="G24" s="93">
        <f t="shared" si="0"/>
        <v>3683.38</v>
      </c>
      <c r="H24" s="44">
        <v>8</v>
      </c>
      <c r="I24" s="44">
        <v>4</v>
      </c>
      <c r="J24" s="44">
        <v>3</v>
      </c>
      <c r="K24" s="44">
        <v>6</v>
      </c>
      <c r="L24" s="44">
        <v>7</v>
      </c>
      <c r="M24" s="44">
        <v>0</v>
      </c>
      <c r="N24" s="16">
        <f t="shared" si="1"/>
        <v>75</v>
      </c>
      <c r="O24" s="5">
        <v>3683.38</v>
      </c>
      <c r="P24" s="5">
        <f t="shared" si="2"/>
        <v>3683.38</v>
      </c>
      <c r="Q24" s="16">
        <f t="shared" si="3"/>
        <v>100</v>
      </c>
      <c r="R24" s="5">
        <v>3683.38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25" t="s">
        <v>23</v>
      </c>
      <c r="C25" s="197" t="s">
        <v>26</v>
      </c>
      <c r="D25" s="25" t="s">
        <v>71</v>
      </c>
      <c r="E25" s="84" t="s">
        <v>72</v>
      </c>
      <c r="F25" s="96" t="s">
        <v>295</v>
      </c>
      <c r="G25" s="93">
        <f t="shared" si="0"/>
        <v>6566.71</v>
      </c>
      <c r="H25" s="44">
        <v>16</v>
      </c>
      <c r="I25" s="44">
        <v>4</v>
      </c>
      <c r="J25" s="44">
        <v>12</v>
      </c>
      <c r="K25" s="44">
        <v>9</v>
      </c>
      <c r="L25" s="44">
        <v>11</v>
      </c>
      <c r="M25" s="44">
        <v>0</v>
      </c>
      <c r="N25" s="16">
        <f t="shared" si="1"/>
        <v>56.25</v>
      </c>
      <c r="O25" s="5">
        <v>6566.71</v>
      </c>
      <c r="P25" s="5">
        <f t="shared" si="2"/>
        <v>6566.71</v>
      </c>
      <c r="Q25" s="16">
        <f t="shared" si="3"/>
        <v>100</v>
      </c>
      <c r="R25" s="5">
        <v>6566.71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74</v>
      </c>
      <c r="E26" s="33" t="s">
        <v>75</v>
      </c>
      <c r="F26" s="96" t="s">
        <v>296</v>
      </c>
      <c r="G26" s="93">
        <f t="shared" si="0"/>
        <v>28724.02</v>
      </c>
      <c r="H26" s="44">
        <v>26</v>
      </c>
      <c r="I26" s="44">
        <v>5</v>
      </c>
      <c r="J26" s="44">
        <v>19</v>
      </c>
      <c r="K26" s="44">
        <v>23</v>
      </c>
      <c r="L26" s="44">
        <v>34</v>
      </c>
      <c r="M26" s="44">
        <v>0</v>
      </c>
      <c r="N26" s="16">
        <f t="shared" si="1"/>
        <v>88.461538461538453</v>
      </c>
      <c r="O26" s="5">
        <v>28724.02</v>
      </c>
      <c r="P26" s="5">
        <f t="shared" si="2"/>
        <v>28724.02</v>
      </c>
      <c r="Q26" s="16">
        <f t="shared" si="3"/>
        <v>100</v>
      </c>
      <c r="R26" s="5">
        <v>28724.02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1" t="s">
        <v>22</v>
      </c>
      <c r="C27" s="1"/>
      <c r="D27" s="25" t="s">
        <v>77</v>
      </c>
      <c r="E27" s="84" t="s">
        <v>78</v>
      </c>
      <c r="F27" s="88" t="s">
        <v>297</v>
      </c>
      <c r="G27" s="93">
        <f t="shared" si="0"/>
        <v>4755.7700000000004</v>
      </c>
      <c r="H27" s="44">
        <v>13</v>
      </c>
      <c r="I27" s="44">
        <v>3</v>
      </c>
      <c r="J27" s="44">
        <v>8</v>
      </c>
      <c r="K27" s="44">
        <v>9</v>
      </c>
      <c r="L27" s="44">
        <v>13</v>
      </c>
      <c r="M27" s="44">
        <v>0</v>
      </c>
      <c r="N27" s="16">
        <f t="shared" si="1"/>
        <v>69.230769230769226</v>
      </c>
      <c r="O27" s="5">
        <v>4755.7700000000004</v>
      </c>
      <c r="P27" s="5">
        <f t="shared" si="2"/>
        <v>4755.7700000000004</v>
      </c>
      <c r="Q27" s="16">
        <f t="shared" si="3"/>
        <v>100</v>
      </c>
      <c r="R27" s="5">
        <v>4755.7700000000004</v>
      </c>
      <c r="S27" s="16">
        <f t="shared" si="4"/>
        <v>100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80</v>
      </c>
      <c r="E28" s="84" t="s">
        <v>81</v>
      </c>
      <c r="F28" s="97" t="s">
        <v>374</v>
      </c>
      <c r="G28" s="93">
        <f t="shared" si="0"/>
        <v>4654.67</v>
      </c>
      <c r="H28" s="44">
        <v>54</v>
      </c>
      <c r="I28" s="44">
        <v>8</v>
      </c>
      <c r="J28" s="44">
        <v>22</v>
      </c>
      <c r="K28" s="44">
        <v>13</v>
      </c>
      <c r="L28" s="44">
        <v>14</v>
      </c>
      <c r="M28" s="44">
        <v>0</v>
      </c>
      <c r="N28" s="16">
        <f t="shared" si="1"/>
        <v>24.074074074074073</v>
      </c>
      <c r="O28" s="5">
        <v>4654.67</v>
      </c>
      <c r="P28" s="5">
        <f t="shared" si="2"/>
        <v>4654.67</v>
      </c>
      <c r="Q28" s="16">
        <f t="shared" si="3"/>
        <v>100</v>
      </c>
      <c r="R28" s="5">
        <v>4654.67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27.95" customHeight="1" x14ac:dyDescent="0.25">
      <c r="A29" s="1">
        <f t="shared" si="7"/>
        <v>24</v>
      </c>
      <c r="B29" s="1" t="s">
        <v>22</v>
      </c>
      <c r="C29" s="1"/>
      <c r="D29" s="25" t="s">
        <v>83</v>
      </c>
      <c r="E29" s="84" t="s">
        <v>41</v>
      </c>
      <c r="F29" s="88" t="s">
        <v>84</v>
      </c>
      <c r="G29" s="93">
        <f t="shared" si="0"/>
        <v>12940.87</v>
      </c>
      <c r="H29" s="44">
        <v>24</v>
      </c>
      <c r="I29" s="44">
        <v>4</v>
      </c>
      <c r="J29" s="44">
        <v>20</v>
      </c>
      <c r="K29" s="44">
        <v>21</v>
      </c>
      <c r="L29" s="44">
        <v>30</v>
      </c>
      <c r="M29" s="44">
        <v>0</v>
      </c>
      <c r="N29" s="16">
        <f t="shared" si="1"/>
        <v>87.5</v>
      </c>
      <c r="O29" s="5">
        <v>12940.87</v>
      </c>
      <c r="P29" s="5">
        <f t="shared" si="2"/>
        <v>12940.87</v>
      </c>
      <c r="Q29" s="16">
        <f t="shared" si="3"/>
        <v>100</v>
      </c>
      <c r="R29" s="5">
        <v>12940.87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21" ht="27.95" customHeight="1" x14ac:dyDescent="0.25">
      <c r="A30" s="1">
        <f t="shared" si="7"/>
        <v>25</v>
      </c>
      <c r="B30" s="1" t="s">
        <v>22</v>
      </c>
      <c r="C30" s="1"/>
      <c r="D30" s="34" t="s">
        <v>85</v>
      </c>
      <c r="E30" s="84" t="s">
        <v>41</v>
      </c>
      <c r="F30" s="97" t="s">
        <v>356</v>
      </c>
      <c r="G30" s="93">
        <f t="shared" si="0"/>
        <v>5320.4</v>
      </c>
      <c r="H30" s="44">
        <v>14</v>
      </c>
      <c r="I30" s="44">
        <v>3</v>
      </c>
      <c r="J30" s="44">
        <v>9</v>
      </c>
      <c r="K30" s="44">
        <v>10</v>
      </c>
      <c r="L30" s="44">
        <v>12</v>
      </c>
      <c r="M30" s="44">
        <v>0</v>
      </c>
      <c r="N30" s="16">
        <f t="shared" si="1"/>
        <v>71.428571428571431</v>
      </c>
      <c r="O30" s="5">
        <v>5320.4</v>
      </c>
      <c r="P30" s="5">
        <f t="shared" si="2"/>
        <v>5320.4</v>
      </c>
      <c r="Q30" s="16">
        <f t="shared" si="3"/>
        <v>100</v>
      </c>
      <c r="R30" s="5">
        <v>5320.4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87</v>
      </c>
      <c r="E31" s="84" t="s">
        <v>53</v>
      </c>
      <c r="F31" s="88" t="s">
        <v>298</v>
      </c>
      <c r="G31" s="93">
        <f t="shared" si="0"/>
        <v>12807.03</v>
      </c>
      <c r="H31" s="44">
        <v>35</v>
      </c>
      <c r="I31" s="44">
        <v>12</v>
      </c>
      <c r="J31" s="44">
        <v>20</v>
      </c>
      <c r="K31" s="44">
        <v>18</v>
      </c>
      <c r="L31" s="44">
        <v>20</v>
      </c>
      <c r="M31" s="44">
        <v>0</v>
      </c>
      <c r="N31" s="16">
        <f t="shared" si="1"/>
        <v>51.428571428571423</v>
      </c>
      <c r="O31" s="5">
        <v>12807.03</v>
      </c>
      <c r="P31" s="5">
        <f t="shared" si="2"/>
        <v>12807.03</v>
      </c>
      <c r="Q31" s="16">
        <f t="shared" si="3"/>
        <v>100</v>
      </c>
      <c r="R31" s="5">
        <v>12807.03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21" ht="27.95" customHeight="1" x14ac:dyDescent="0.25">
      <c r="A32" s="1">
        <f t="shared" si="7"/>
        <v>27</v>
      </c>
      <c r="B32" s="25" t="s">
        <v>24</v>
      </c>
      <c r="C32" s="197" t="s">
        <v>27</v>
      </c>
      <c r="D32" s="25" t="s">
        <v>92</v>
      </c>
      <c r="E32" s="84" t="s">
        <v>41</v>
      </c>
      <c r="F32" s="96" t="s">
        <v>363</v>
      </c>
      <c r="G32" s="93">
        <f t="shared" si="0"/>
        <v>6049.42</v>
      </c>
      <c r="H32" s="44">
        <v>20</v>
      </c>
      <c r="I32" s="44">
        <v>2</v>
      </c>
      <c r="J32" s="44">
        <v>18</v>
      </c>
      <c r="K32" s="44">
        <v>11</v>
      </c>
      <c r="L32" s="44">
        <v>13</v>
      </c>
      <c r="M32" s="44">
        <v>0</v>
      </c>
      <c r="N32" s="16">
        <f t="shared" si="1"/>
        <v>55.000000000000007</v>
      </c>
      <c r="O32" s="5">
        <v>6049.42</v>
      </c>
      <c r="P32" s="5">
        <f t="shared" si="2"/>
        <v>6049.42</v>
      </c>
      <c r="Q32" s="16">
        <f t="shared" si="3"/>
        <v>100</v>
      </c>
      <c r="R32" s="5">
        <v>6049.42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25" t="s">
        <v>22</v>
      </c>
      <c r="C33" s="197"/>
      <c r="D33" s="25" t="s">
        <v>417</v>
      </c>
      <c r="E33" s="84" t="s">
        <v>41</v>
      </c>
      <c r="F33" s="192" t="s">
        <v>435</v>
      </c>
      <c r="G33" s="93">
        <f t="shared" si="0"/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16">
        <f t="shared" si="1"/>
        <v>0</v>
      </c>
      <c r="O33" s="5"/>
      <c r="P33" s="5">
        <f t="shared" si="2"/>
        <v>0</v>
      </c>
      <c r="Q33" s="16">
        <f t="shared" si="3"/>
        <v>0</v>
      </c>
      <c r="R33" s="5"/>
      <c r="S33" s="16">
        <f t="shared" si="4"/>
        <v>0</v>
      </c>
      <c r="T33" s="5">
        <f t="shared" si="5"/>
        <v>0</v>
      </c>
      <c r="U33" s="16"/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94</v>
      </c>
      <c r="E34" s="84" t="s">
        <v>41</v>
      </c>
      <c r="F34" s="96" t="s">
        <v>299</v>
      </c>
      <c r="G34" s="93">
        <f t="shared" si="0"/>
        <v>4551.8599999999997</v>
      </c>
      <c r="H34" s="44">
        <v>18</v>
      </c>
      <c r="I34" s="44">
        <v>3</v>
      </c>
      <c r="J34" s="44">
        <v>11</v>
      </c>
      <c r="K34" s="44">
        <v>14</v>
      </c>
      <c r="L34" s="44">
        <v>15</v>
      </c>
      <c r="M34" s="44">
        <v>0</v>
      </c>
      <c r="N34" s="16">
        <f t="shared" si="1"/>
        <v>77.777777777777786</v>
      </c>
      <c r="O34" s="5">
        <v>4551.8599999999997</v>
      </c>
      <c r="P34" s="5">
        <f t="shared" si="2"/>
        <v>4551.8599999999997</v>
      </c>
      <c r="Q34" s="16">
        <f t="shared" si="3"/>
        <v>100</v>
      </c>
      <c r="R34" s="5">
        <v>4551.8599999999997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38.25" x14ac:dyDescent="0.25">
      <c r="A35" s="1">
        <f t="shared" si="7"/>
        <v>30</v>
      </c>
      <c r="B35" s="117" t="s">
        <v>23</v>
      </c>
      <c r="C35" s="197" t="s">
        <v>383</v>
      </c>
      <c r="D35" s="25" t="s">
        <v>384</v>
      </c>
      <c r="E35" s="84" t="s">
        <v>41</v>
      </c>
      <c r="F35" s="97" t="s">
        <v>436</v>
      </c>
      <c r="G35" s="93">
        <f t="shared" si="0"/>
        <v>401.94</v>
      </c>
      <c r="H35" s="44">
        <v>7</v>
      </c>
      <c r="I35" s="44">
        <v>1</v>
      </c>
      <c r="J35" s="44">
        <v>6</v>
      </c>
      <c r="K35" s="44">
        <v>1</v>
      </c>
      <c r="L35" s="44">
        <v>1</v>
      </c>
      <c r="M35" s="44">
        <v>0</v>
      </c>
      <c r="N35" s="16">
        <f t="shared" si="1"/>
        <v>14.285714285714285</v>
      </c>
      <c r="O35" s="5">
        <v>401.94</v>
      </c>
      <c r="P35" s="5">
        <f t="shared" si="2"/>
        <v>401.94</v>
      </c>
      <c r="Q35" s="16">
        <f t="shared" si="3"/>
        <v>100</v>
      </c>
      <c r="R35" s="5">
        <v>401.94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27.95" customHeight="1" x14ac:dyDescent="0.2">
      <c r="A36" s="1">
        <f t="shared" si="7"/>
        <v>31</v>
      </c>
      <c r="B36" s="1" t="s">
        <v>22</v>
      </c>
      <c r="C36" s="1"/>
      <c r="D36" s="37" t="s">
        <v>99</v>
      </c>
      <c r="E36" s="85" t="s">
        <v>100</v>
      </c>
      <c r="F36" s="138" t="s">
        <v>300</v>
      </c>
      <c r="G36" s="93">
        <f t="shared" si="0"/>
        <v>28660.29</v>
      </c>
      <c r="H36" s="44">
        <v>53</v>
      </c>
      <c r="I36" s="44">
        <v>4</v>
      </c>
      <c r="J36" s="44">
        <v>37</v>
      </c>
      <c r="K36" s="44">
        <v>38</v>
      </c>
      <c r="L36" s="44">
        <v>54</v>
      </c>
      <c r="M36" s="44">
        <v>0</v>
      </c>
      <c r="N36" s="16">
        <f t="shared" si="1"/>
        <v>71.698113207547166</v>
      </c>
      <c r="O36" s="5">
        <v>28660.29</v>
      </c>
      <c r="P36" s="5">
        <f t="shared" si="2"/>
        <v>28660.29</v>
      </c>
      <c r="Q36" s="16">
        <f t="shared" si="3"/>
        <v>100</v>
      </c>
      <c r="R36" s="5">
        <v>28660.29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102</v>
      </c>
      <c r="E37" s="84" t="s">
        <v>41</v>
      </c>
      <c r="F37" s="96" t="s">
        <v>301</v>
      </c>
      <c r="G37" s="93">
        <f t="shared" si="0"/>
        <v>15737.28</v>
      </c>
      <c r="H37" s="44">
        <v>41</v>
      </c>
      <c r="I37" s="44">
        <v>9</v>
      </c>
      <c r="J37" s="44">
        <v>29</v>
      </c>
      <c r="K37" s="44">
        <v>30</v>
      </c>
      <c r="L37" s="44">
        <v>35</v>
      </c>
      <c r="M37" s="44">
        <v>0</v>
      </c>
      <c r="N37" s="16">
        <f t="shared" si="1"/>
        <v>73.170731707317074</v>
      </c>
      <c r="O37" s="5">
        <v>15737.28</v>
      </c>
      <c r="P37" s="5">
        <f t="shared" si="2"/>
        <v>15737.28</v>
      </c>
      <c r="Q37" s="16">
        <f t="shared" si="3"/>
        <v>100</v>
      </c>
      <c r="R37" s="5">
        <v>15737.28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104</v>
      </c>
      <c r="E38" s="84" t="s">
        <v>41</v>
      </c>
      <c r="F38" s="96" t="s">
        <v>302</v>
      </c>
      <c r="G38" s="93">
        <f t="shared" si="0"/>
        <v>16646.240000000002</v>
      </c>
      <c r="H38" s="44">
        <v>30</v>
      </c>
      <c r="I38" s="44">
        <v>8</v>
      </c>
      <c r="J38" s="44">
        <v>18</v>
      </c>
      <c r="K38" s="44">
        <v>21</v>
      </c>
      <c r="L38" s="44">
        <v>30</v>
      </c>
      <c r="M38" s="44">
        <v>0</v>
      </c>
      <c r="N38" s="16">
        <f t="shared" si="1"/>
        <v>70</v>
      </c>
      <c r="O38" s="5">
        <v>16646.240000000002</v>
      </c>
      <c r="P38" s="5">
        <f t="shared" si="2"/>
        <v>16646.240000000002</v>
      </c>
      <c r="Q38" s="16">
        <f t="shared" si="3"/>
        <v>100</v>
      </c>
      <c r="R38" s="5">
        <v>16646.240000000002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106</v>
      </c>
      <c r="E39" s="84" t="s">
        <v>53</v>
      </c>
      <c r="F39" s="96" t="s">
        <v>303</v>
      </c>
      <c r="G39" s="93">
        <f t="shared" si="0"/>
        <v>10289.93</v>
      </c>
      <c r="H39" s="44">
        <v>27</v>
      </c>
      <c r="I39" s="44">
        <v>9</v>
      </c>
      <c r="J39" s="44">
        <v>14</v>
      </c>
      <c r="K39" s="44">
        <v>14</v>
      </c>
      <c r="L39" s="44">
        <v>22</v>
      </c>
      <c r="M39" s="44">
        <v>0</v>
      </c>
      <c r="N39" s="16">
        <f t="shared" si="1"/>
        <v>51.851851851851848</v>
      </c>
      <c r="O39" s="5">
        <v>10289.93</v>
      </c>
      <c r="P39" s="5">
        <f t="shared" si="2"/>
        <v>10289.93</v>
      </c>
      <c r="Q39" s="16">
        <f t="shared" si="3"/>
        <v>100</v>
      </c>
      <c r="R39" s="5">
        <v>10289.93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108</v>
      </c>
      <c r="E40" s="84" t="s">
        <v>41</v>
      </c>
      <c r="F40" s="98" t="s">
        <v>304</v>
      </c>
      <c r="G40" s="93">
        <f t="shared" si="0"/>
        <v>28063.96</v>
      </c>
      <c r="H40" s="44">
        <v>64</v>
      </c>
      <c r="I40" s="44">
        <v>24</v>
      </c>
      <c r="J40" s="44">
        <v>34</v>
      </c>
      <c r="K40" s="44">
        <v>39</v>
      </c>
      <c r="L40" s="44">
        <v>46</v>
      </c>
      <c r="M40" s="44">
        <v>0</v>
      </c>
      <c r="N40" s="16">
        <f t="shared" si="1"/>
        <v>60.9375</v>
      </c>
      <c r="O40" s="5">
        <v>28063.96</v>
      </c>
      <c r="P40" s="5">
        <f t="shared" si="2"/>
        <v>28063.96</v>
      </c>
      <c r="Q40" s="16">
        <f t="shared" si="3"/>
        <v>100</v>
      </c>
      <c r="R40" s="5">
        <v>28063.96</v>
      </c>
      <c r="S40" s="16">
        <f t="shared" si="4"/>
        <v>100</v>
      </c>
      <c r="T40" s="5">
        <f t="shared" si="5"/>
        <v>0</v>
      </c>
      <c r="U40" s="16">
        <f t="shared" si="6"/>
        <v>0</v>
      </c>
    </row>
    <row r="41" spans="1:21" ht="27.95" customHeight="1" x14ac:dyDescent="0.25">
      <c r="A41" s="1">
        <f t="shared" si="7"/>
        <v>36</v>
      </c>
      <c r="B41" s="25" t="s">
        <v>264</v>
      </c>
      <c r="C41" s="197" t="s">
        <v>273</v>
      </c>
      <c r="D41" s="25" t="s">
        <v>115</v>
      </c>
      <c r="E41" s="86" t="s">
        <v>116</v>
      </c>
      <c r="F41" s="97" t="s">
        <v>375</v>
      </c>
      <c r="G41" s="93">
        <f t="shared" si="0"/>
        <v>14693.29</v>
      </c>
      <c r="H41" s="44">
        <v>32</v>
      </c>
      <c r="I41" s="44">
        <v>8</v>
      </c>
      <c r="J41" s="44">
        <v>15</v>
      </c>
      <c r="K41" s="44">
        <v>28</v>
      </c>
      <c r="L41" s="44">
        <v>33</v>
      </c>
      <c r="M41" s="44">
        <v>0</v>
      </c>
      <c r="N41" s="16">
        <f t="shared" si="1"/>
        <v>87.5</v>
      </c>
      <c r="O41" s="5">
        <v>14693.29</v>
      </c>
      <c r="P41" s="5">
        <f t="shared" si="2"/>
        <v>14693.29</v>
      </c>
      <c r="Q41" s="16">
        <f t="shared" si="3"/>
        <v>100</v>
      </c>
      <c r="R41" s="5">
        <v>14693.29</v>
      </c>
      <c r="S41" s="16">
        <f t="shared" si="4"/>
        <v>100</v>
      </c>
      <c r="T41" s="5">
        <f t="shared" si="5"/>
        <v>0</v>
      </c>
      <c r="U41" s="16">
        <f t="shared" si="6"/>
        <v>0</v>
      </c>
    </row>
    <row r="42" spans="1:21" ht="32.25" customHeight="1" x14ac:dyDescent="0.25">
      <c r="A42" s="1">
        <f t="shared" si="7"/>
        <v>37</v>
      </c>
      <c r="B42" s="1" t="s">
        <v>22</v>
      </c>
      <c r="C42" s="1"/>
      <c r="D42" s="25" t="s">
        <v>113</v>
      </c>
      <c r="E42" s="84" t="s">
        <v>53</v>
      </c>
      <c r="F42" s="96" t="s">
        <v>305</v>
      </c>
      <c r="G42" s="93">
        <f t="shared" si="0"/>
        <v>1600.15</v>
      </c>
      <c r="H42" s="44">
        <v>36</v>
      </c>
      <c r="I42" s="44">
        <v>9</v>
      </c>
      <c r="J42" s="44">
        <v>24</v>
      </c>
      <c r="K42" s="44">
        <v>4</v>
      </c>
      <c r="L42" s="44">
        <v>4</v>
      </c>
      <c r="M42" s="44">
        <v>0</v>
      </c>
      <c r="N42" s="16">
        <f t="shared" si="1"/>
        <v>11.111111111111111</v>
      </c>
      <c r="O42" s="5">
        <v>1600.15</v>
      </c>
      <c r="P42" s="5">
        <f t="shared" si="2"/>
        <v>1600.15</v>
      </c>
      <c r="Q42" s="16">
        <f t="shared" si="3"/>
        <v>100</v>
      </c>
      <c r="R42" s="5">
        <v>1600.15</v>
      </c>
      <c r="S42" s="16">
        <f t="shared" si="4"/>
        <v>100</v>
      </c>
      <c r="T42" s="5">
        <f t="shared" si="5"/>
        <v>0</v>
      </c>
      <c r="U42" s="16">
        <f t="shared" si="6"/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118</v>
      </c>
      <c r="E43" s="84" t="s">
        <v>116</v>
      </c>
      <c r="F43" s="96" t="s">
        <v>306</v>
      </c>
      <c r="G43" s="93">
        <f t="shared" si="0"/>
        <v>9541.8700000000008</v>
      </c>
      <c r="H43" s="44">
        <v>17</v>
      </c>
      <c r="I43" s="44">
        <v>6</v>
      </c>
      <c r="J43" s="44">
        <v>9</v>
      </c>
      <c r="K43" s="44">
        <v>12</v>
      </c>
      <c r="L43" s="44">
        <v>15</v>
      </c>
      <c r="M43" s="44">
        <v>0</v>
      </c>
      <c r="N43" s="16">
        <f t="shared" si="1"/>
        <v>70.588235294117652</v>
      </c>
      <c r="O43" s="5">
        <v>9541.8700000000008</v>
      </c>
      <c r="P43" s="5">
        <f t="shared" si="2"/>
        <v>9541.8700000000008</v>
      </c>
      <c r="Q43" s="16">
        <f t="shared" si="3"/>
        <v>100</v>
      </c>
      <c r="R43" s="5">
        <v>9541.8700000000008</v>
      </c>
      <c r="S43" s="16">
        <f t="shared" si="4"/>
        <v>100</v>
      </c>
      <c r="T43" s="5">
        <f t="shared" si="5"/>
        <v>0</v>
      </c>
      <c r="U43" s="16">
        <f t="shared" si="6"/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120</v>
      </c>
      <c r="E44" s="84" t="s">
        <v>58</v>
      </c>
      <c r="F44" s="96" t="s">
        <v>307</v>
      </c>
      <c r="G44" s="93">
        <f t="shared" si="0"/>
        <v>13072.01</v>
      </c>
      <c r="H44" s="44">
        <v>13</v>
      </c>
      <c r="I44" s="44">
        <v>4</v>
      </c>
      <c r="J44" s="44">
        <v>9</v>
      </c>
      <c r="K44" s="44">
        <v>12</v>
      </c>
      <c r="L44" s="44">
        <v>18</v>
      </c>
      <c r="M44" s="44">
        <v>0</v>
      </c>
      <c r="N44" s="16">
        <f t="shared" si="1"/>
        <v>92.307692307692307</v>
      </c>
      <c r="O44" s="5">
        <v>13072.01</v>
      </c>
      <c r="P44" s="5">
        <f t="shared" si="2"/>
        <v>13072.01</v>
      </c>
      <c r="Q44" s="16">
        <f t="shared" si="3"/>
        <v>100</v>
      </c>
      <c r="R44" s="5">
        <v>13072.01</v>
      </c>
      <c r="S44" s="16">
        <f t="shared" si="4"/>
        <v>100</v>
      </c>
      <c r="T44" s="5">
        <f t="shared" si="5"/>
        <v>0</v>
      </c>
      <c r="U44" s="16">
        <f t="shared" si="6"/>
        <v>0</v>
      </c>
    </row>
    <row r="45" spans="1:21" ht="27.95" customHeight="1" x14ac:dyDescent="0.25">
      <c r="A45" s="1">
        <f t="shared" si="7"/>
        <v>40</v>
      </c>
      <c r="B45" s="1" t="s">
        <v>22</v>
      </c>
      <c r="C45" s="1"/>
      <c r="D45" s="37" t="s">
        <v>418</v>
      </c>
      <c r="E45" s="84" t="s">
        <v>58</v>
      </c>
      <c r="F45" s="192" t="s">
        <v>437</v>
      </c>
      <c r="G45" s="93">
        <f t="shared" si="0"/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16">
        <f t="shared" si="1"/>
        <v>0</v>
      </c>
      <c r="O45" s="5"/>
      <c r="P45" s="5">
        <f t="shared" si="2"/>
        <v>0</v>
      </c>
      <c r="Q45" s="16">
        <f t="shared" si="3"/>
        <v>0</v>
      </c>
      <c r="R45" s="5"/>
      <c r="S45" s="16">
        <f t="shared" si="4"/>
        <v>0</v>
      </c>
      <c r="T45" s="5">
        <f t="shared" si="5"/>
        <v>0</v>
      </c>
      <c r="U45" s="16"/>
    </row>
    <row r="46" spans="1:21" ht="27.95" customHeight="1" x14ac:dyDescent="0.25">
      <c r="A46" s="1">
        <f t="shared" si="7"/>
        <v>41</v>
      </c>
      <c r="B46" s="1" t="s">
        <v>22</v>
      </c>
      <c r="C46" s="1"/>
      <c r="D46" s="25" t="s">
        <v>122</v>
      </c>
      <c r="E46" s="84" t="s">
        <v>123</v>
      </c>
      <c r="F46" s="96" t="s">
        <v>308</v>
      </c>
      <c r="G46" s="93">
        <f t="shared" si="0"/>
        <v>54720.92</v>
      </c>
      <c r="H46" s="44">
        <v>70</v>
      </c>
      <c r="I46" s="44">
        <v>6</v>
      </c>
      <c r="J46" s="44">
        <v>64</v>
      </c>
      <c r="K46" s="44">
        <v>43</v>
      </c>
      <c r="L46" s="44">
        <v>68</v>
      </c>
      <c r="M46" s="44">
        <v>0</v>
      </c>
      <c r="N46" s="16">
        <f t="shared" si="1"/>
        <v>61.428571428571431</v>
      </c>
      <c r="O46" s="5">
        <v>54720.92</v>
      </c>
      <c r="P46" s="5">
        <f t="shared" si="2"/>
        <v>54720.92</v>
      </c>
      <c r="Q46" s="16">
        <f t="shared" si="3"/>
        <v>100</v>
      </c>
      <c r="R46" s="5">
        <v>54720.92</v>
      </c>
      <c r="S46" s="16">
        <f t="shared" si="4"/>
        <v>100</v>
      </c>
      <c r="T46" s="5">
        <f t="shared" si="5"/>
        <v>0</v>
      </c>
      <c r="U46" s="16">
        <f t="shared" si="6"/>
        <v>0</v>
      </c>
    </row>
    <row r="47" spans="1:21" ht="27.95" customHeight="1" x14ac:dyDescent="0.25">
      <c r="A47" s="1">
        <f t="shared" si="7"/>
        <v>42</v>
      </c>
      <c r="B47" s="1" t="s">
        <v>22</v>
      </c>
      <c r="C47" s="1"/>
      <c r="D47" s="25" t="s">
        <v>266</v>
      </c>
      <c r="E47" s="84" t="s">
        <v>41</v>
      </c>
      <c r="F47" s="96" t="s">
        <v>309</v>
      </c>
      <c r="G47" s="93">
        <f t="shared" si="0"/>
        <v>0</v>
      </c>
      <c r="H47" s="44">
        <v>9</v>
      </c>
      <c r="I47" s="44">
        <v>2</v>
      </c>
      <c r="J47" s="44">
        <v>6</v>
      </c>
      <c r="K47" s="44">
        <v>0</v>
      </c>
      <c r="L47" s="44">
        <v>0</v>
      </c>
      <c r="M47" s="44">
        <v>0</v>
      </c>
      <c r="N47" s="16">
        <f t="shared" si="1"/>
        <v>0</v>
      </c>
      <c r="O47" s="16">
        <f>IF(I47=0,0,L47/I47)*100</f>
        <v>0</v>
      </c>
      <c r="P47" s="5">
        <f t="shared" si="2"/>
        <v>0</v>
      </c>
      <c r="Q47" s="16">
        <f t="shared" si="3"/>
        <v>0</v>
      </c>
      <c r="R47" s="16">
        <f t="shared" ref="R47:S48" si="8">IF(L47=0,0,O47/L47)*100</f>
        <v>0</v>
      </c>
      <c r="S47" s="16">
        <f t="shared" si="8"/>
        <v>0</v>
      </c>
      <c r="T47" s="5">
        <f t="shared" si="5"/>
        <v>0</v>
      </c>
      <c r="U47" s="16">
        <f>IF(O47=0,0,R47/O47)*100</f>
        <v>0</v>
      </c>
    </row>
    <row r="48" spans="1:21" ht="38.25" customHeight="1" x14ac:dyDescent="0.25">
      <c r="A48" s="1">
        <f t="shared" si="7"/>
        <v>43</v>
      </c>
      <c r="B48" s="197" t="s">
        <v>23</v>
      </c>
      <c r="C48" s="197" t="s">
        <v>273</v>
      </c>
      <c r="D48" s="25" t="s">
        <v>274</v>
      </c>
      <c r="E48" s="84" t="s">
        <v>41</v>
      </c>
      <c r="F48" s="96" t="s">
        <v>310</v>
      </c>
      <c r="G48" s="93">
        <f t="shared" si="0"/>
        <v>4987.17</v>
      </c>
      <c r="H48" s="44">
        <v>19</v>
      </c>
      <c r="I48" s="44">
        <v>4</v>
      </c>
      <c r="J48" s="44">
        <v>13</v>
      </c>
      <c r="K48" s="44">
        <v>7</v>
      </c>
      <c r="L48" s="44">
        <v>8</v>
      </c>
      <c r="M48" s="44">
        <v>0</v>
      </c>
      <c r="N48" s="16">
        <f t="shared" si="1"/>
        <v>36.84210526315789</v>
      </c>
      <c r="O48" s="16">
        <v>4987.17</v>
      </c>
      <c r="P48" s="5">
        <f t="shared" si="2"/>
        <v>4987.17</v>
      </c>
      <c r="Q48" s="16">
        <f t="shared" si="3"/>
        <v>100</v>
      </c>
      <c r="R48" s="16">
        <v>4987.17</v>
      </c>
      <c r="S48" s="16">
        <f t="shared" si="8"/>
        <v>0</v>
      </c>
      <c r="T48" s="5">
        <f t="shared" si="5"/>
        <v>0</v>
      </c>
      <c r="U48" s="16">
        <f>IF(O48=0,0,R48/O48)*100</f>
        <v>100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125</v>
      </c>
      <c r="E49" s="84" t="s">
        <v>72</v>
      </c>
      <c r="F49" s="96" t="s">
        <v>311</v>
      </c>
      <c r="G49" s="93">
        <f t="shared" si="0"/>
        <v>24264.9</v>
      </c>
      <c r="H49" s="44">
        <v>29</v>
      </c>
      <c r="I49" s="44">
        <v>6</v>
      </c>
      <c r="J49" s="44">
        <v>20</v>
      </c>
      <c r="K49" s="44">
        <v>22</v>
      </c>
      <c r="L49" s="44">
        <v>30</v>
      </c>
      <c r="M49" s="44">
        <v>0</v>
      </c>
      <c r="N49" s="16">
        <f t="shared" si="1"/>
        <v>75.862068965517238</v>
      </c>
      <c r="O49" s="5">
        <v>24264.9</v>
      </c>
      <c r="P49" s="5">
        <f t="shared" si="2"/>
        <v>24264.9</v>
      </c>
      <c r="Q49" s="16">
        <f>IF(O49=0,0,P49/O49)*100</f>
        <v>100</v>
      </c>
      <c r="R49" s="5">
        <v>24264.9</v>
      </c>
      <c r="S49" s="16">
        <f>IF(P49=0,0,R49/P49)*100</f>
        <v>100</v>
      </c>
      <c r="T49" s="5">
        <f t="shared" si="5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37" t="s">
        <v>127</v>
      </c>
      <c r="E50" s="85" t="s">
        <v>128</v>
      </c>
      <c r="F50" s="98" t="s">
        <v>312</v>
      </c>
      <c r="G50" s="93">
        <f t="shared" si="0"/>
        <v>26673.119999999999</v>
      </c>
      <c r="H50" s="44">
        <v>48</v>
      </c>
      <c r="I50" s="44">
        <v>18</v>
      </c>
      <c r="J50" s="44">
        <v>17</v>
      </c>
      <c r="K50" s="44">
        <v>42</v>
      </c>
      <c r="L50" s="44">
        <v>49</v>
      </c>
      <c r="M50" s="44">
        <v>0</v>
      </c>
      <c r="N50" s="16">
        <f t="shared" si="1"/>
        <v>87.5</v>
      </c>
      <c r="O50" s="5">
        <v>26673.119999999999</v>
      </c>
      <c r="P50" s="5">
        <f t="shared" si="2"/>
        <v>26673.119999999999</v>
      </c>
      <c r="Q50" s="16">
        <f>IF(O50=0,0,P50/O50)*100</f>
        <v>100</v>
      </c>
      <c r="R50" s="5">
        <v>26673.119999999999</v>
      </c>
      <c r="S50" s="16">
        <f>IF(P50=0,0,R50/P50)*100</f>
        <v>100</v>
      </c>
      <c r="T50" s="5">
        <f t="shared" si="5"/>
        <v>0</v>
      </c>
      <c r="U50" s="16">
        <f>IF(P50=0,0,T50/P50)*100</f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25" t="s">
        <v>275</v>
      </c>
      <c r="E51" s="85" t="s">
        <v>276</v>
      </c>
      <c r="F51" s="97" t="s">
        <v>436</v>
      </c>
      <c r="G51" s="93">
        <f t="shared" si="0"/>
        <v>0</v>
      </c>
      <c r="H51" s="44">
        <v>3</v>
      </c>
      <c r="I51" s="44">
        <v>0</v>
      </c>
      <c r="J51" s="44">
        <v>2</v>
      </c>
      <c r="K51" s="44">
        <v>0</v>
      </c>
      <c r="L51" s="44">
        <v>0</v>
      </c>
      <c r="M51" s="44">
        <v>0</v>
      </c>
      <c r="N51" s="16">
        <f t="shared" si="1"/>
        <v>0</v>
      </c>
      <c r="O51" s="16">
        <f>IF(I51=0,0,L51/I51)*100</f>
        <v>0</v>
      </c>
      <c r="P51" s="5">
        <f t="shared" si="2"/>
        <v>0</v>
      </c>
      <c r="Q51" s="16">
        <f>IF(K51=0,0,N51/K51)*100</f>
        <v>0</v>
      </c>
      <c r="R51" s="16">
        <f>IF(L51=0,0,O51/L51)*100</f>
        <v>0</v>
      </c>
      <c r="S51" s="16">
        <f>IF(M51=0,0,P51/M51)*100</f>
        <v>0</v>
      </c>
      <c r="T51" s="5">
        <f t="shared" si="5"/>
        <v>0</v>
      </c>
      <c r="U51" s="16">
        <f>IF(O51=0,0,R51/O51)*100</f>
        <v>0</v>
      </c>
    </row>
    <row r="52" spans="1:21" ht="27.95" customHeight="1" x14ac:dyDescent="0.25">
      <c r="A52" s="1">
        <f t="shared" si="7"/>
        <v>47</v>
      </c>
      <c r="B52" s="25" t="s">
        <v>23</v>
      </c>
      <c r="C52" s="197" t="s">
        <v>29</v>
      </c>
      <c r="D52" s="25" t="s">
        <v>132</v>
      </c>
      <c r="E52" s="84" t="s">
        <v>78</v>
      </c>
      <c r="F52" s="96" t="s">
        <v>313</v>
      </c>
      <c r="G52" s="93">
        <f t="shared" si="0"/>
        <v>17029.04</v>
      </c>
      <c r="H52" s="44">
        <v>45</v>
      </c>
      <c r="I52" s="44">
        <v>8</v>
      </c>
      <c r="J52" s="44">
        <v>27</v>
      </c>
      <c r="K52" s="44">
        <v>23</v>
      </c>
      <c r="L52" s="44">
        <v>27</v>
      </c>
      <c r="M52" s="44">
        <v>0</v>
      </c>
      <c r="N52" s="16">
        <f t="shared" si="1"/>
        <v>51.111111111111107</v>
      </c>
      <c r="O52" s="5">
        <v>17029.04</v>
      </c>
      <c r="P52" s="5">
        <f t="shared" si="2"/>
        <v>17029.04</v>
      </c>
      <c r="Q52" s="16">
        <f t="shared" ref="Q52:Q94" si="9">IF(O52=0,0,P52/O52)*100</f>
        <v>100</v>
      </c>
      <c r="R52" s="5">
        <v>17029.04</v>
      </c>
      <c r="S52" s="16">
        <f t="shared" ref="S52:S78" si="10">IF(P52=0,0,R52/P52)*100</f>
        <v>100</v>
      </c>
      <c r="T52" s="5">
        <f t="shared" si="5"/>
        <v>0</v>
      </c>
      <c r="U52" s="16">
        <f>IF(P52=0,0,T52/P52)*100</f>
        <v>0</v>
      </c>
    </row>
    <row r="53" spans="1:21" ht="29.25" customHeight="1" x14ac:dyDescent="0.25">
      <c r="A53" s="1">
        <f t="shared" si="7"/>
        <v>48</v>
      </c>
      <c r="B53" s="1" t="s">
        <v>22</v>
      </c>
      <c r="C53" s="1"/>
      <c r="D53" s="37" t="s">
        <v>130</v>
      </c>
      <c r="E53" s="85" t="s">
        <v>41</v>
      </c>
      <c r="F53" s="96" t="s">
        <v>314</v>
      </c>
      <c r="G53" s="93">
        <f t="shared" si="0"/>
        <v>16940.650000000001</v>
      </c>
      <c r="H53" s="44">
        <v>30</v>
      </c>
      <c r="I53" s="44">
        <v>6</v>
      </c>
      <c r="J53" s="44">
        <v>21</v>
      </c>
      <c r="K53" s="44">
        <v>23</v>
      </c>
      <c r="L53" s="44">
        <v>31</v>
      </c>
      <c r="M53" s="44">
        <v>0</v>
      </c>
      <c r="N53" s="16">
        <f t="shared" si="1"/>
        <v>76.666666666666671</v>
      </c>
      <c r="O53" s="5">
        <v>16940.650000000001</v>
      </c>
      <c r="P53" s="5">
        <f t="shared" si="2"/>
        <v>16940.650000000001</v>
      </c>
      <c r="Q53" s="16">
        <f t="shared" si="9"/>
        <v>100</v>
      </c>
      <c r="R53" s="5">
        <v>16940.650000000001</v>
      </c>
      <c r="S53" s="16">
        <f t="shared" si="10"/>
        <v>100</v>
      </c>
      <c r="T53" s="5">
        <f t="shared" si="5"/>
        <v>0</v>
      </c>
      <c r="U53" s="16">
        <f>IF(P53=0,0,T53/P53)*100</f>
        <v>0</v>
      </c>
    </row>
    <row r="54" spans="1:21" ht="28.5" customHeight="1" x14ac:dyDescent="0.25">
      <c r="A54" s="1">
        <f t="shared" si="7"/>
        <v>49</v>
      </c>
      <c r="B54" s="60" t="s">
        <v>22</v>
      </c>
      <c r="C54" s="197"/>
      <c r="D54" s="37" t="s">
        <v>277</v>
      </c>
      <c r="E54" s="84" t="s">
        <v>41</v>
      </c>
      <c r="F54" s="98" t="s">
        <v>315</v>
      </c>
      <c r="G54" s="93">
        <f t="shared" si="0"/>
        <v>0</v>
      </c>
      <c r="H54" s="44">
        <v>30</v>
      </c>
      <c r="I54" s="44">
        <v>6</v>
      </c>
      <c r="J54" s="44">
        <v>19</v>
      </c>
      <c r="K54" s="44">
        <v>0</v>
      </c>
      <c r="L54" s="44">
        <v>0</v>
      </c>
      <c r="M54" s="44">
        <v>0</v>
      </c>
      <c r="N54" s="16">
        <f t="shared" si="1"/>
        <v>0</v>
      </c>
      <c r="O54" s="5">
        <v>0</v>
      </c>
      <c r="P54" s="5">
        <f t="shared" si="2"/>
        <v>0</v>
      </c>
      <c r="Q54" s="16">
        <f t="shared" si="9"/>
        <v>0</v>
      </c>
      <c r="R54" s="5">
        <v>0</v>
      </c>
      <c r="S54" s="16">
        <f t="shared" si="10"/>
        <v>0</v>
      </c>
      <c r="T54" s="5">
        <f t="shared" si="5"/>
        <v>0</v>
      </c>
      <c r="U54" s="5">
        <v>0</v>
      </c>
    </row>
    <row r="55" spans="1:21" ht="28.5" customHeight="1" x14ac:dyDescent="0.25">
      <c r="A55" s="1">
        <f t="shared" si="7"/>
        <v>50</v>
      </c>
      <c r="B55" s="60" t="s">
        <v>22</v>
      </c>
      <c r="C55" s="197"/>
      <c r="D55" s="37" t="s">
        <v>419</v>
      </c>
      <c r="E55" s="84" t="s">
        <v>41</v>
      </c>
      <c r="F55" s="192" t="s">
        <v>438</v>
      </c>
      <c r="G55" s="93">
        <f t="shared" si="0"/>
        <v>0</v>
      </c>
      <c r="H55" s="44">
        <v>2</v>
      </c>
      <c r="I55" s="44">
        <v>0</v>
      </c>
      <c r="J55" s="44">
        <v>2</v>
      </c>
      <c r="K55" s="44">
        <v>0</v>
      </c>
      <c r="L55" s="44">
        <v>0</v>
      </c>
      <c r="M55" s="44">
        <v>0</v>
      </c>
      <c r="N55" s="16">
        <f t="shared" si="1"/>
        <v>0</v>
      </c>
      <c r="O55" s="5"/>
      <c r="P55" s="5">
        <f t="shared" si="2"/>
        <v>0</v>
      </c>
      <c r="Q55" s="16">
        <f t="shared" si="9"/>
        <v>0</v>
      </c>
      <c r="R55" s="5"/>
      <c r="S55" s="16">
        <f t="shared" si="10"/>
        <v>0</v>
      </c>
      <c r="T55" s="5">
        <f t="shared" si="5"/>
        <v>0</v>
      </c>
      <c r="U55" s="5"/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25" t="s">
        <v>134</v>
      </c>
      <c r="E56" s="84" t="s">
        <v>135</v>
      </c>
      <c r="F56" s="96" t="s">
        <v>316</v>
      </c>
      <c r="G56" s="93">
        <f t="shared" si="0"/>
        <v>4661.71</v>
      </c>
      <c r="H56" s="44">
        <v>10</v>
      </c>
      <c r="I56" s="44">
        <v>1</v>
      </c>
      <c r="J56" s="44">
        <v>7</v>
      </c>
      <c r="K56" s="44">
        <v>9</v>
      </c>
      <c r="L56" s="44">
        <v>11</v>
      </c>
      <c r="M56" s="44">
        <v>0</v>
      </c>
      <c r="N56" s="16">
        <f t="shared" si="1"/>
        <v>90</v>
      </c>
      <c r="O56" s="5">
        <v>4661.71</v>
      </c>
      <c r="P56" s="5">
        <f t="shared" si="2"/>
        <v>4661.71</v>
      </c>
      <c r="Q56" s="16">
        <f t="shared" si="9"/>
        <v>100</v>
      </c>
      <c r="R56" s="5">
        <v>4661.71</v>
      </c>
      <c r="S56" s="16">
        <f t="shared" si="10"/>
        <v>100</v>
      </c>
      <c r="T56" s="5">
        <f t="shared" si="5"/>
        <v>0</v>
      </c>
      <c r="U56" s="16">
        <f>IF(P56=0,0,T56/P56)*100</f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141</v>
      </c>
      <c r="E57" s="84" t="s">
        <v>53</v>
      </c>
      <c r="F57" s="96" t="s">
        <v>317</v>
      </c>
      <c r="G57" s="93">
        <f t="shared" si="0"/>
        <v>16750.849999999999</v>
      </c>
      <c r="H57" s="44">
        <v>35</v>
      </c>
      <c r="I57" s="44">
        <v>10</v>
      </c>
      <c r="J57" s="44">
        <v>20</v>
      </c>
      <c r="K57" s="44">
        <v>28</v>
      </c>
      <c r="L57" s="44">
        <v>32</v>
      </c>
      <c r="M57" s="44">
        <v>0</v>
      </c>
      <c r="N57" s="16">
        <f t="shared" si="1"/>
        <v>80</v>
      </c>
      <c r="O57" s="5">
        <v>16750.849999999999</v>
      </c>
      <c r="P57" s="5">
        <f t="shared" si="2"/>
        <v>16750.849999999999</v>
      </c>
      <c r="Q57" s="16">
        <f t="shared" si="9"/>
        <v>100</v>
      </c>
      <c r="R57" s="5">
        <v>16750.849999999999</v>
      </c>
      <c r="S57" s="16">
        <f t="shared" si="10"/>
        <v>100</v>
      </c>
      <c r="T57" s="5">
        <f t="shared" si="5"/>
        <v>0</v>
      </c>
      <c r="U57" s="16">
        <f>IF(P57=0,0,T57/P57)*100</f>
        <v>0</v>
      </c>
    </row>
    <row r="58" spans="1:21" ht="27.95" customHeight="1" x14ac:dyDescent="0.25">
      <c r="A58" s="1">
        <f t="shared" si="7"/>
        <v>53</v>
      </c>
      <c r="B58" s="1" t="s">
        <v>22</v>
      </c>
      <c r="C58" s="1"/>
      <c r="D58" s="25" t="s">
        <v>143</v>
      </c>
      <c r="E58" s="84" t="s">
        <v>53</v>
      </c>
      <c r="F58" s="96" t="s">
        <v>318</v>
      </c>
      <c r="G58" s="93">
        <f t="shared" si="0"/>
        <v>11528.49</v>
      </c>
      <c r="H58" s="44">
        <v>25</v>
      </c>
      <c r="I58" s="44">
        <v>7</v>
      </c>
      <c r="J58" s="44">
        <v>16</v>
      </c>
      <c r="K58" s="44">
        <v>15</v>
      </c>
      <c r="L58" s="44">
        <v>19</v>
      </c>
      <c r="M58" s="44">
        <v>0</v>
      </c>
      <c r="N58" s="16">
        <f t="shared" si="1"/>
        <v>60</v>
      </c>
      <c r="O58" s="5">
        <v>11528.49</v>
      </c>
      <c r="P58" s="5">
        <f t="shared" si="2"/>
        <v>11528.49</v>
      </c>
      <c r="Q58" s="16">
        <f t="shared" si="9"/>
        <v>100</v>
      </c>
      <c r="R58" s="5">
        <v>11528.49</v>
      </c>
      <c r="S58" s="16">
        <f t="shared" si="10"/>
        <v>100</v>
      </c>
      <c r="T58" s="5">
        <f t="shared" si="5"/>
        <v>0</v>
      </c>
      <c r="U58" s="16">
        <f>IF(P58=0,0,T58/P58)*100</f>
        <v>0</v>
      </c>
    </row>
    <row r="59" spans="1:21" ht="30.75" customHeight="1" x14ac:dyDescent="0.25">
      <c r="A59" s="1">
        <f t="shared" si="7"/>
        <v>54</v>
      </c>
      <c r="B59" s="25" t="s">
        <v>23</v>
      </c>
      <c r="C59" s="197" t="s">
        <v>268</v>
      </c>
      <c r="D59" s="25" t="s">
        <v>267</v>
      </c>
      <c r="E59" s="84" t="s">
        <v>41</v>
      </c>
      <c r="F59" s="96" t="s">
        <v>319</v>
      </c>
      <c r="G59" s="93">
        <f t="shared" si="0"/>
        <v>1203.94</v>
      </c>
      <c r="H59" s="44">
        <v>6</v>
      </c>
      <c r="I59" s="44">
        <v>0</v>
      </c>
      <c r="J59" s="44">
        <v>5</v>
      </c>
      <c r="K59" s="44">
        <v>3</v>
      </c>
      <c r="L59" s="44">
        <v>3</v>
      </c>
      <c r="M59" s="44">
        <v>0</v>
      </c>
      <c r="N59" s="16">
        <f t="shared" si="1"/>
        <v>50</v>
      </c>
      <c r="O59" s="16">
        <v>1203.94</v>
      </c>
      <c r="P59" s="5">
        <f t="shared" si="2"/>
        <v>1203.94</v>
      </c>
      <c r="Q59" s="16">
        <f t="shared" si="9"/>
        <v>100</v>
      </c>
      <c r="R59" s="16">
        <v>1203.94</v>
      </c>
      <c r="S59" s="16">
        <f t="shared" si="10"/>
        <v>100</v>
      </c>
      <c r="T59" s="5">
        <f t="shared" si="5"/>
        <v>0</v>
      </c>
      <c r="U59" s="16">
        <f>IF(P59=0,0,T59/P59)*100</f>
        <v>0</v>
      </c>
    </row>
    <row r="60" spans="1:21" ht="30.75" customHeight="1" x14ac:dyDescent="0.25">
      <c r="A60" s="1">
        <f t="shared" si="7"/>
        <v>55</v>
      </c>
      <c r="B60" s="25" t="s">
        <v>22</v>
      </c>
      <c r="C60" s="197"/>
      <c r="D60" s="25" t="s">
        <v>420</v>
      </c>
      <c r="E60" s="84" t="s">
        <v>41</v>
      </c>
      <c r="F60" s="192" t="s">
        <v>439</v>
      </c>
      <c r="G60" s="93">
        <f t="shared" si="0"/>
        <v>0</v>
      </c>
      <c r="H60" s="44">
        <v>2</v>
      </c>
      <c r="I60" s="44">
        <v>1</v>
      </c>
      <c r="J60" s="44">
        <v>1</v>
      </c>
      <c r="K60" s="44">
        <v>0</v>
      </c>
      <c r="L60" s="44">
        <v>0</v>
      </c>
      <c r="M60" s="44">
        <v>0</v>
      </c>
      <c r="N60" s="16">
        <f t="shared" si="1"/>
        <v>0</v>
      </c>
      <c r="O60" s="16"/>
      <c r="P60" s="5">
        <f t="shared" si="2"/>
        <v>0</v>
      </c>
      <c r="Q60" s="16">
        <f t="shared" si="9"/>
        <v>0</v>
      </c>
      <c r="R60" s="16"/>
      <c r="S60" s="16">
        <f t="shared" si="10"/>
        <v>0</v>
      </c>
      <c r="T60" s="5">
        <f t="shared" si="5"/>
        <v>0</v>
      </c>
      <c r="U60" s="16"/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145</v>
      </c>
      <c r="E61" s="84" t="s">
        <v>111</v>
      </c>
      <c r="F61" s="96" t="s">
        <v>320</v>
      </c>
      <c r="G61" s="93">
        <f t="shared" si="0"/>
        <v>18464.59</v>
      </c>
      <c r="H61" s="44">
        <v>25</v>
      </c>
      <c r="I61" s="44">
        <v>1</v>
      </c>
      <c r="J61" s="44">
        <v>14</v>
      </c>
      <c r="K61" s="44">
        <v>21</v>
      </c>
      <c r="L61" s="44">
        <v>28</v>
      </c>
      <c r="M61" s="44">
        <v>0</v>
      </c>
      <c r="N61" s="16">
        <f t="shared" si="1"/>
        <v>84</v>
      </c>
      <c r="O61" s="5">
        <v>18464.59</v>
      </c>
      <c r="P61" s="5">
        <f t="shared" si="2"/>
        <v>18464.59</v>
      </c>
      <c r="Q61" s="16">
        <f t="shared" si="9"/>
        <v>100</v>
      </c>
      <c r="R61" s="5">
        <v>18464.59</v>
      </c>
      <c r="S61" s="16">
        <f t="shared" si="10"/>
        <v>100</v>
      </c>
      <c r="T61" s="5">
        <f t="shared" si="5"/>
        <v>0</v>
      </c>
      <c r="U61" s="16">
        <f t="shared" ref="U61:U94" si="11">IF(P61=0,0,T61/P61)*100</f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421</v>
      </c>
      <c r="E62" s="84" t="s">
        <v>41</v>
      </c>
      <c r="F62" s="192" t="s">
        <v>440</v>
      </c>
      <c r="G62" s="93">
        <f t="shared" si="0"/>
        <v>0</v>
      </c>
      <c r="H62" s="44">
        <v>1</v>
      </c>
      <c r="I62" s="44">
        <v>1</v>
      </c>
      <c r="J62" s="44">
        <v>0</v>
      </c>
      <c r="K62" s="44">
        <v>0</v>
      </c>
      <c r="L62" s="44">
        <v>0</v>
      </c>
      <c r="M62" s="44">
        <v>0</v>
      </c>
      <c r="N62" s="16">
        <f t="shared" si="1"/>
        <v>0</v>
      </c>
      <c r="O62" s="5"/>
      <c r="P62" s="5">
        <f t="shared" si="2"/>
        <v>0</v>
      </c>
      <c r="Q62" s="16">
        <f t="shared" si="9"/>
        <v>0</v>
      </c>
      <c r="R62" s="5"/>
      <c r="S62" s="16">
        <f t="shared" si="10"/>
        <v>0</v>
      </c>
      <c r="T62" s="5">
        <f t="shared" si="5"/>
        <v>0</v>
      </c>
      <c r="U62" s="16"/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149</v>
      </c>
      <c r="E63" s="84" t="s">
        <v>150</v>
      </c>
      <c r="F63" s="96" t="s">
        <v>321</v>
      </c>
      <c r="G63" s="93">
        <f t="shared" si="0"/>
        <v>14527.74</v>
      </c>
      <c r="H63" s="44">
        <v>21</v>
      </c>
      <c r="I63" s="44">
        <v>1</v>
      </c>
      <c r="J63" s="44">
        <v>15</v>
      </c>
      <c r="K63" s="44">
        <v>17</v>
      </c>
      <c r="L63" s="44">
        <v>20</v>
      </c>
      <c r="M63" s="44">
        <v>0</v>
      </c>
      <c r="N63" s="16">
        <f t="shared" si="1"/>
        <v>80.952380952380949</v>
      </c>
      <c r="O63" s="5">
        <v>14527.74</v>
      </c>
      <c r="P63" s="5">
        <f t="shared" si="2"/>
        <v>14527.74</v>
      </c>
      <c r="Q63" s="16">
        <f t="shared" si="9"/>
        <v>100</v>
      </c>
      <c r="R63" s="5">
        <v>14527.74</v>
      </c>
      <c r="S63" s="16">
        <f t="shared" si="10"/>
        <v>100</v>
      </c>
      <c r="T63" s="5">
        <f t="shared" si="5"/>
        <v>0</v>
      </c>
      <c r="U63" s="16">
        <f t="shared" si="11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152</v>
      </c>
      <c r="E64" s="86" t="s">
        <v>53</v>
      </c>
      <c r="F64" s="96" t="s">
        <v>322</v>
      </c>
      <c r="G64" s="93">
        <f t="shared" si="0"/>
        <v>9363.5</v>
      </c>
      <c r="H64" s="44">
        <v>26</v>
      </c>
      <c r="I64" s="44">
        <v>8</v>
      </c>
      <c r="J64" s="44">
        <v>14</v>
      </c>
      <c r="K64" s="44">
        <v>13</v>
      </c>
      <c r="L64" s="44">
        <v>18</v>
      </c>
      <c r="M64" s="44">
        <v>0</v>
      </c>
      <c r="N64" s="16">
        <f t="shared" si="1"/>
        <v>50</v>
      </c>
      <c r="O64" s="5">
        <v>9363.5</v>
      </c>
      <c r="P64" s="5">
        <f t="shared" si="2"/>
        <v>9363.5</v>
      </c>
      <c r="Q64" s="16">
        <f t="shared" si="9"/>
        <v>100</v>
      </c>
      <c r="R64" s="5">
        <v>9363.5</v>
      </c>
      <c r="S64" s="16">
        <f t="shared" si="10"/>
        <v>100</v>
      </c>
      <c r="T64" s="5">
        <f t="shared" si="5"/>
        <v>0</v>
      </c>
      <c r="U64" s="16">
        <f t="shared" si="11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154</v>
      </c>
      <c r="E65" s="84" t="s">
        <v>155</v>
      </c>
      <c r="F65" s="99" t="s">
        <v>323</v>
      </c>
      <c r="G65" s="93">
        <f t="shared" si="0"/>
        <v>15049.09</v>
      </c>
      <c r="H65" s="44">
        <v>41</v>
      </c>
      <c r="I65" s="44">
        <v>5</v>
      </c>
      <c r="J65" s="44">
        <v>35</v>
      </c>
      <c r="K65" s="44">
        <v>17</v>
      </c>
      <c r="L65" s="44">
        <v>26</v>
      </c>
      <c r="M65" s="44">
        <v>0</v>
      </c>
      <c r="N65" s="16">
        <f t="shared" si="1"/>
        <v>41.463414634146339</v>
      </c>
      <c r="O65" s="5">
        <v>15049.09</v>
      </c>
      <c r="P65" s="5">
        <f t="shared" si="2"/>
        <v>15049.09</v>
      </c>
      <c r="Q65" s="16">
        <f t="shared" si="9"/>
        <v>100</v>
      </c>
      <c r="R65" s="5">
        <v>15049.09</v>
      </c>
      <c r="S65" s="16">
        <f t="shared" si="10"/>
        <v>100</v>
      </c>
      <c r="T65" s="5">
        <f t="shared" si="5"/>
        <v>0</v>
      </c>
      <c r="U65" s="16">
        <f t="shared" si="11"/>
        <v>0</v>
      </c>
    </row>
    <row r="66" spans="1:21" ht="39" customHeight="1" x14ac:dyDescent="0.25">
      <c r="A66" s="1">
        <f t="shared" si="7"/>
        <v>61</v>
      </c>
      <c r="B66" s="25" t="s">
        <v>23</v>
      </c>
      <c r="C66" s="197" t="s">
        <v>30</v>
      </c>
      <c r="D66" s="25" t="s">
        <v>157</v>
      </c>
      <c r="E66" s="87" t="s">
        <v>158</v>
      </c>
      <c r="F66" s="97" t="s">
        <v>324</v>
      </c>
      <c r="G66" s="93">
        <f t="shared" si="0"/>
        <v>3148.3</v>
      </c>
      <c r="H66" s="44">
        <v>38</v>
      </c>
      <c r="I66" s="44">
        <v>8</v>
      </c>
      <c r="J66" s="44">
        <v>11</v>
      </c>
      <c r="K66" s="44">
        <v>8</v>
      </c>
      <c r="L66" s="44">
        <v>9</v>
      </c>
      <c r="M66" s="44">
        <v>0</v>
      </c>
      <c r="N66" s="16">
        <f t="shared" si="1"/>
        <v>21.052631578947366</v>
      </c>
      <c r="O66" s="5">
        <v>3148.3</v>
      </c>
      <c r="P66" s="5">
        <f t="shared" si="2"/>
        <v>3148.3</v>
      </c>
      <c r="Q66" s="16">
        <f t="shared" si="9"/>
        <v>100</v>
      </c>
      <c r="R66" s="5">
        <v>3148.3</v>
      </c>
      <c r="S66" s="16">
        <f t="shared" si="10"/>
        <v>100</v>
      </c>
      <c r="T66" s="5">
        <f t="shared" si="5"/>
        <v>0</v>
      </c>
      <c r="U66" s="16">
        <f t="shared" si="11"/>
        <v>0</v>
      </c>
    </row>
    <row r="67" spans="1:21" ht="27.95" customHeight="1" x14ac:dyDescent="0.25">
      <c r="A67" s="1">
        <f t="shared" si="7"/>
        <v>62</v>
      </c>
      <c r="B67" s="1" t="s">
        <v>22</v>
      </c>
      <c r="C67" s="1"/>
      <c r="D67" s="25" t="s">
        <v>160</v>
      </c>
      <c r="E67" s="84" t="s">
        <v>161</v>
      </c>
      <c r="F67" s="96" t="s">
        <v>325</v>
      </c>
      <c r="G67" s="93">
        <f t="shared" si="0"/>
        <v>18773.419999999998</v>
      </c>
      <c r="H67" s="44">
        <v>34</v>
      </c>
      <c r="I67" s="44">
        <v>2</v>
      </c>
      <c r="J67" s="44">
        <v>16</v>
      </c>
      <c r="K67" s="44">
        <v>29</v>
      </c>
      <c r="L67" s="44">
        <v>36</v>
      </c>
      <c r="M67" s="44">
        <v>0</v>
      </c>
      <c r="N67" s="16">
        <f t="shared" si="1"/>
        <v>85.294117647058826</v>
      </c>
      <c r="O67" s="5">
        <v>18773.419999999998</v>
      </c>
      <c r="P67" s="5">
        <f t="shared" si="2"/>
        <v>18773.419999999998</v>
      </c>
      <c r="Q67" s="16">
        <f t="shared" si="9"/>
        <v>100</v>
      </c>
      <c r="R67" s="5">
        <v>18773.419999999998</v>
      </c>
      <c r="S67" s="16">
        <f t="shared" si="10"/>
        <v>100</v>
      </c>
      <c r="T67" s="5">
        <f t="shared" si="5"/>
        <v>0</v>
      </c>
      <c r="U67" s="16">
        <f t="shared" si="11"/>
        <v>0</v>
      </c>
    </row>
    <row r="68" spans="1:21" ht="27.95" customHeight="1" x14ac:dyDescent="0.25">
      <c r="A68" s="1">
        <f t="shared" si="7"/>
        <v>63</v>
      </c>
      <c r="B68" s="25" t="s">
        <v>24</v>
      </c>
      <c r="C68" s="197" t="s">
        <v>31</v>
      </c>
      <c r="D68" s="25" t="s">
        <v>163</v>
      </c>
      <c r="E68" s="84" t="s">
        <v>164</v>
      </c>
      <c r="F68" s="100" t="s">
        <v>165</v>
      </c>
      <c r="G68" s="93">
        <f t="shared" si="0"/>
        <v>12344.8</v>
      </c>
      <c r="H68" s="44">
        <v>23</v>
      </c>
      <c r="I68" s="44">
        <v>5</v>
      </c>
      <c r="J68" s="44">
        <v>13</v>
      </c>
      <c r="K68" s="44">
        <v>13</v>
      </c>
      <c r="L68" s="44">
        <v>16</v>
      </c>
      <c r="M68" s="44">
        <v>0</v>
      </c>
      <c r="N68" s="16">
        <f t="shared" si="1"/>
        <v>56.521739130434781</v>
      </c>
      <c r="O68" s="5">
        <v>12344.8</v>
      </c>
      <c r="P68" s="5">
        <f t="shared" si="2"/>
        <v>12344.8</v>
      </c>
      <c r="Q68" s="16">
        <f t="shared" si="9"/>
        <v>100</v>
      </c>
      <c r="R68" s="5">
        <v>12344.8</v>
      </c>
      <c r="S68" s="16">
        <f t="shared" si="10"/>
        <v>100</v>
      </c>
      <c r="T68" s="5">
        <f t="shared" si="5"/>
        <v>0</v>
      </c>
      <c r="U68" s="16">
        <f t="shared" si="11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168</v>
      </c>
      <c r="E69" s="84" t="s">
        <v>41</v>
      </c>
      <c r="F69" s="98" t="s">
        <v>326</v>
      </c>
      <c r="G69" s="93">
        <f t="shared" si="0"/>
        <v>13054.1</v>
      </c>
      <c r="H69" s="44">
        <v>35</v>
      </c>
      <c r="I69" s="44">
        <v>11</v>
      </c>
      <c r="J69" s="44">
        <v>16</v>
      </c>
      <c r="K69" s="44">
        <v>23</v>
      </c>
      <c r="L69" s="44">
        <v>26</v>
      </c>
      <c r="M69" s="44">
        <v>0</v>
      </c>
      <c r="N69" s="16">
        <f t="shared" si="1"/>
        <v>65.714285714285708</v>
      </c>
      <c r="O69" s="5">
        <v>13054.1</v>
      </c>
      <c r="P69" s="5">
        <f t="shared" si="2"/>
        <v>13054.1</v>
      </c>
      <c r="Q69" s="16">
        <f t="shared" si="9"/>
        <v>100</v>
      </c>
      <c r="R69" s="5">
        <v>13054.1</v>
      </c>
      <c r="S69" s="16">
        <f t="shared" si="10"/>
        <v>100</v>
      </c>
      <c r="T69" s="5">
        <f t="shared" si="5"/>
        <v>0</v>
      </c>
      <c r="U69" s="16">
        <f t="shared" si="11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170</v>
      </c>
      <c r="E70" s="84" t="s">
        <v>41</v>
      </c>
      <c r="F70" s="98" t="s">
        <v>327</v>
      </c>
      <c r="G70" s="93">
        <f t="shared" si="0"/>
        <v>4991.05</v>
      </c>
      <c r="H70" s="44">
        <v>21</v>
      </c>
      <c r="I70" s="44">
        <v>7</v>
      </c>
      <c r="J70" s="44">
        <v>12</v>
      </c>
      <c r="K70" s="44">
        <v>12</v>
      </c>
      <c r="L70" s="44">
        <v>14</v>
      </c>
      <c r="M70" s="44">
        <v>0</v>
      </c>
      <c r="N70" s="16">
        <f t="shared" si="1"/>
        <v>57.142857142857139</v>
      </c>
      <c r="O70" s="5">
        <v>4991.05</v>
      </c>
      <c r="P70" s="5">
        <f t="shared" si="2"/>
        <v>4991.05</v>
      </c>
      <c r="Q70" s="16">
        <f t="shared" si="9"/>
        <v>100</v>
      </c>
      <c r="R70" s="5">
        <v>4991.05</v>
      </c>
      <c r="S70" s="16">
        <f t="shared" si="10"/>
        <v>100</v>
      </c>
      <c r="T70" s="5">
        <f t="shared" si="5"/>
        <v>0</v>
      </c>
      <c r="U70" s="16">
        <f t="shared" si="11"/>
        <v>0</v>
      </c>
    </row>
    <row r="71" spans="1:21" ht="27.95" customHeight="1" x14ac:dyDescent="0.25">
      <c r="A71" s="1">
        <f t="shared" ref="A71:A119" si="12">ROW(A66:A66)</f>
        <v>66</v>
      </c>
      <c r="B71" s="1" t="s">
        <v>22</v>
      </c>
      <c r="C71" s="1"/>
      <c r="D71" s="25" t="s">
        <v>166</v>
      </c>
      <c r="E71" s="84" t="s">
        <v>53</v>
      </c>
      <c r="F71" s="98" t="s">
        <v>328</v>
      </c>
      <c r="G71" s="93">
        <f t="shared" si="0"/>
        <v>13398.42</v>
      </c>
      <c r="H71" s="44">
        <v>32</v>
      </c>
      <c r="I71" s="44">
        <v>5</v>
      </c>
      <c r="J71" s="44">
        <v>24</v>
      </c>
      <c r="K71" s="44">
        <v>18</v>
      </c>
      <c r="L71" s="44">
        <v>24</v>
      </c>
      <c r="M71" s="44">
        <v>0</v>
      </c>
      <c r="N71" s="16">
        <f t="shared" si="1"/>
        <v>56.25</v>
      </c>
      <c r="O71" s="5">
        <v>13398.42</v>
      </c>
      <c r="P71" s="5">
        <f t="shared" si="2"/>
        <v>13398.42</v>
      </c>
      <c r="Q71" s="16">
        <f t="shared" si="9"/>
        <v>100</v>
      </c>
      <c r="R71" s="5">
        <v>13398.42</v>
      </c>
      <c r="S71" s="16">
        <f t="shared" si="10"/>
        <v>100</v>
      </c>
      <c r="T71" s="5">
        <f t="shared" si="5"/>
        <v>0</v>
      </c>
      <c r="U71" s="16">
        <f t="shared" si="11"/>
        <v>0</v>
      </c>
    </row>
    <row r="72" spans="1:21" ht="27.95" customHeight="1" x14ac:dyDescent="0.25">
      <c r="A72" s="1">
        <f t="shared" si="12"/>
        <v>67</v>
      </c>
      <c r="B72" s="1" t="s">
        <v>22</v>
      </c>
      <c r="C72" s="1"/>
      <c r="D72" s="25" t="s">
        <v>422</v>
      </c>
      <c r="E72" s="84" t="s">
        <v>53</v>
      </c>
      <c r="F72" s="192" t="s">
        <v>441</v>
      </c>
      <c r="G72" s="93">
        <f t="shared" si="0"/>
        <v>0</v>
      </c>
      <c r="H72" s="44">
        <v>0</v>
      </c>
      <c r="I72" s="44">
        <v>0</v>
      </c>
      <c r="J72" s="44">
        <v>0</v>
      </c>
      <c r="K72" s="44">
        <v>0</v>
      </c>
      <c r="L72" s="44">
        <v>0</v>
      </c>
      <c r="M72" s="44">
        <v>0</v>
      </c>
      <c r="N72" s="16">
        <f t="shared" si="1"/>
        <v>0</v>
      </c>
      <c r="O72" s="5"/>
      <c r="P72" s="5">
        <f t="shared" si="2"/>
        <v>0</v>
      </c>
      <c r="Q72" s="16">
        <f t="shared" si="9"/>
        <v>0</v>
      </c>
      <c r="R72" s="5"/>
      <c r="S72" s="16">
        <f t="shared" si="10"/>
        <v>0</v>
      </c>
      <c r="T72" s="5">
        <f t="shared" si="5"/>
        <v>0</v>
      </c>
      <c r="U72" s="16"/>
    </row>
    <row r="73" spans="1:21" ht="27.95" customHeight="1" x14ac:dyDescent="0.25">
      <c r="A73" s="1">
        <f t="shared" si="12"/>
        <v>68</v>
      </c>
      <c r="B73" s="1" t="s">
        <v>22</v>
      </c>
      <c r="C73" s="1"/>
      <c r="D73" s="25" t="s">
        <v>172</v>
      </c>
      <c r="E73" s="86" t="s">
        <v>173</v>
      </c>
      <c r="F73" s="96" t="s">
        <v>329</v>
      </c>
      <c r="G73" s="93">
        <f t="shared" si="0"/>
        <v>22289.7</v>
      </c>
      <c r="H73" s="44">
        <v>23</v>
      </c>
      <c r="I73" s="44">
        <v>1</v>
      </c>
      <c r="J73" s="44">
        <v>19</v>
      </c>
      <c r="K73" s="44">
        <v>16</v>
      </c>
      <c r="L73" s="44">
        <v>21</v>
      </c>
      <c r="M73" s="44">
        <v>0</v>
      </c>
      <c r="N73" s="16">
        <f t="shared" si="1"/>
        <v>69.565217391304344</v>
      </c>
      <c r="O73" s="5">
        <v>22289.7</v>
      </c>
      <c r="P73" s="5">
        <f t="shared" si="2"/>
        <v>22289.7</v>
      </c>
      <c r="Q73" s="16">
        <f t="shared" si="9"/>
        <v>100</v>
      </c>
      <c r="R73" s="5">
        <v>22289.7</v>
      </c>
      <c r="S73" s="16">
        <f t="shared" si="10"/>
        <v>100</v>
      </c>
      <c r="T73" s="5">
        <f t="shared" si="5"/>
        <v>0</v>
      </c>
      <c r="U73" s="16">
        <f t="shared" si="11"/>
        <v>0</v>
      </c>
    </row>
    <row r="74" spans="1:21" ht="27.95" customHeight="1" x14ac:dyDescent="0.25">
      <c r="A74" s="1">
        <f t="shared" si="12"/>
        <v>69</v>
      </c>
      <c r="B74" s="1" t="s">
        <v>22</v>
      </c>
      <c r="C74" s="1"/>
      <c r="D74" s="25" t="s">
        <v>175</v>
      </c>
      <c r="E74" s="84" t="s">
        <v>176</v>
      </c>
      <c r="F74" s="96" t="s">
        <v>370</v>
      </c>
      <c r="G74" s="93">
        <f t="shared" si="0"/>
        <v>11852.78</v>
      </c>
      <c r="H74" s="44">
        <v>29</v>
      </c>
      <c r="I74" s="44">
        <v>8</v>
      </c>
      <c r="J74" s="44">
        <v>12</v>
      </c>
      <c r="K74" s="44">
        <v>14</v>
      </c>
      <c r="L74" s="44">
        <v>17</v>
      </c>
      <c r="M74" s="44">
        <v>0</v>
      </c>
      <c r="N74" s="16">
        <f t="shared" si="1"/>
        <v>48.275862068965516</v>
      </c>
      <c r="O74" s="5">
        <v>11852.78</v>
      </c>
      <c r="P74" s="5">
        <f t="shared" si="2"/>
        <v>11852.78</v>
      </c>
      <c r="Q74" s="16">
        <f t="shared" si="9"/>
        <v>100</v>
      </c>
      <c r="R74" s="5">
        <v>11852.78</v>
      </c>
      <c r="S74" s="16">
        <f t="shared" si="10"/>
        <v>100</v>
      </c>
      <c r="T74" s="5">
        <f t="shared" si="5"/>
        <v>0</v>
      </c>
      <c r="U74" s="16">
        <f t="shared" si="11"/>
        <v>0</v>
      </c>
    </row>
    <row r="75" spans="1:21" ht="27.95" customHeight="1" x14ac:dyDescent="0.25">
      <c r="A75" s="1">
        <f t="shared" si="12"/>
        <v>70</v>
      </c>
      <c r="B75" s="1" t="s">
        <v>22</v>
      </c>
      <c r="C75" s="1"/>
      <c r="D75" s="25" t="s">
        <v>451</v>
      </c>
      <c r="E75" s="84" t="s">
        <v>41</v>
      </c>
      <c r="F75" s="96"/>
      <c r="G75" s="93"/>
      <c r="H75" s="44">
        <v>2</v>
      </c>
      <c r="I75" s="44">
        <v>0</v>
      </c>
      <c r="J75" s="44">
        <v>2</v>
      </c>
      <c r="K75" s="44"/>
      <c r="L75" s="44"/>
      <c r="M75" s="44"/>
      <c r="N75" s="16"/>
      <c r="O75" s="5"/>
      <c r="P75" s="5"/>
      <c r="Q75" s="16"/>
      <c r="R75" s="5"/>
      <c r="S75" s="16"/>
      <c r="T75" s="5"/>
      <c r="U75" s="16"/>
    </row>
    <row r="76" spans="1:21" ht="27.95" customHeight="1" x14ac:dyDescent="0.25">
      <c r="A76" s="1">
        <f t="shared" si="12"/>
        <v>71</v>
      </c>
      <c r="B76" s="1" t="s">
        <v>22</v>
      </c>
      <c r="C76" s="1"/>
      <c r="D76" s="37" t="s">
        <v>178</v>
      </c>
      <c r="E76" s="85" t="s">
        <v>53</v>
      </c>
      <c r="F76" s="96" t="s">
        <v>330</v>
      </c>
      <c r="G76" s="93">
        <f t="shared" si="0"/>
        <v>103.49</v>
      </c>
      <c r="H76" s="44">
        <v>1</v>
      </c>
      <c r="I76" s="44">
        <v>0</v>
      </c>
      <c r="J76" s="44">
        <v>1</v>
      </c>
      <c r="K76" s="44">
        <v>1</v>
      </c>
      <c r="L76" s="44">
        <v>1</v>
      </c>
      <c r="M76" s="44">
        <v>0</v>
      </c>
      <c r="N76" s="16">
        <f t="shared" si="1"/>
        <v>100</v>
      </c>
      <c r="O76" s="5">
        <v>103.49</v>
      </c>
      <c r="P76" s="5">
        <f t="shared" si="2"/>
        <v>103.49</v>
      </c>
      <c r="Q76" s="16">
        <f t="shared" si="9"/>
        <v>100</v>
      </c>
      <c r="R76" s="5">
        <v>103.49</v>
      </c>
      <c r="S76" s="16">
        <f t="shared" si="10"/>
        <v>100</v>
      </c>
      <c r="T76" s="5">
        <f t="shared" si="5"/>
        <v>0</v>
      </c>
      <c r="U76" s="16">
        <f t="shared" si="11"/>
        <v>0</v>
      </c>
    </row>
    <row r="77" spans="1:21" ht="27.95" customHeight="1" x14ac:dyDescent="0.25">
      <c r="A77" s="1">
        <f t="shared" si="12"/>
        <v>72</v>
      </c>
      <c r="B77" s="1" t="s">
        <v>22</v>
      </c>
      <c r="C77" s="1"/>
      <c r="D77" s="25" t="s">
        <v>180</v>
      </c>
      <c r="E77" s="84" t="s">
        <v>41</v>
      </c>
      <c r="F77" s="97" t="s">
        <v>359</v>
      </c>
      <c r="G77" s="93">
        <f t="shared" si="0"/>
        <v>0</v>
      </c>
      <c r="H77" s="44">
        <v>10</v>
      </c>
      <c r="I77" s="44">
        <v>4</v>
      </c>
      <c r="J77" s="44">
        <v>6</v>
      </c>
      <c r="K77" s="44">
        <v>0</v>
      </c>
      <c r="L77" s="44">
        <v>0</v>
      </c>
      <c r="M77" s="44">
        <v>0</v>
      </c>
      <c r="N77" s="16">
        <f t="shared" si="1"/>
        <v>0</v>
      </c>
      <c r="O77" s="5">
        <v>0</v>
      </c>
      <c r="P77" s="5">
        <f t="shared" si="2"/>
        <v>0</v>
      </c>
      <c r="Q77" s="16">
        <f t="shared" si="9"/>
        <v>0</v>
      </c>
      <c r="R77" s="5">
        <v>0</v>
      </c>
      <c r="S77" s="16">
        <f t="shared" si="10"/>
        <v>0</v>
      </c>
      <c r="T77" s="5">
        <f t="shared" si="5"/>
        <v>0</v>
      </c>
      <c r="U77" s="16">
        <f t="shared" si="11"/>
        <v>0</v>
      </c>
    </row>
    <row r="78" spans="1:21" ht="27.95" customHeight="1" x14ac:dyDescent="0.25">
      <c r="A78" s="1">
        <f t="shared" si="12"/>
        <v>73</v>
      </c>
      <c r="B78" s="25" t="s">
        <v>25</v>
      </c>
      <c r="C78" s="197" t="s">
        <v>32</v>
      </c>
      <c r="D78" s="25" t="s">
        <v>182</v>
      </c>
      <c r="E78" s="84" t="s">
        <v>41</v>
      </c>
      <c r="F78" s="96" t="s">
        <v>331</v>
      </c>
      <c r="G78" s="93">
        <f t="shared" si="0"/>
        <v>10716.7</v>
      </c>
      <c r="H78" s="44">
        <v>33</v>
      </c>
      <c r="I78" s="44">
        <v>13</v>
      </c>
      <c r="J78" s="44">
        <v>16</v>
      </c>
      <c r="K78" s="44">
        <v>21</v>
      </c>
      <c r="L78" s="44">
        <v>36</v>
      </c>
      <c r="M78" s="44">
        <v>0</v>
      </c>
      <c r="N78" s="16">
        <f t="shared" si="1"/>
        <v>63.636363636363633</v>
      </c>
      <c r="O78" s="5">
        <v>10716.7</v>
      </c>
      <c r="P78" s="5">
        <f t="shared" si="2"/>
        <v>10716.7</v>
      </c>
      <c r="Q78" s="16">
        <f t="shared" si="9"/>
        <v>100</v>
      </c>
      <c r="R78" s="5">
        <v>10716.7</v>
      </c>
      <c r="S78" s="16">
        <f t="shared" si="10"/>
        <v>100</v>
      </c>
      <c r="T78" s="5">
        <f t="shared" si="5"/>
        <v>0</v>
      </c>
      <c r="U78" s="16">
        <f t="shared" si="11"/>
        <v>0</v>
      </c>
    </row>
    <row r="79" spans="1:21" ht="27.95" customHeight="1" x14ac:dyDescent="0.25">
      <c r="A79" s="1">
        <f t="shared" si="12"/>
        <v>74</v>
      </c>
      <c r="B79" s="197" t="s">
        <v>24</v>
      </c>
      <c r="C79" s="197" t="s">
        <v>259</v>
      </c>
      <c r="D79" s="25" t="s">
        <v>260</v>
      </c>
      <c r="E79" s="84" t="s">
        <v>41</v>
      </c>
      <c r="F79" s="96" t="s">
        <v>332</v>
      </c>
      <c r="G79" s="93">
        <f t="shared" si="0"/>
        <v>3739.23</v>
      </c>
      <c r="H79" s="44">
        <v>8</v>
      </c>
      <c r="I79" s="44">
        <v>2</v>
      </c>
      <c r="J79" s="44">
        <v>5</v>
      </c>
      <c r="K79" s="44">
        <v>5</v>
      </c>
      <c r="L79" s="44">
        <v>8</v>
      </c>
      <c r="M79" s="44">
        <v>0</v>
      </c>
      <c r="N79" s="16">
        <f t="shared" si="1"/>
        <v>62.5</v>
      </c>
      <c r="O79" s="16">
        <v>3739.23</v>
      </c>
      <c r="P79" s="5">
        <f t="shared" si="2"/>
        <v>3739.23</v>
      </c>
      <c r="Q79" s="16">
        <f t="shared" si="9"/>
        <v>100</v>
      </c>
      <c r="R79" s="16">
        <v>3739.23</v>
      </c>
      <c r="S79" s="16">
        <f>IF(M79=0,0,P79/M79)*100</f>
        <v>0</v>
      </c>
      <c r="T79" s="5">
        <f t="shared" si="5"/>
        <v>0</v>
      </c>
      <c r="U79" s="16">
        <f t="shared" si="11"/>
        <v>0</v>
      </c>
    </row>
    <row r="80" spans="1:21" ht="27.95" customHeight="1" x14ac:dyDescent="0.25">
      <c r="A80" s="1">
        <f t="shared" si="12"/>
        <v>75</v>
      </c>
      <c r="B80" s="1" t="s">
        <v>22</v>
      </c>
      <c r="C80" s="1"/>
      <c r="D80" s="25" t="s">
        <v>184</v>
      </c>
      <c r="E80" s="84" t="s">
        <v>185</v>
      </c>
      <c r="F80" s="98" t="s">
        <v>333</v>
      </c>
      <c r="G80" s="93">
        <f t="shared" si="0"/>
        <v>91.35</v>
      </c>
      <c r="H80" s="44">
        <v>9</v>
      </c>
      <c r="I80" s="44">
        <v>1</v>
      </c>
      <c r="J80" s="44">
        <v>5</v>
      </c>
      <c r="K80" s="44">
        <v>1</v>
      </c>
      <c r="L80" s="44">
        <v>1</v>
      </c>
      <c r="M80" s="44">
        <v>0</v>
      </c>
      <c r="N80" s="16">
        <f t="shared" si="1"/>
        <v>11.111111111111111</v>
      </c>
      <c r="O80" s="5">
        <v>91.35</v>
      </c>
      <c r="P80" s="5">
        <f t="shared" si="2"/>
        <v>91.35</v>
      </c>
      <c r="Q80" s="16">
        <f t="shared" si="9"/>
        <v>100</v>
      </c>
      <c r="R80" s="5">
        <v>91.35</v>
      </c>
      <c r="S80" s="16">
        <f t="shared" ref="S80:S94" si="13">IF(P80=0,0,R80/P80)*100</f>
        <v>100</v>
      </c>
      <c r="T80" s="5">
        <f t="shared" si="5"/>
        <v>0</v>
      </c>
      <c r="U80" s="16">
        <f t="shared" si="11"/>
        <v>0</v>
      </c>
    </row>
    <row r="81" spans="1:21" ht="27.95" customHeight="1" x14ac:dyDescent="0.25">
      <c r="A81" s="1">
        <f t="shared" si="12"/>
        <v>76</v>
      </c>
      <c r="B81" s="1" t="s">
        <v>22</v>
      </c>
      <c r="C81" s="1"/>
      <c r="D81" s="25" t="s">
        <v>187</v>
      </c>
      <c r="E81" s="84" t="s">
        <v>188</v>
      </c>
      <c r="F81" s="96" t="s">
        <v>362</v>
      </c>
      <c r="G81" s="93">
        <f t="shared" si="0"/>
        <v>12474.91</v>
      </c>
      <c r="H81" s="44">
        <v>33</v>
      </c>
      <c r="I81" s="44">
        <v>6</v>
      </c>
      <c r="J81" s="44">
        <v>22</v>
      </c>
      <c r="K81" s="44">
        <v>27</v>
      </c>
      <c r="L81" s="44">
        <v>30</v>
      </c>
      <c r="M81" s="44">
        <v>0</v>
      </c>
      <c r="N81" s="16">
        <f t="shared" si="1"/>
        <v>81.818181818181827</v>
      </c>
      <c r="O81" s="5">
        <v>12474.91</v>
      </c>
      <c r="P81" s="5">
        <f t="shared" si="2"/>
        <v>12474.91</v>
      </c>
      <c r="Q81" s="16">
        <f t="shared" si="9"/>
        <v>100</v>
      </c>
      <c r="R81" s="5">
        <v>12474.91</v>
      </c>
      <c r="S81" s="16">
        <f t="shared" si="13"/>
        <v>100</v>
      </c>
      <c r="T81" s="5">
        <f t="shared" si="5"/>
        <v>0</v>
      </c>
      <c r="U81" s="16">
        <f t="shared" si="11"/>
        <v>0</v>
      </c>
    </row>
    <row r="82" spans="1:21" ht="27.95" customHeight="1" x14ac:dyDescent="0.25">
      <c r="A82" s="1">
        <f t="shared" si="12"/>
        <v>77</v>
      </c>
      <c r="B82" s="1" t="s">
        <v>22</v>
      </c>
      <c r="C82" s="1"/>
      <c r="D82" s="25" t="s">
        <v>423</v>
      </c>
      <c r="E82" s="84" t="s">
        <v>188</v>
      </c>
      <c r="F82" s="192" t="s">
        <v>442</v>
      </c>
      <c r="G82" s="93">
        <f t="shared" si="0"/>
        <v>0</v>
      </c>
      <c r="H82" s="44">
        <v>2</v>
      </c>
      <c r="I82" s="44">
        <v>0</v>
      </c>
      <c r="J82" s="44">
        <v>1</v>
      </c>
      <c r="K82" s="44">
        <v>0</v>
      </c>
      <c r="L82" s="44">
        <v>0</v>
      </c>
      <c r="M82" s="44">
        <v>0</v>
      </c>
      <c r="N82" s="16">
        <f t="shared" si="1"/>
        <v>0</v>
      </c>
      <c r="O82" s="5"/>
      <c r="P82" s="5">
        <f t="shared" si="2"/>
        <v>0</v>
      </c>
      <c r="Q82" s="16">
        <f t="shared" si="9"/>
        <v>0</v>
      </c>
      <c r="R82" s="5"/>
      <c r="S82" s="16">
        <f t="shared" si="13"/>
        <v>0</v>
      </c>
      <c r="T82" s="5">
        <f t="shared" si="5"/>
        <v>0</v>
      </c>
      <c r="U82" s="16"/>
    </row>
    <row r="83" spans="1:21" ht="42" customHeight="1" x14ac:dyDescent="0.25">
      <c r="A83" s="1">
        <f t="shared" si="12"/>
        <v>78</v>
      </c>
      <c r="B83" s="1" t="s">
        <v>22</v>
      </c>
      <c r="C83" s="1"/>
      <c r="D83" s="25" t="s">
        <v>190</v>
      </c>
      <c r="E83" s="84" t="s">
        <v>44</v>
      </c>
      <c r="F83" s="96" t="s">
        <v>361</v>
      </c>
      <c r="G83" s="93">
        <f t="shared" ref="G83:G119" si="14">O83</f>
        <v>33800.129999999997</v>
      </c>
      <c r="H83" s="44">
        <v>46</v>
      </c>
      <c r="I83" s="44">
        <v>9</v>
      </c>
      <c r="J83" s="44">
        <v>29</v>
      </c>
      <c r="K83" s="44">
        <v>26</v>
      </c>
      <c r="L83" s="44">
        <v>42</v>
      </c>
      <c r="M83" s="44">
        <v>0</v>
      </c>
      <c r="N83" s="16">
        <f t="shared" ref="N83:U118" si="15">IF(H83=0,0,K83/H83)*100</f>
        <v>56.521739130434781</v>
      </c>
      <c r="O83" s="5">
        <v>33800.129999999997</v>
      </c>
      <c r="P83" s="5">
        <f t="shared" ref="P83:P93" si="16">O83</f>
        <v>33800.129999999997</v>
      </c>
      <c r="Q83" s="16">
        <f t="shared" si="9"/>
        <v>100</v>
      </c>
      <c r="R83" s="5">
        <v>33800.129999999997</v>
      </c>
      <c r="S83" s="16">
        <f t="shared" si="13"/>
        <v>100</v>
      </c>
      <c r="T83" s="5">
        <f t="shared" ref="T83:T94" si="17">SUM(P83, -R83)</f>
        <v>0</v>
      </c>
      <c r="U83" s="16">
        <f t="shared" si="11"/>
        <v>0</v>
      </c>
    </row>
    <row r="84" spans="1:21" ht="27.95" customHeight="1" x14ac:dyDescent="0.25">
      <c r="A84" s="1">
        <f t="shared" si="12"/>
        <v>79</v>
      </c>
      <c r="B84" s="1" t="s">
        <v>22</v>
      </c>
      <c r="C84" s="1"/>
      <c r="D84" s="25" t="s">
        <v>192</v>
      </c>
      <c r="E84" s="84" t="s">
        <v>123</v>
      </c>
      <c r="F84" s="98" t="s">
        <v>334</v>
      </c>
      <c r="G84" s="93">
        <f t="shared" si="14"/>
        <v>643.1</v>
      </c>
      <c r="H84" s="44">
        <v>2</v>
      </c>
      <c r="I84" s="44">
        <v>0</v>
      </c>
      <c r="J84" s="44">
        <v>2</v>
      </c>
      <c r="K84" s="44">
        <v>2</v>
      </c>
      <c r="L84" s="44">
        <v>2</v>
      </c>
      <c r="M84" s="44">
        <v>0</v>
      </c>
      <c r="N84" s="16">
        <f t="shared" si="15"/>
        <v>100</v>
      </c>
      <c r="O84" s="5">
        <v>643.1</v>
      </c>
      <c r="P84" s="5">
        <f t="shared" si="16"/>
        <v>643.1</v>
      </c>
      <c r="Q84" s="16">
        <f t="shared" si="9"/>
        <v>100</v>
      </c>
      <c r="R84" s="5">
        <v>643.1</v>
      </c>
      <c r="S84" s="16">
        <f t="shared" si="13"/>
        <v>100</v>
      </c>
      <c r="T84" s="5">
        <f t="shared" si="17"/>
        <v>0</v>
      </c>
      <c r="U84" s="16">
        <f t="shared" si="11"/>
        <v>0</v>
      </c>
    </row>
    <row r="85" spans="1:21" ht="27.95" customHeight="1" x14ac:dyDescent="0.25">
      <c r="A85" s="1">
        <f t="shared" si="12"/>
        <v>80</v>
      </c>
      <c r="B85" s="1" t="s">
        <v>22</v>
      </c>
      <c r="C85" s="1"/>
      <c r="D85" s="25" t="s">
        <v>424</v>
      </c>
      <c r="E85" s="84" t="s">
        <v>111</v>
      </c>
      <c r="F85" s="192" t="s">
        <v>443</v>
      </c>
      <c r="G85" s="93">
        <f t="shared" si="14"/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16">
        <f t="shared" si="15"/>
        <v>0</v>
      </c>
      <c r="O85" s="5"/>
      <c r="P85" s="5">
        <f t="shared" si="16"/>
        <v>0</v>
      </c>
      <c r="Q85" s="16">
        <f t="shared" si="9"/>
        <v>0</v>
      </c>
      <c r="R85" s="5"/>
      <c r="S85" s="16">
        <f t="shared" si="13"/>
        <v>0</v>
      </c>
      <c r="T85" s="5">
        <f t="shared" si="17"/>
        <v>0</v>
      </c>
      <c r="U85" s="16"/>
    </row>
    <row r="86" spans="1:21" ht="27.95" customHeight="1" x14ac:dyDescent="0.25">
      <c r="A86" s="1">
        <f t="shared" si="12"/>
        <v>81</v>
      </c>
      <c r="B86" s="1" t="s">
        <v>22</v>
      </c>
      <c r="C86" s="1"/>
      <c r="D86" s="25" t="s">
        <v>193</v>
      </c>
      <c r="E86" s="84" t="s">
        <v>41</v>
      </c>
      <c r="F86" s="100" t="s">
        <v>376</v>
      </c>
      <c r="G86" s="93">
        <f t="shared" si="14"/>
        <v>0</v>
      </c>
      <c r="H86" s="44">
        <v>23</v>
      </c>
      <c r="I86" s="44">
        <v>3</v>
      </c>
      <c r="J86" s="44">
        <v>19</v>
      </c>
      <c r="K86" s="44">
        <v>0</v>
      </c>
      <c r="L86" s="44">
        <v>0</v>
      </c>
      <c r="M86" s="44">
        <v>0</v>
      </c>
      <c r="N86" s="16">
        <f t="shared" si="15"/>
        <v>0</v>
      </c>
      <c r="O86" s="5">
        <v>0</v>
      </c>
      <c r="P86" s="5">
        <f t="shared" si="16"/>
        <v>0</v>
      </c>
      <c r="Q86" s="16">
        <f t="shared" si="9"/>
        <v>0</v>
      </c>
      <c r="R86" s="5">
        <v>0</v>
      </c>
      <c r="S86" s="16">
        <f t="shared" si="13"/>
        <v>0</v>
      </c>
      <c r="T86" s="5">
        <f t="shared" si="17"/>
        <v>0</v>
      </c>
      <c r="U86" s="16">
        <f t="shared" si="11"/>
        <v>0</v>
      </c>
    </row>
    <row r="87" spans="1:21" ht="27.95" customHeight="1" x14ac:dyDescent="0.25">
      <c r="A87" s="1">
        <f t="shared" si="12"/>
        <v>82</v>
      </c>
      <c r="B87" s="1" t="s">
        <v>22</v>
      </c>
      <c r="C87" s="1"/>
      <c r="D87" s="25" t="s">
        <v>195</v>
      </c>
      <c r="E87" s="84" t="s">
        <v>196</v>
      </c>
      <c r="F87" s="96" t="s">
        <v>335</v>
      </c>
      <c r="G87" s="93">
        <f t="shared" si="14"/>
        <v>9257.4</v>
      </c>
      <c r="H87" s="44">
        <v>28</v>
      </c>
      <c r="I87" s="44">
        <v>2</v>
      </c>
      <c r="J87" s="44">
        <v>25</v>
      </c>
      <c r="K87" s="44">
        <v>17</v>
      </c>
      <c r="L87" s="44">
        <v>19</v>
      </c>
      <c r="M87" s="44">
        <v>0</v>
      </c>
      <c r="N87" s="16">
        <f t="shared" si="15"/>
        <v>60.714285714285708</v>
      </c>
      <c r="O87" s="5">
        <v>9257.4</v>
      </c>
      <c r="P87" s="5">
        <f t="shared" si="16"/>
        <v>9257.4</v>
      </c>
      <c r="Q87" s="16">
        <f t="shared" si="9"/>
        <v>100</v>
      </c>
      <c r="R87" s="5">
        <v>9257.4</v>
      </c>
      <c r="S87" s="16">
        <f t="shared" si="13"/>
        <v>100</v>
      </c>
      <c r="T87" s="5">
        <f t="shared" si="17"/>
        <v>0</v>
      </c>
      <c r="U87" s="16">
        <f t="shared" si="11"/>
        <v>0</v>
      </c>
    </row>
    <row r="88" spans="1:21" ht="27.95" customHeight="1" x14ac:dyDescent="0.25">
      <c r="A88" s="1">
        <f t="shared" si="12"/>
        <v>83</v>
      </c>
      <c r="B88" s="1" t="s">
        <v>22</v>
      </c>
      <c r="C88" s="1"/>
      <c r="D88" s="25" t="s">
        <v>198</v>
      </c>
      <c r="E88" s="84" t="s">
        <v>196</v>
      </c>
      <c r="F88" s="96" t="s">
        <v>336</v>
      </c>
      <c r="G88" s="93">
        <f t="shared" si="14"/>
        <v>1870.24</v>
      </c>
      <c r="H88" s="44">
        <v>6</v>
      </c>
      <c r="I88" s="44">
        <v>0</v>
      </c>
      <c r="J88" s="44">
        <v>6</v>
      </c>
      <c r="K88" s="44">
        <v>5</v>
      </c>
      <c r="L88" s="44">
        <v>6</v>
      </c>
      <c r="M88" s="44">
        <v>0</v>
      </c>
      <c r="N88" s="16">
        <f t="shared" si="15"/>
        <v>83.333333333333343</v>
      </c>
      <c r="O88" s="5">
        <v>1870.24</v>
      </c>
      <c r="P88" s="5">
        <f t="shared" si="16"/>
        <v>1870.24</v>
      </c>
      <c r="Q88" s="16">
        <f t="shared" si="9"/>
        <v>100</v>
      </c>
      <c r="R88" s="5">
        <v>1870.24</v>
      </c>
      <c r="S88" s="16">
        <f t="shared" si="13"/>
        <v>100</v>
      </c>
      <c r="T88" s="5">
        <f t="shared" si="17"/>
        <v>0</v>
      </c>
      <c r="U88" s="16">
        <f t="shared" si="11"/>
        <v>0</v>
      </c>
    </row>
    <row r="89" spans="1:21" ht="27.95" customHeight="1" x14ac:dyDescent="0.25">
      <c r="A89" s="1">
        <f t="shared" si="12"/>
        <v>84</v>
      </c>
      <c r="B89" s="1" t="s">
        <v>22</v>
      </c>
      <c r="C89" s="1"/>
      <c r="D89" s="25" t="s">
        <v>200</v>
      </c>
      <c r="E89" s="84" t="s">
        <v>41</v>
      </c>
      <c r="F89" s="96" t="s">
        <v>337</v>
      </c>
      <c r="G89" s="93">
        <f t="shared" si="14"/>
        <v>20290.11</v>
      </c>
      <c r="H89" s="44">
        <v>24</v>
      </c>
      <c r="I89" s="44">
        <v>7</v>
      </c>
      <c r="J89" s="44">
        <v>16</v>
      </c>
      <c r="K89" s="44">
        <v>15</v>
      </c>
      <c r="L89" s="44">
        <v>27</v>
      </c>
      <c r="M89" s="44">
        <v>0</v>
      </c>
      <c r="N89" s="16">
        <f t="shared" si="15"/>
        <v>62.5</v>
      </c>
      <c r="O89" s="5">
        <v>20290.11</v>
      </c>
      <c r="P89" s="5">
        <f t="shared" si="16"/>
        <v>20290.11</v>
      </c>
      <c r="Q89" s="16">
        <f t="shared" si="9"/>
        <v>100</v>
      </c>
      <c r="R89" s="5">
        <v>20290.11</v>
      </c>
      <c r="S89" s="16">
        <f t="shared" si="13"/>
        <v>100</v>
      </c>
      <c r="T89" s="5">
        <f t="shared" si="17"/>
        <v>0</v>
      </c>
      <c r="U89" s="16">
        <f t="shared" si="11"/>
        <v>0</v>
      </c>
    </row>
    <row r="90" spans="1:21" ht="27.95" customHeight="1" x14ac:dyDescent="0.25">
      <c r="A90" s="1">
        <f t="shared" si="12"/>
        <v>85</v>
      </c>
      <c r="B90" s="1" t="s">
        <v>22</v>
      </c>
      <c r="C90" s="1"/>
      <c r="D90" s="25" t="s">
        <v>204</v>
      </c>
      <c r="E90" s="84" t="s">
        <v>53</v>
      </c>
      <c r="F90" s="96" t="s">
        <v>338</v>
      </c>
      <c r="G90" s="93">
        <f t="shared" si="14"/>
        <v>16576.64</v>
      </c>
      <c r="H90" s="44">
        <v>31</v>
      </c>
      <c r="I90" s="44">
        <v>3</v>
      </c>
      <c r="J90" s="44">
        <v>23</v>
      </c>
      <c r="K90" s="44">
        <v>26</v>
      </c>
      <c r="L90" s="44">
        <v>32</v>
      </c>
      <c r="M90" s="44">
        <v>0</v>
      </c>
      <c r="N90" s="16">
        <f t="shared" si="15"/>
        <v>83.870967741935488</v>
      </c>
      <c r="O90" s="5">
        <v>16576.64</v>
      </c>
      <c r="P90" s="5">
        <f t="shared" si="16"/>
        <v>16576.64</v>
      </c>
      <c r="Q90" s="16">
        <f t="shared" si="9"/>
        <v>100</v>
      </c>
      <c r="R90" s="5">
        <v>16576.64</v>
      </c>
      <c r="S90" s="16">
        <f t="shared" si="13"/>
        <v>100</v>
      </c>
      <c r="T90" s="5">
        <f t="shared" si="17"/>
        <v>0</v>
      </c>
      <c r="U90" s="16">
        <f t="shared" si="11"/>
        <v>0</v>
      </c>
    </row>
    <row r="91" spans="1:21" ht="27.95" customHeight="1" x14ac:dyDescent="0.25">
      <c r="A91" s="1">
        <f t="shared" si="12"/>
        <v>86</v>
      </c>
      <c r="B91" s="1" t="s">
        <v>22</v>
      </c>
      <c r="C91" s="1"/>
      <c r="D91" s="25" t="s">
        <v>206</v>
      </c>
      <c r="E91" s="86" t="s">
        <v>41</v>
      </c>
      <c r="F91" s="96" t="s">
        <v>339</v>
      </c>
      <c r="G91" s="93">
        <f t="shared" si="14"/>
        <v>23234.59</v>
      </c>
      <c r="H91" s="44">
        <v>47</v>
      </c>
      <c r="I91" s="44">
        <v>11</v>
      </c>
      <c r="J91" s="44">
        <v>32</v>
      </c>
      <c r="K91" s="44">
        <v>32</v>
      </c>
      <c r="L91" s="44">
        <v>39</v>
      </c>
      <c r="M91" s="44">
        <v>0</v>
      </c>
      <c r="N91" s="16">
        <f t="shared" si="15"/>
        <v>68.085106382978722</v>
      </c>
      <c r="O91" s="5">
        <v>23234.59</v>
      </c>
      <c r="P91" s="5">
        <f t="shared" si="16"/>
        <v>23234.59</v>
      </c>
      <c r="Q91" s="16">
        <f t="shared" si="9"/>
        <v>100</v>
      </c>
      <c r="R91" s="5">
        <v>23234.59</v>
      </c>
      <c r="S91" s="16">
        <f t="shared" si="13"/>
        <v>100</v>
      </c>
      <c r="T91" s="5">
        <f t="shared" si="17"/>
        <v>0</v>
      </c>
      <c r="U91" s="16">
        <f t="shared" si="11"/>
        <v>0</v>
      </c>
    </row>
    <row r="92" spans="1:21" ht="27.95" customHeight="1" x14ac:dyDescent="0.25">
      <c r="A92" s="1">
        <f t="shared" si="12"/>
        <v>87</v>
      </c>
      <c r="B92" s="1" t="s">
        <v>22</v>
      </c>
      <c r="C92" s="1"/>
      <c r="D92" s="25" t="s">
        <v>208</v>
      </c>
      <c r="E92" s="84" t="s">
        <v>135</v>
      </c>
      <c r="F92" s="96" t="s">
        <v>340</v>
      </c>
      <c r="G92" s="93">
        <f t="shared" si="14"/>
        <v>6636.99</v>
      </c>
      <c r="H92" s="44">
        <v>6</v>
      </c>
      <c r="I92" s="44">
        <v>1</v>
      </c>
      <c r="J92" s="44">
        <v>3</v>
      </c>
      <c r="K92" s="44">
        <v>5</v>
      </c>
      <c r="L92" s="44">
        <v>9</v>
      </c>
      <c r="M92" s="44">
        <v>0</v>
      </c>
      <c r="N92" s="16">
        <f t="shared" si="15"/>
        <v>83.333333333333343</v>
      </c>
      <c r="O92" s="5">
        <v>6636.99</v>
      </c>
      <c r="P92" s="5">
        <f t="shared" si="16"/>
        <v>6636.99</v>
      </c>
      <c r="Q92" s="16">
        <f t="shared" si="9"/>
        <v>100</v>
      </c>
      <c r="R92" s="5">
        <v>6636.99</v>
      </c>
      <c r="S92" s="16">
        <f t="shared" si="13"/>
        <v>100</v>
      </c>
      <c r="T92" s="5">
        <f t="shared" si="17"/>
        <v>0</v>
      </c>
      <c r="U92" s="16">
        <f t="shared" si="11"/>
        <v>0</v>
      </c>
    </row>
    <row r="93" spans="1:21" ht="27.95" customHeight="1" x14ac:dyDescent="0.25">
      <c r="A93" s="1">
        <f t="shared" si="12"/>
        <v>88</v>
      </c>
      <c r="B93" s="1" t="s">
        <v>22</v>
      </c>
      <c r="C93" s="1"/>
      <c r="D93" s="25" t="s">
        <v>210</v>
      </c>
      <c r="E93" s="84" t="s">
        <v>211</v>
      </c>
      <c r="F93" s="100" t="s">
        <v>341</v>
      </c>
      <c r="G93" s="93">
        <f t="shared" si="14"/>
        <v>8230.5499999999993</v>
      </c>
      <c r="H93" s="44">
        <v>7</v>
      </c>
      <c r="I93" s="44">
        <v>1</v>
      </c>
      <c r="J93" s="44">
        <v>6</v>
      </c>
      <c r="K93" s="44">
        <v>6</v>
      </c>
      <c r="L93" s="44">
        <v>9</v>
      </c>
      <c r="M93" s="44">
        <v>0</v>
      </c>
      <c r="N93" s="16">
        <f t="shared" si="15"/>
        <v>85.714285714285708</v>
      </c>
      <c r="O93" s="5">
        <v>8230.5499999999993</v>
      </c>
      <c r="P93" s="5">
        <f t="shared" si="16"/>
        <v>8230.5499999999993</v>
      </c>
      <c r="Q93" s="16">
        <f t="shared" si="9"/>
        <v>100</v>
      </c>
      <c r="R93" s="5">
        <v>8230.5499999999993</v>
      </c>
      <c r="S93" s="16">
        <f t="shared" si="13"/>
        <v>100</v>
      </c>
      <c r="T93" s="5">
        <f t="shared" si="17"/>
        <v>0</v>
      </c>
      <c r="U93" s="16">
        <f t="shared" si="11"/>
        <v>0</v>
      </c>
    </row>
    <row r="94" spans="1:21" ht="30" x14ac:dyDescent="0.25">
      <c r="A94" s="1">
        <f t="shared" si="12"/>
        <v>89</v>
      </c>
      <c r="B94" s="1" t="s">
        <v>22</v>
      </c>
      <c r="C94" s="1"/>
      <c r="D94" s="25" t="s">
        <v>385</v>
      </c>
      <c r="E94" s="84" t="s">
        <v>41</v>
      </c>
      <c r="F94" s="97" t="s">
        <v>431</v>
      </c>
      <c r="G94" s="93">
        <f t="shared" si="14"/>
        <v>450.66</v>
      </c>
      <c r="H94" s="44">
        <v>14</v>
      </c>
      <c r="I94" s="44">
        <v>5</v>
      </c>
      <c r="J94" s="44">
        <v>5</v>
      </c>
      <c r="K94" s="44">
        <v>2</v>
      </c>
      <c r="L94" s="44">
        <v>2</v>
      </c>
      <c r="M94" s="44">
        <v>0</v>
      </c>
      <c r="N94" s="16">
        <f t="shared" si="15"/>
        <v>14.285714285714285</v>
      </c>
      <c r="O94" s="16">
        <v>450.66</v>
      </c>
      <c r="P94" s="5">
        <v>450.66</v>
      </c>
      <c r="Q94" s="16">
        <f t="shared" si="9"/>
        <v>100</v>
      </c>
      <c r="R94" s="5">
        <v>450.66</v>
      </c>
      <c r="S94" s="16">
        <f t="shared" si="13"/>
        <v>100</v>
      </c>
      <c r="T94" s="5">
        <f t="shared" si="17"/>
        <v>0</v>
      </c>
      <c r="U94" s="16">
        <f t="shared" si="11"/>
        <v>0</v>
      </c>
    </row>
    <row r="95" spans="1:21" ht="27.95" customHeight="1" x14ac:dyDescent="0.25">
      <c r="A95" s="1">
        <f t="shared" si="12"/>
        <v>90</v>
      </c>
      <c r="B95" s="1" t="s">
        <v>22</v>
      </c>
      <c r="C95" s="1"/>
      <c r="D95" s="25" t="s">
        <v>218</v>
      </c>
      <c r="E95" s="84" t="s">
        <v>53</v>
      </c>
      <c r="F95" s="96" t="s">
        <v>342</v>
      </c>
      <c r="G95" s="93">
        <f t="shared" si="14"/>
        <v>8027.27</v>
      </c>
      <c r="H95" s="44">
        <v>28</v>
      </c>
      <c r="I95" s="44">
        <v>7</v>
      </c>
      <c r="J95" s="44">
        <v>18</v>
      </c>
      <c r="K95" s="44">
        <v>19</v>
      </c>
      <c r="L95" s="44">
        <v>23</v>
      </c>
      <c r="M95" s="44">
        <v>0</v>
      </c>
      <c r="N95" s="16">
        <f t="shared" si="15"/>
        <v>67.857142857142861</v>
      </c>
      <c r="O95" s="5">
        <v>8027.27</v>
      </c>
      <c r="P95" s="5">
        <f>O95</f>
        <v>8027.27</v>
      </c>
      <c r="Q95" s="16">
        <f>IF(O95=0,0,P95/O95)*100</f>
        <v>100</v>
      </c>
      <c r="R95" s="5">
        <v>8027.27</v>
      </c>
      <c r="S95" s="16">
        <f>IF(P95=0,0,R95/P95)*100</f>
        <v>100</v>
      </c>
      <c r="T95" s="5">
        <f>SUM(P95, -R95)</f>
        <v>0</v>
      </c>
      <c r="U95" s="16">
        <f>IF(P95=0,0,T95/P95)*100</f>
        <v>0</v>
      </c>
    </row>
    <row r="96" spans="1:21" ht="27.95" customHeight="1" x14ac:dyDescent="0.25">
      <c r="A96" s="1">
        <f t="shared" si="12"/>
        <v>91</v>
      </c>
      <c r="B96" s="1" t="s">
        <v>22</v>
      </c>
      <c r="C96" s="1"/>
      <c r="D96" s="25" t="s">
        <v>216</v>
      </c>
      <c r="E96" s="25" t="s">
        <v>53</v>
      </c>
      <c r="F96" s="98" t="s">
        <v>343</v>
      </c>
      <c r="G96" s="93">
        <f t="shared" si="14"/>
        <v>21334.95</v>
      </c>
      <c r="H96" s="44">
        <v>24</v>
      </c>
      <c r="I96" s="44">
        <v>5</v>
      </c>
      <c r="J96" s="44">
        <v>14</v>
      </c>
      <c r="K96" s="44">
        <v>17</v>
      </c>
      <c r="L96" s="44">
        <v>24</v>
      </c>
      <c r="M96" s="44">
        <v>0</v>
      </c>
      <c r="N96" s="16">
        <f t="shared" si="15"/>
        <v>70.833333333333343</v>
      </c>
      <c r="O96" s="5">
        <v>21334.95</v>
      </c>
      <c r="P96" s="5">
        <f>O96</f>
        <v>21334.95</v>
      </c>
      <c r="Q96" s="16">
        <f>IF(O96=0,0,P96/O96)*100</f>
        <v>100</v>
      </c>
      <c r="R96" s="5">
        <v>21334.95</v>
      </c>
      <c r="S96" s="16">
        <f>IF(P96=0,0,R96/P96)*100</f>
        <v>100</v>
      </c>
      <c r="T96" s="5">
        <f>SUM(P96, -R96)</f>
        <v>0</v>
      </c>
      <c r="U96" s="16">
        <f>IF(P96=0,0,T96/P96)*100</f>
        <v>0</v>
      </c>
    </row>
    <row r="97" spans="1:21" ht="27.95" customHeight="1" x14ac:dyDescent="0.25">
      <c r="A97" s="1">
        <f t="shared" si="12"/>
        <v>92</v>
      </c>
      <c r="B97" s="1" t="s">
        <v>22</v>
      </c>
      <c r="C97" s="1"/>
      <c r="D97" s="25" t="s">
        <v>220</v>
      </c>
      <c r="E97" s="25" t="s">
        <v>221</v>
      </c>
      <c r="F97" s="101" t="s">
        <v>344</v>
      </c>
      <c r="G97" s="93">
        <f t="shared" si="14"/>
        <v>27818.13</v>
      </c>
      <c r="H97" s="44">
        <v>47</v>
      </c>
      <c r="I97" s="44">
        <v>5</v>
      </c>
      <c r="J97" s="44">
        <v>40</v>
      </c>
      <c r="K97" s="44">
        <v>27</v>
      </c>
      <c r="L97" s="44">
        <v>43</v>
      </c>
      <c r="M97" s="44">
        <v>0</v>
      </c>
      <c r="N97" s="16">
        <f t="shared" si="15"/>
        <v>57.446808510638306</v>
      </c>
      <c r="O97" s="5">
        <v>27818.13</v>
      </c>
      <c r="P97" s="5">
        <f>O97</f>
        <v>27818.13</v>
      </c>
      <c r="Q97" s="16">
        <f>IF(O97=0,0,P97/O97)*100</f>
        <v>100</v>
      </c>
      <c r="R97" s="5">
        <v>27818.13</v>
      </c>
      <c r="S97" s="16">
        <f>IF(P97=0,0,R97/P97)*100</f>
        <v>100</v>
      </c>
      <c r="T97" s="5">
        <f>SUM(P97, -R97)</f>
        <v>0</v>
      </c>
      <c r="U97" s="16">
        <f>IF(P97=0,0,T97/P97)*100</f>
        <v>0</v>
      </c>
    </row>
    <row r="98" spans="1:21" ht="27.95" customHeight="1" x14ac:dyDescent="0.25">
      <c r="A98" s="1">
        <f t="shared" si="12"/>
        <v>93</v>
      </c>
      <c r="B98" s="1" t="s">
        <v>22</v>
      </c>
      <c r="C98" s="1"/>
      <c r="D98" s="25" t="s">
        <v>269</v>
      </c>
      <c r="E98" s="25" t="s">
        <v>41</v>
      </c>
      <c r="F98" s="102" t="s">
        <v>345</v>
      </c>
      <c r="G98" s="93">
        <f t="shared" si="14"/>
        <v>4993.91</v>
      </c>
      <c r="H98" s="44">
        <v>23</v>
      </c>
      <c r="I98" s="44">
        <v>9</v>
      </c>
      <c r="J98" s="44">
        <v>13</v>
      </c>
      <c r="K98" s="44">
        <v>11</v>
      </c>
      <c r="L98" s="44">
        <v>15</v>
      </c>
      <c r="M98" s="44">
        <v>0</v>
      </c>
      <c r="N98" s="16">
        <f t="shared" si="15"/>
        <v>47.826086956521742</v>
      </c>
      <c r="O98" s="16">
        <v>4993.91</v>
      </c>
      <c r="P98" s="5">
        <f>O98</f>
        <v>4993.91</v>
      </c>
      <c r="Q98" s="16">
        <f>IF(O98=0,0,P98/O98)*100</f>
        <v>100</v>
      </c>
      <c r="R98" s="5">
        <v>4993.91</v>
      </c>
      <c r="S98" s="16">
        <f>IF(P98=0,0,R98/P98)*100</f>
        <v>100</v>
      </c>
      <c r="T98" s="5">
        <f>SUM(P98, -R98)</f>
        <v>0</v>
      </c>
      <c r="U98" s="16">
        <f>IF(P98=0,0,T98/P98)*100</f>
        <v>0</v>
      </c>
    </row>
    <row r="99" spans="1:21" ht="27.95" customHeight="1" x14ac:dyDescent="0.25">
      <c r="A99" s="1">
        <f t="shared" si="12"/>
        <v>94</v>
      </c>
      <c r="B99" s="1" t="s">
        <v>22</v>
      </c>
      <c r="C99" s="1"/>
      <c r="D99" s="25" t="s">
        <v>223</v>
      </c>
      <c r="E99" s="25" t="s">
        <v>224</v>
      </c>
      <c r="F99" s="103" t="s">
        <v>346</v>
      </c>
      <c r="G99" s="93">
        <f t="shared" si="14"/>
        <v>16291.23</v>
      </c>
      <c r="H99" s="44">
        <v>43</v>
      </c>
      <c r="I99" s="44">
        <v>5</v>
      </c>
      <c r="J99" s="44">
        <v>31</v>
      </c>
      <c r="K99" s="44">
        <v>26</v>
      </c>
      <c r="L99" s="44">
        <v>29</v>
      </c>
      <c r="M99" s="44">
        <v>0</v>
      </c>
      <c r="N99" s="16">
        <f t="shared" si="15"/>
        <v>60.465116279069761</v>
      </c>
      <c r="O99" s="5">
        <v>16291.23</v>
      </c>
      <c r="P99" s="5">
        <f>O99</f>
        <v>16291.23</v>
      </c>
      <c r="Q99" s="16">
        <f>IF(O99=0,0,P99/O99)*100</f>
        <v>100</v>
      </c>
      <c r="R99" s="5">
        <v>16291.23</v>
      </c>
      <c r="S99" s="16">
        <f>IF(P99=0,0,R99/P99)*100</f>
        <v>100</v>
      </c>
      <c r="T99" s="5">
        <f>SUM(P99, -R99)</f>
        <v>0</v>
      </c>
      <c r="U99" s="16">
        <f>IF(P99=0,0,T99/P99)*100</f>
        <v>0</v>
      </c>
    </row>
    <row r="100" spans="1:21" ht="27.95" customHeight="1" x14ac:dyDescent="0.25">
      <c r="A100" s="1">
        <f t="shared" si="12"/>
        <v>95</v>
      </c>
      <c r="B100" s="1" t="s">
        <v>22</v>
      </c>
      <c r="C100" s="1"/>
      <c r="D100" s="90" t="s">
        <v>371</v>
      </c>
      <c r="E100" s="25" t="s">
        <v>41</v>
      </c>
      <c r="F100" s="97" t="s">
        <v>432</v>
      </c>
      <c r="G100" s="93">
        <f t="shared" si="14"/>
        <v>0</v>
      </c>
      <c r="H100" s="44">
        <v>13</v>
      </c>
      <c r="I100" s="44">
        <v>6</v>
      </c>
      <c r="J100" s="44">
        <v>7</v>
      </c>
      <c r="K100" s="44">
        <v>0</v>
      </c>
      <c r="L100" s="44">
        <v>0</v>
      </c>
      <c r="M100" s="44">
        <v>0</v>
      </c>
      <c r="N100" s="16">
        <f t="shared" si="15"/>
        <v>0</v>
      </c>
      <c r="O100" s="16">
        <f t="shared" si="15"/>
        <v>0</v>
      </c>
      <c r="P100" s="16">
        <f t="shared" si="15"/>
        <v>0</v>
      </c>
      <c r="Q100" s="16">
        <f t="shared" si="15"/>
        <v>0</v>
      </c>
      <c r="R100" s="16">
        <f t="shared" si="15"/>
        <v>0</v>
      </c>
      <c r="S100" s="16">
        <f t="shared" si="15"/>
        <v>0</v>
      </c>
      <c r="T100" s="16">
        <f t="shared" si="15"/>
        <v>0</v>
      </c>
      <c r="U100" s="16">
        <f t="shared" si="15"/>
        <v>0</v>
      </c>
    </row>
    <row r="101" spans="1:21" ht="27.95" customHeight="1" x14ac:dyDescent="0.25">
      <c r="A101" s="1">
        <f t="shared" si="12"/>
        <v>96</v>
      </c>
      <c r="B101" s="1" t="s">
        <v>22</v>
      </c>
      <c r="C101" s="1"/>
      <c r="D101" s="25" t="s">
        <v>226</v>
      </c>
      <c r="E101" s="25" t="s">
        <v>41</v>
      </c>
      <c r="F101" s="96" t="s">
        <v>347</v>
      </c>
      <c r="G101" s="93">
        <f t="shared" si="14"/>
        <v>14504.6</v>
      </c>
      <c r="H101" s="44">
        <v>31</v>
      </c>
      <c r="I101" s="44">
        <v>6</v>
      </c>
      <c r="J101" s="44">
        <v>21</v>
      </c>
      <c r="K101" s="44">
        <v>18</v>
      </c>
      <c r="L101" s="44">
        <v>25</v>
      </c>
      <c r="M101" s="44">
        <v>0</v>
      </c>
      <c r="N101" s="16">
        <f t="shared" si="15"/>
        <v>58.064516129032263</v>
      </c>
      <c r="O101" s="5">
        <v>14504.6</v>
      </c>
      <c r="P101" s="5">
        <f t="shared" ref="P101:P119" si="18">O101</f>
        <v>14504.6</v>
      </c>
      <c r="Q101" s="16">
        <f t="shared" ref="Q101:Q120" si="19">IF(O101=0,0,P101/O101)*100</f>
        <v>100</v>
      </c>
      <c r="R101" s="5">
        <v>14504.6</v>
      </c>
      <c r="S101" s="16">
        <f t="shared" ref="S101:S120" si="20">IF(P101=0,0,R101/P101)*100</f>
        <v>100</v>
      </c>
      <c r="T101" s="5">
        <f t="shared" ref="T101:T119" si="21">SUM(P101, -R101)</f>
        <v>0</v>
      </c>
      <c r="U101" s="16">
        <f>IF(P101=0,0,T101/P101)*100</f>
        <v>0</v>
      </c>
    </row>
    <row r="102" spans="1:21" ht="27.95" customHeight="1" x14ac:dyDescent="0.25">
      <c r="A102" s="1">
        <f t="shared" si="12"/>
        <v>97</v>
      </c>
      <c r="B102" s="1" t="s">
        <v>22</v>
      </c>
      <c r="C102" s="1"/>
      <c r="D102" s="25" t="s">
        <v>228</v>
      </c>
      <c r="E102" s="25" t="s">
        <v>53</v>
      </c>
      <c r="F102" s="96" t="s">
        <v>348</v>
      </c>
      <c r="G102" s="93">
        <f t="shared" si="14"/>
        <v>4470.58</v>
      </c>
      <c r="H102" s="44">
        <v>16</v>
      </c>
      <c r="I102" s="44">
        <v>1</v>
      </c>
      <c r="J102" s="44">
        <v>13</v>
      </c>
      <c r="K102" s="44">
        <v>10</v>
      </c>
      <c r="L102" s="44">
        <v>14</v>
      </c>
      <c r="M102" s="44">
        <v>0</v>
      </c>
      <c r="N102" s="16">
        <f t="shared" si="15"/>
        <v>62.5</v>
      </c>
      <c r="O102" s="5">
        <v>4470.58</v>
      </c>
      <c r="P102" s="5">
        <f t="shared" si="18"/>
        <v>4470.58</v>
      </c>
      <c r="Q102" s="16">
        <f t="shared" si="19"/>
        <v>100</v>
      </c>
      <c r="R102" s="5">
        <v>4470.58</v>
      </c>
      <c r="S102" s="16">
        <f t="shared" si="20"/>
        <v>100</v>
      </c>
      <c r="T102" s="5">
        <f t="shared" si="21"/>
        <v>0</v>
      </c>
      <c r="U102" s="16">
        <f>IF(P102=0,0,T102/P102)*100</f>
        <v>0</v>
      </c>
    </row>
    <row r="103" spans="1:21" ht="27.95" customHeight="1" x14ac:dyDescent="0.25">
      <c r="A103" s="1">
        <f t="shared" si="12"/>
        <v>98</v>
      </c>
      <c r="B103" s="1" t="s">
        <v>22</v>
      </c>
      <c r="C103" s="1"/>
      <c r="D103" s="25" t="s">
        <v>232</v>
      </c>
      <c r="E103" s="84" t="s">
        <v>164</v>
      </c>
      <c r="F103" s="100" t="s">
        <v>360</v>
      </c>
      <c r="G103" s="93">
        <f t="shared" si="14"/>
        <v>11644.14</v>
      </c>
      <c r="H103" s="44">
        <v>19</v>
      </c>
      <c r="I103" s="44">
        <v>5</v>
      </c>
      <c r="J103" s="44">
        <v>9</v>
      </c>
      <c r="K103" s="44">
        <v>17</v>
      </c>
      <c r="L103" s="44">
        <v>20</v>
      </c>
      <c r="M103" s="44">
        <v>0</v>
      </c>
      <c r="N103" s="16">
        <f t="shared" si="15"/>
        <v>89.473684210526315</v>
      </c>
      <c r="O103" s="5">
        <v>11644.14</v>
      </c>
      <c r="P103" s="5">
        <f t="shared" si="18"/>
        <v>11644.14</v>
      </c>
      <c r="Q103" s="16">
        <f t="shared" si="19"/>
        <v>100</v>
      </c>
      <c r="R103" s="5">
        <v>11644.14</v>
      </c>
      <c r="S103" s="16">
        <f t="shared" si="20"/>
        <v>100</v>
      </c>
      <c r="T103" s="5">
        <f t="shared" si="21"/>
        <v>0</v>
      </c>
      <c r="U103" s="16">
        <f>IF(P103=0,0,T103/P103)*100</f>
        <v>0</v>
      </c>
    </row>
    <row r="104" spans="1:21" ht="27.95" customHeight="1" x14ac:dyDescent="0.25">
      <c r="A104" s="1">
        <f t="shared" si="12"/>
        <v>99</v>
      </c>
      <c r="B104" s="1" t="s">
        <v>22</v>
      </c>
      <c r="C104" s="1"/>
      <c r="D104" s="25" t="s">
        <v>230</v>
      </c>
      <c r="E104" s="84" t="s">
        <v>64</v>
      </c>
      <c r="F104" s="97" t="s">
        <v>436</v>
      </c>
      <c r="G104" s="93">
        <f t="shared" si="14"/>
        <v>0</v>
      </c>
      <c r="H104" s="44">
        <v>1</v>
      </c>
      <c r="I104" s="44">
        <v>0</v>
      </c>
      <c r="J104" s="44">
        <v>1</v>
      </c>
      <c r="K104" s="44">
        <v>0</v>
      </c>
      <c r="L104" s="44">
        <v>0</v>
      </c>
      <c r="M104" s="44">
        <v>0</v>
      </c>
      <c r="N104" s="16">
        <f t="shared" si="15"/>
        <v>0</v>
      </c>
      <c r="O104" s="5">
        <v>0</v>
      </c>
      <c r="P104" s="5">
        <f t="shared" si="18"/>
        <v>0</v>
      </c>
      <c r="Q104" s="16">
        <f t="shared" si="19"/>
        <v>0</v>
      </c>
      <c r="R104" s="5">
        <v>0</v>
      </c>
      <c r="S104" s="16">
        <f t="shared" si="20"/>
        <v>0</v>
      </c>
      <c r="T104" s="5">
        <f t="shared" si="21"/>
        <v>0</v>
      </c>
      <c r="U104" s="16">
        <f>IF(P104=0,0,T104/P104)*100</f>
        <v>0</v>
      </c>
    </row>
    <row r="105" spans="1:21" ht="49.5" customHeight="1" x14ac:dyDescent="0.25">
      <c r="A105" s="1">
        <f t="shared" si="12"/>
        <v>100</v>
      </c>
      <c r="B105" s="25" t="s">
        <v>23</v>
      </c>
      <c r="C105" s="197" t="s">
        <v>271</v>
      </c>
      <c r="D105" s="25" t="s">
        <v>270</v>
      </c>
      <c r="E105" s="84" t="s">
        <v>41</v>
      </c>
      <c r="F105" s="97" t="s">
        <v>369</v>
      </c>
      <c r="G105" s="93">
        <f t="shared" si="14"/>
        <v>301.45999999999998</v>
      </c>
      <c r="H105" s="44">
        <v>14</v>
      </c>
      <c r="I105" s="44">
        <v>2</v>
      </c>
      <c r="J105" s="44">
        <v>11</v>
      </c>
      <c r="K105" s="44">
        <v>1</v>
      </c>
      <c r="L105" s="44">
        <v>1</v>
      </c>
      <c r="M105" s="44">
        <v>0</v>
      </c>
      <c r="N105" s="16">
        <f t="shared" si="15"/>
        <v>7.1428571428571423</v>
      </c>
      <c r="O105" s="5">
        <v>301.45999999999998</v>
      </c>
      <c r="P105" s="5">
        <f t="shared" si="18"/>
        <v>301.45999999999998</v>
      </c>
      <c r="Q105" s="16">
        <f t="shared" si="19"/>
        <v>100</v>
      </c>
      <c r="R105" s="5">
        <v>301.45999999999998</v>
      </c>
      <c r="S105" s="16">
        <f t="shared" si="20"/>
        <v>100</v>
      </c>
      <c r="T105" s="5">
        <f t="shared" si="21"/>
        <v>0</v>
      </c>
      <c r="U105" s="5">
        <v>0</v>
      </c>
    </row>
    <row r="106" spans="1:21" ht="27.95" customHeight="1" x14ac:dyDescent="0.25">
      <c r="A106" s="1">
        <f t="shared" si="12"/>
        <v>101</v>
      </c>
      <c r="B106" s="1" t="s">
        <v>22</v>
      </c>
      <c r="C106" s="1"/>
      <c r="D106" s="25" t="s">
        <v>234</v>
      </c>
      <c r="E106" s="86" t="s">
        <v>176</v>
      </c>
      <c r="F106" s="96" t="s">
        <v>349</v>
      </c>
      <c r="G106" s="93">
        <f t="shared" si="14"/>
        <v>7080.76</v>
      </c>
      <c r="H106" s="44">
        <v>26</v>
      </c>
      <c r="I106" s="44">
        <v>2</v>
      </c>
      <c r="J106" s="44">
        <v>13</v>
      </c>
      <c r="K106" s="44">
        <v>18</v>
      </c>
      <c r="L106" s="44">
        <v>22</v>
      </c>
      <c r="M106" s="44">
        <v>0</v>
      </c>
      <c r="N106" s="16">
        <f t="shared" si="15"/>
        <v>69.230769230769226</v>
      </c>
      <c r="O106" s="5">
        <v>7080.76</v>
      </c>
      <c r="P106" s="5">
        <f t="shared" si="18"/>
        <v>7080.76</v>
      </c>
      <c r="Q106" s="16">
        <f t="shared" si="19"/>
        <v>100</v>
      </c>
      <c r="R106" s="5">
        <v>7080.76</v>
      </c>
      <c r="S106" s="16">
        <f t="shared" si="20"/>
        <v>100</v>
      </c>
      <c r="T106" s="5">
        <f t="shared" si="21"/>
        <v>0</v>
      </c>
      <c r="U106" s="16">
        <f>IF(P106=0,0,T106/P106)*100</f>
        <v>0</v>
      </c>
    </row>
    <row r="107" spans="1:21" s="169" customFormat="1" ht="27.95" customHeight="1" x14ac:dyDescent="0.25">
      <c r="A107" s="1">
        <f t="shared" si="12"/>
        <v>102</v>
      </c>
      <c r="B107" s="166" t="s">
        <v>22</v>
      </c>
      <c r="C107" s="166"/>
      <c r="D107" s="25" t="s">
        <v>401</v>
      </c>
      <c r="E107" s="86" t="s">
        <v>128</v>
      </c>
      <c r="F107" s="97" t="s">
        <v>430</v>
      </c>
      <c r="G107" s="167">
        <f t="shared" si="14"/>
        <v>0</v>
      </c>
      <c r="H107" s="168">
        <v>5</v>
      </c>
      <c r="I107" s="168">
        <v>1</v>
      </c>
      <c r="J107" s="168">
        <v>4</v>
      </c>
      <c r="K107" s="44">
        <v>0</v>
      </c>
      <c r="L107" s="44">
        <v>0</v>
      </c>
      <c r="M107" s="44">
        <v>0</v>
      </c>
      <c r="N107" s="16">
        <f t="shared" si="15"/>
        <v>0</v>
      </c>
      <c r="O107" s="5">
        <v>0</v>
      </c>
      <c r="P107" s="5">
        <f t="shared" si="18"/>
        <v>0</v>
      </c>
      <c r="Q107" s="16">
        <f t="shared" si="19"/>
        <v>0</v>
      </c>
      <c r="R107" s="5">
        <v>0</v>
      </c>
      <c r="S107" s="16">
        <f t="shared" si="20"/>
        <v>0</v>
      </c>
      <c r="T107" s="5">
        <f t="shared" si="21"/>
        <v>0</v>
      </c>
      <c r="U107" s="16">
        <f>IF(P107=0,0,T107/P107)*100</f>
        <v>0</v>
      </c>
    </row>
    <row r="108" spans="1:21" s="169" customFormat="1" ht="27.95" customHeight="1" x14ac:dyDescent="0.25">
      <c r="A108" s="1">
        <f t="shared" si="12"/>
        <v>103</v>
      </c>
      <c r="B108" s="166" t="s">
        <v>22</v>
      </c>
      <c r="C108" s="166"/>
      <c r="D108" s="25" t="s">
        <v>425</v>
      </c>
      <c r="E108" s="86" t="s">
        <v>41</v>
      </c>
      <c r="F108" s="192" t="s">
        <v>444</v>
      </c>
      <c r="G108" s="167">
        <f t="shared" si="14"/>
        <v>0</v>
      </c>
      <c r="H108" s="168">
        <v>5</v>
      </c>
      <c r="I108" s="168">
        <v>1</v>
      </c>
      <c r="J108" s="168">
        <v>4</v>
      </c>
      <c r="K108" s="168">
        <v>0</v>
      </c>
      <c r="L108" s="168">
        <v>0</v>
      </c>
      <c r="M108" s="168">
        <v>0</v>
      </c>
      <c r="N108" s="16">
        <f t="shared" si="15"/>
        <v>0</v>
      </c>
      <c r="O108" s="5"/>
      <c r="P108" s="5">
        <f t="shared" si="18"/>
        <v>0</v>
      </c>
      <c r="Q108" s="16">
        <f t="shared" si="19"/>
        <v>0</v>
      </c>
      <c r="R108" s="5"/>
      <c r="S108" s="16">
        <f t="shared" si="20"/>
        <v>0</v>
      </c>
      <c r="T108" s="5">
        <f t="shared" si="21"/>
        <v>0</v>
      </c>
      <c r="U108" s="16"/>
    </row>
    <row r="109" spans="1:21" ht="27.95" customHeight="1" x14ac:dyDescent="0.25">
      <c r="A109" s="1">
        <f t="shared" si="12"/>
        <v>104</v>
      </c>
      <c r="B109" s="1" t="s">
        <v>22</v>
      </c>
      <c r="C109" s="1"/>
      <c r="D109" s="25" t="s">
        <v>272</v>
      </c>
      <c r="E109" s="86" t="s">
        <v>263</v>
      </c>
      <c r="F109" s="97" t="s">
        <v>350</v>
      </c>
      <c r="G109" s="93">
        <f t="shared" si="14"/>
        <v>7943.31</v>
      </c>
      <c r="H109" s="44">
        <v>20</v>
      </c>
      <c r="I109" s="44">
        <v>4</v>
      </c>
      <c r="J109" s="44">
        <v>8</v>
      </c>
      <c r="K109" s="44">
        <v>8</v>
      </c>
      <c r="L109" s="44">
        <v>9</v>
      </c>
      <c r="M109" s="44">
        <v>0</v>
      </c>
      <c r="N109" s="16">
        <f t="shared" si="15"/>
        <v>40</v>
      </c>
      <c r="O109" s="5">
        <v>7943.31</v>
      </c>
      <c r="P109" s="5">
        <f t="shared" si="18"/>
        <v>7943.31</v>
      </c>
      <c r="Q109" s="16">
        <f t="shared" si="19"/>
        <v>100</v>
      </c>
      <c r="R109" s="5">
        <v>7943.31</v>
      </c>
      <c r="S109" s="16">
        <f t="shared" si="20"/>
        <v>100</v>
      </c>
      <c r="T109" s="5">
        <f t="shared" si="21"/>
        <v>0</v>
      </c>
      <c r="U109" s="16">
        <f t="shared" ref="U109:U120" si="22">IF(P109=0,0,T109/P109)*100</f>
        <v>0</v>
      </c>
    </row>
    <row r="110" spans="1:21" ht="27.95" customHeight="1" x14ac:dyDescent="0.25">
      <c r="A110" s="1">
        <f t="shared" si="12"/>
        <v>105</v>
      </c>
      <c r="B110" s="1" t="s">
        <v>22</v>
      </c>
      <c r="C110" s="1"/>
      <c r="D110" s="25" t="s">
        <v>236</v>
      </c>
      <c r="E110" s="84" t="s">
        <v>53</v>
      </c>
      <c r="F110" s="96" t="s">
        <v>368</v>
      </c>
      <c r="G110" s="93">
        <f t="shared" si="14"/>
        <v>14913.17</v>
      </c>
      <c r="H110" s="44">
        <v>22</v>
      </c>
      <c r="I110" s="44">
        <v>7</v>
      </c>
      <c r="J110" s="44">
        <v>15</v>
      </c>
      <c r="K110" s="44">
        <v>16</v>
      </c>
      <c r="L110" s="44">
        <v>21</v>
      </c>
      <c r="M110" s="44">
        <v>0</v>
      </c>
      <c r="N110" s="16">
        <f t="shared" si="15"/>
        <v>72.727272727272734</v>
      </c>
      <c r="O110" s="5">
        <v>14913.17</v>
      </c>
      <c r="P110" s="5">
        <f t="shared" si="18"/>
        <v>14913.17</v>
      </c>
      <c r="Q110" s="16">
        <f t="shared" si="19"/>
        <v>100</v>
      </c>
      <c r="R110" s="5">
        <v>14913.17</v>
      </c>
      <c r="S110" s="16">
        <f t="shared" si="20"/>
        <v>100</v>
      </c>
      <c r="T110" s="5">
        <f t="shared" si="21"/>
        <v>0</v>
      </c>
      <c r="U110" s="16">
        <f t="shared" si="22"/>
        <v>0</v>
      </c>
    </row>
    <row r="111" spans="1:21" ht="27.95" customHeight="1" x14ac:dyDescent="0.25">
      <c r="A111" s="1">
        <f t="shared" si="12"/>
        <v>106</v>
      </c>
      <c r="B111" s="1" t="s">
        <v>22</v>
      </c>
      <c r="C111" s="1"/>
      <c r="D111" s="25" t="s">
        <v>240</v>
      </c>
      <c r="E111" s="84" t="s">
        <v>241</v>
      </c>
      <c r="F111" s="96" t="s">
        <v>351</v>
      </c>
      <c r="G111" s="93">
        <f t="shared" si="14"/>
        <v>1303.83</v>
      </c>
      <c r="H111" s="44">
        <v>16</v>
      </c>
      <c r="I111" s="44">
        <v>7</v>
      </c>
      <c r="J111" s="44">
        <v>4</v>
      </c>
      <c r="K111" s="44">
        <v>8</v>
      </c>
      <c r="L111" s="44">
        <v>8</v>
      </c>
      <c r="M111" s="44">
        <v>0</v>
      </c>
      <c r="N111" s="16">
        <f t="shared" si="15"/>
        <v>50</v>
      </c>
      <c r="O111" s="5">
        <v>1303.83</v>
      </c>
      <c r="P111" s="5">
        <f t="shared" si="18"/>
        <v>1303.83</v>
      </c>
      <c r="Q111" s="16">
        <f t="shared" si="19"/>
        <v>100</v>
      </c>
      <c r="R111" s="5">
        <v>1303.83</v>
      </c>
      <c r="S111" s="16">
        <f t="shared" si="20"/>
        <v>100</v>
      </c>
      <c r="T111" s="5">
        <f t="shared" si="21"/>
        <v>0</v>
      </c>
      <c r="U111" s="16">
        <f t="shared" si="22"/>
        <v>0</v>
      </c>
    </row>
    <row r="112" spans="1:21" ht="27.95" customHeight="1" x14ac:dyDescent="0.25">
      <c r="A112" s="1">
        <f t="shared" si="12"/>
        <v>107</v>
      </c>
      <c r="B112" s="1" t="s">
        <v>22</v>
      </c>
      <c r="C112" s="1"/>
      <c r="D112" s="25" t="s">
        <v>243</v>
      </c>
      <c r="E112" s="33" t="s">
        <v>128</v>
      </c>
      <c r="F112" s="96" t="s">
        <v>352</v>
      </c>
      <c r="G112" s="93">
        <f t="shared" si="14"/>
        <v>7800.61</v>
      </c>
      <c r="H112" s="44">
        <v>25</v>
      </c>
      <c r="I112" s="44">
        <v>6</v>
      </c>
      <c r="J112" s="44">
        <v>6</v>
      </c>
      <c r="K112" s="44">
        <v>23</v>
      </c>
      <c r="L112" s="44">
        <v>23</v>
      </c>
      <c r="M112" s="44">
        <v>0</v>
      </c>
      <c r="N112" s="16">
        <f t="shared" si="15"/>
        <v>92</v>
      </c>
      <c r="O112" s="5">
        <v>7800.61</v>
      </c>
      <c r="P112" s="5">
        <f t="shared" si="18"/>
        <v>7800.61</v>
      </c>
      <c r="Q112" s="16">
        <f>IF(O112=0,0,P112/O112)*100</f>
        <v>100</v>
      </c>
      <c r="R112" s="5">
        <v>7800.61</v>
      </c>
      <c r="S112" s="16">
        <f t="shared" si="20"/>
        <v>100</v>
      </c>
      <c r="T112" s="5">
        <f t="shared" si="21"/>
        <v>0</v>
      </c>
      <c r="U112" s="16">
        <f t="shared" si="22"/>
        <v>0</v>
      </c>
    </row>
    <row r="113" spans="1:32" ht="27.95" customHeight="1" x14ac:dyDescent="0.25">
      <c r="A113" s="1">
        <f t="shared" si="12"/>
        <v>108</v>
      </c>
      <c r="B113" s="1" t="s">
        <v>22</v>
      </c>
      <c r="C113" s="1"/>
      <c r="D113" s="25" t="s">
        <v>245</v>
      </c>
      <c r="E113" s="84" t="s">
        <v>53</v>
      </c>
      <c r="F113" s="98" t="s">
        <v>353</v>
      </c>
      <c r="G113" s="93">
        <f t="shared" si="14"/>
        <v>6910.89</v>
      </c>
      <c r="H113" s="44">
        <v>22</v>
      </c>
      <c r="I113" s="44">
        <v>6</v>
      </c>
      <c r="J113" s="44">
        <v>15</v>
      </c>
      <c r="K113" s="44">
        <v>15</v>
      </c>
      <c r="L113" s="44">
        <v>20</v>
      </c>
      <c r="M113" s="44">
        <v>0</v>
      </c>
      <c r="N113" s="16">
        <f t="shared" si="15"/>
        <v>68.181818181818173</v>
      </c>
      <c r="O113" s="5">
        <v>6910.89</v>
      </c>
      <c r="P113" s="5">
        <f t="shared" si="18"/>
        <v>6910.89</v>
      </c>
      <c r="Q113" s="16">
        <f t="shared" si="19"/>
        <v>100</v>
      </c>
      <c r="R113" s="5">
        <v>6910.89</v>
      </c>
      <c r="S113" s="16">
        <f t="shared" si="20"/>
        <v>100</v>
      </c>
      <c r="T113" s="5">
        <f t="shared" si="21"/>
        <v>0</v>
      </c>
      <c r="U113" s="16">
        <f t="shared" si="22"/>
        <v>0</v>
      </c>
    </row>
    <row r="114" spans="1:32" ht="27.95" customHeight="1" x14ac:dyDescent="0.25">
      <c r="A114" s="1">
        <f t="shared" si="12"/>
        <v>109</v>
      </c>
      <c r="B114" s="1" t="s">
        <v>22</v>
      </c>
      <c r="C114" s="1"/>
      <c r="D114" s="25" t="s">
        <v>247</v>
      </c>
      <c r="E114" s="84" t="s">
        <v>53</v>
      </c>
      <c r="F114" s="103" t="s">
        <v>354</v>
      </c>
      <c r="G114" s="93">
        <f t="shared" si="14"/>
        <v>0</v>
      </c>
      <c r="H114" s="44">
        <v>17</v>
      </c>
      <c r="I114" s="44">
        <v>5</v>
      </c>
      <c r="J114" s="44">
        <v>10</v>
      </c>
      <c r="K114" s="44">
        <v>0</v>
      </c>
      <c r="L114" s="44">
        <v>0</v>
      </c>
      <c r="M114" s="44">
        <v>0</v>
      </c>
      <c r="N114" s="16">
        <f t="shared" si="15"/>
        <v>0</v>
      </c>
      <c r="O114" s="5">
        <v>0</v>
      </c>
      <c r="P114" s="5">
        <f t="shared" si="18"/>
        <v>0</v>
      </c>
      <c r="Q114" s="16">
        <f t="shared" si="19"/>
        <v>0</v>
      </c>
      <c r="R114" s="5">
        <v>0</v>
      </c>
      <c r="S114" s="16">
        <f t="shared" si="20"/>
        <v>0</v>
      </c>
      <c r="T114" s="5">
        <f t="shared" si="21"/>
        <v>0</v>
      </c>
      <c r="U114" s="16">
        <f t="shared" si="22"/>
        <v>0</v>
      </c>
    </row>
    <row r="115" spans="1:32" ht="27.95" customHeight="1" x14ac:dyDescent="0.25">
      <c r="A115" s="1">
        <f t="shared" si="12"/>
        <v>110</v>
      </c>
      <c r="B115" s="1" t="s">
        <v>22</v>
      </c>
      <c r="C115" s="1"/>
      <c r="D115" s="25" t="s">
        <v>426</v>
      </c>
      <c r="E115" s="84" t="s">
        <v>41</v>
      </c>
      <c r="F115" s="192" t="s">
        <v>445</v>
      </c>
      <c r="G115" s="93">
        <f t="shared" si="14"/>
        <v>0</v>
      </c>
      <c r="H115" s="44">
        <v>3</v>
      </c>
      <c r="I115" s="44">
        <v>1</v>
      </c>
      <c r="J115" s="44">
        <v>1</v>
      </c>
      <c r="K115" s="44">
        <v>0</v>
      </c>
      <c r="L115" s="44">
        <v>0</v>
      </c>
      <c r="M115" s="44">
        <v>0</v>
      </c>
      <c r="N115" s="16">
        <f t="shared" si="15"/>
        <v>0</v>
      </c>
      <c r="O115" s="5"/>
      <c r="P115" s="5">
        <f t="shared" si="18"/>
        <v>0</v>
      </c>
      <c r="Q115" s="16">
        <f t="shared" si="19"/>
        <v>0</v>
      </c>
      <c r="R115" s="5"/>
      <c r="S115" s="16">
        <f t="shared" si="20"/>
        <v>0</v>
      </c>
      <c r="T115" s="5">
        <f t="shared" si="21"/>
        <v>0</v>
      </c>
      <c r="U115" s="16"/>
    </row>
    <row r="116" spans="1:32" ht="27.95" customHeight="1" x14ac:dyDescent="0.25">
      <c r="A116" s="1">
        <f t="shared" si="12"/>
        <v>111</v>
      </c>
      <c r="B116" s="1" t="s">
        <v>22</v>
      </c>
      <c r="C116" s="1"/>
      <c r="D116" s="25" t="s">
        <v>249</v>
      </c>
      <c r="E116" s="84" t="s">
        <v>250</v>
      </c>
      <c r="F116" s="96" t="s">
        <v>366</v>
      </c>
      <c r="G116" s="93">
        <f t="shared" si="14"/>
        <v>0</v>
      </c>
      <c r="H116" s="44">
        <v>27</v>
      </c>
      <c r="I116" s="44">
        <v>2</v>
      </c>
      <c r="J116" s="44">
        <v>24</v>
      </c>
      <c r="K116" s="44">
        <v>0</v>
      </c>
      <c r="L116" s="44">
        <v>0</v>
      </c>
      <c r="M116" s="44">
        <v>0</v>
      </c>
      <c r="N116" s="16">
        <f t="shared" si="15"/>
        <v>0</v>
      </c>
      <c r="O116" s="5">
        <v>0</v>
      </c>
      <c r="P116" s="5">
        <f t="shared" si="18"/>
        <v>0</v>
      </c>
      <c r="Q116" s="16">
        <f t="shared" si="19"/>
        <v>0</v>
      </c>
      <c r="R116" s="5">
        <v>0</v>
      </c>
      <c r="S116" s="16">
        <f t="shared" si="20"/>
        <v>0</v>
      </c>
      <c r="T116" s="5">
        <f t="shared" si="21"/>
        <v>0</v>
      </c>
      <c r="U116" s="16">
        <f t="shared" si="22"/>
        <v>0</v>
      </c>
    </row>
    <row r="117" spans="1:32" ht="27.95" customHeight="1" x14ac:dyDescent="0.25">
      <c r="A117" s="1">
        <f t="shared" si="12"/>
        <v>112</v>
      </c>
      <c r="B117" s="25" t="s">
        <v>23</v>
      </c>
      <c r="C117" s="197" t="s">
        <v>34</v>
      </c>
      <c r="D117" s="25" t="s">
        <v>252</v>
      </c>
      <c r="E117" s="84" t="s">
        <v>53</v>
      </c>
      <c r="F117" s="89" t="s">
        <v>367</v>
      </c>
      <c r="G117" s="93">
        <f t="shared" si="14"/>
        <v>0</v>
      </c>
      <c r="H117" s="44">
        <v>22</v>
      </c>
      <c r="I117" s="44">
        <v>2</v>
      </c>
      <c r="J117" s="44">
        <v>20</v>
      </c>
      <c r="K117" s="44">
        <v>0</v>
      </c>
      <c r="L117" s="44">
        <v>0</v>
      </c>
      <c r="M117" s="44">
        <v>0</v>
      </c>
      <c r="N117" s="16">
        <f t="shared" si="15"/>
        <v>0</v>
      </c>
      <c r="O117" s="5">
        <v>0</v>
      </c>
      <c r="P117" s="5">
        <f t="shared" si="18"/>
        <v>0</v>
      </c>
      <c r="Q117" s="16">
        <f t="shared" si="19"/>
        <v>0</v>
      </c>
      <c r="R117" s="5">
        <v>0</v>
      </c>
      <c r="S117" s="16">
        <f t="shared" si="20"/>
        <v>0</v>
      </c>
      <c r="T117" s="5">
        <f t="shared" si="21"/>
        <v>0</v>
      </c>
      <c r="U117" s="16">
        <f t="shared" si="22"/>
        <v>0</v>
      </c>
    </row>
    <row r="118" spans="1:32" ht="40.5" customHeight="1" x14ac:dyDescent="0.2">
      <c r="A118" s="1">
        <f t="shared" si="12"/>
        <v>113</v>
      </c>
      <c r="B118" s="1" t="s">
        <v>22</v>
      </c>
      <c r="C118" s="197"/>
      <c r="D118" s="25" t="s">
        <v>254</v>
      </c>
      <c r="E118" s="84" t="s">
        <v>41</v>
      </c>
      <c r="F118" s="137" t="s">
        <v>377</v>
      </c>
      <c r="G118" s="93">
        <f t="shared" si="14"/>
        <v>10219.959999999999</v>
      </c>
      <c r="H118" s="44">
        <v>23</v>
      </c>
      <c r="I118" s="44">
        <v>6</v>
      </c>
      <c r="J118" s="44">
        <v>15</v>
      </c>
      <c r="K118" s="44">
        <v>20</v>
      </c>
      <c r="L118" s="44">
        <v>23</v>
      </c>
      <c r="M118" s="44">
        <v>0</v>
      </c>
      <c r="N118" s="16">
        <f t="shared" si="15"/>
        <v>86.956521739130437</v>
      </c>
      <c r="O118" s="5">
        <v>10219.959999999999</v>
      </c>
      <c r="P118" s="5">
        <f t="shared" si="18"/>
        <v>10219.959999999999</v>
      </c>
      <c r="Q118" s="16">
        <f t="shared" si="19"/>
        <v>100</v>
      </c>
      <c r="R118" s="5">
        <v>10219.959999999999</v>
      </c>
      <c r="S118" s="16">
        <f t="shared" si="20"/>
        <v>100</v>
      </c>
      <c r="T118" s="5">
        <f t="shared" si="21"/>
        <v>0</v>
      </c>
      <c r="U118" s="16">
        <f t="shared" si="22"/>
        <v>0</v>
      </c>
    </row>
    <row r="119" spans="1:32" ht="38.25" customHeight="1" x14ac:dyDescent="0.25">
      <c r="A119" s="1">
        <f t="shared" si="12"/>
        <v>114</v>
      </c>
      <c r="B119" s="25" t="s">
        <v>23</v>
      </c>
      <c r="C119" s="197" t="s">
        <v>271</v>
      </c>
      <c r="D119" s="25" t="s">
        <v>256</v>
      </c>
      <c r="E119" s="84" t="s">
        <v>41</v>
      </c>
      <c r="F119" s="103" t="s">
        <v>355</v>
      </c>
      <c r="G119" s="93">
        <f t="shared" si="14"/>
        <v>5547.77</v>
      </c>
      <c r="H119" s="44">
        <v>17</v>
      </c>
      <c r="I119" s="44">
        <v>4</v>
      </c>
      <c r="J119" s="44">
        <v>11</v>
      </c>
      <c r="K119" s="44">
        <v>12</v>
      </c>
      <c r="L119" s="44">
        <v>15</v>
      </c>
      <c r="M119" s="44">
        <v>0</v>
      </c>
      <c r="N119" s="16">
        <f t="shared" ref="N119:N120" si="23">IF(H119=0,0,K119/H119)*100</f>
        <v>70.588235294117652</v>
      </c>
      <c r="O119" s="5">
        <v>5547.77</v>
      </c>
      <c r="P119" s="5">
        <f t="shared" si="18"/>
        <v>5547.77</v>
      </c>
      <c r="Q119" s="16">
        <f t="shared" si="19"/>
        <v>100</v>
      </c>
      <c r="R119" s="5">
        <v>5547.77</v>
      </c>
      <c r="S119" s="16">
        <f t="shared" si="20"/>
        <v>100</v>
      </c>
      <c r="T119" s="5">
        <f t="shared" si="21"/>
        <v>0</v>
      </c>
      <c r="U119" s="16">
        <f t="shared" si="22"/>
        <v>0</v>
      </c>
    </row>
    <row r="120" spans="1:32" x14ac:dyDescent="0.25">
      <c r="A120" s="22" t="s">
        <v>19</v>
      </c>
      <c r="B120" s="23"/>
      <c r="C120" s="23"/>
      <c r="D120" s="23"/>
      <c r="E120" s="23"/>
      <c r="F120" s="103"/>
      <c r="G120" s="94">
        <f t="shared" ref="G120:M120" si="24">SUM(G6:G119)</f>
        <v>1076706.2399999998</v>
      </c>
      <c r="H120" s="18">
        <f t="shared" si="24"/>
        <v>2527</v>
      </c>
      <c r="I120" s="18">
        <f t="shared" si="24"/>
        <v>528</v>
      </c>
      <c r="J120" s="18">
        <f t="shared" si="24"/>
        <v>1636</v>
      </c>
      <c r="K120" s="18">
        <f t="shared" si="24"/>
        <v>1465</v>
      </c>
      <c r="L120" s="18">
        <f t="shared" si="24"/>
        <v>1889</v>
      </c>
      <c r="M120" s="18">
        <f t="shared" si="24"/>
        <v>0</v>
      </c>
      <c r="N120" s="16">
        <f t="shared" si="23"/>
        <v>57.973882073605068</v>
      </c>
      <c r="O120" s="19">
        <f>SUM(O6:O119)</f>
        <v>1076706.2399999998</v>
      </c>
      <c r="P120" s="19">
        <f>SUM(P6:P119)</f>
        <v>1076706.2399999998</v>
      </c>
      <c r="Q120" s="16">
        <f t="shared" si="19"/>
        <v>100</v>
      </c>
      <c r="R120" s="19">
        <f>SUM(R6:R119)</f>
        <v>1076706.2399999998</v>
      </c>
      <c r="S120" s="16">
        <f t="shared" si="20"/>
        <v>100</v>
      </c>
      <c r="T120" s="19">
        <f>SUM(T6:T119)</f>
        <v>0</v>
      </c>
      <c r="U120" s="16">
        <f t="shared" si="22"/>
        <v>0</v>
      </c>
      <c r="V120" s="10"/>
      <c r="W120" s="10"/>
      <c r="X120" s="10"/>
      <c r="Y120" s="9"/>
      <c r="Z120" s="11"/>
      <c r="AA120" s="11"/>
      <c r="AB120" s="9"/>
      <c r="AC120" s="11"/>
      <c r="AD120" s="9"/>
      <c r="AE120" s="11"/>
      <c r="AF120" s="9"/>
    </row>
  </sheetData>
  <sheetProtection algorithmName="SHA-512" hashValue="cbJTVec6JUgfWewi0wDsTzs5c6Y+u+aQ8zlvi5MS/k5w+O4TFeHJoYcxZRE99e/06wdVCUllYy55pDKGc1njdQ==" saltValue="xlE7J2LWnkQexM8QFlsI7w==" spinCount="100000" sheet="1" objects="1" scenarios="1"/>
  <customSheetViews>
    <customSheetView guid="{2F2CED36-E625-4693-8C75-0460C802BA46}" scale="69" topLeftCell="A25">
      <selection activeCell="O33" sqref="O33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69" topLeftCell="A25">
      <selection activeCell="O33" sqref="O33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69" topLeftCell="A25">
      <selection activeCell="O33" sqref="O33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21"/>
  <sheetViews>
    <sheetView zoomScale="77" zoomScaleNormal="77" zoomScaleSheetLayoutView="130" workbookViewId="0">
      <selection activeCell="D92" sqref="D92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12.140625" style="3" customWidth="1"/>
    <col min="16" max="16" width="13.140625" style="3" customWidth="1"/>
    <col min="17" max="17" width="9.140625" style="2"/>
    <col min="18" max="18" width="11.14062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449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201" t="s">
        <v>6</v>
      </c>
      <c r="Q4" s="200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201" t="s">
        <v>6</v>
      </c>
      <c r="S4" s="200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201" t="s">
        <v>6</v>
      </c>
      <c r="U4" s="200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200">
        <v>1</v>
      </c>
      <c r="B5" s="200">
        <v>2</v>
      </c>
      <c r="C5" s="200">
        <v>3</v>
      </c>
      <c r="D5" s="200">
        <v>4</v>
      </c>
      <c r="E5" s="91">
        <v>5</v>
      </c>
      <c r="F5" s="95">
        <v>6</v>
      </c>
      <c r="G5" s="92">
        <v>7</v>
      </c>
      <c r="H5" s="200">
        <v>8</v>
      </c>
      <c r="I5" s="200">
        <v>9</v>
      </c>
      <c r="J5" s="200">
        <v>10</v>
      </c>
      <c r="K5" s="200">
        <v>11</v>
      </c>
      <c r="L5" s="200">
        <v>12</v>
      </c>
      <c r="M5" s="200">
        <v>13</v>
      </c>
      <c r="N5" s="200">
        <v>14</v>
      </c>
      <c r="O5" s="200">
        <v>15</v>
      </c>
      <c r="P5" s="200">
        <v>16</v>
      </c>
      <c r="Q5" s="200">
        <v>17</v>
      </c>
      <c r="R5" s="200">
        <v>18</v>
      </c>
      <c r="S5" s="200">
        <v>19</v>
      </c>
      <c r="T5" s="200">
        <v>20</v>
      </c>
      <c r="U5" s="200">
        <v>21</v>
      </c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82" si="0">O6</f>
        <v>39672.85</v>
      </c>
      <c r="H6" s="44">
        <v>56</v>
      </c>
      <c r="I6" s="44">
        <v>9</v>
      </c>
      <c r="J6" s="44">
        <v>41</v>
      </c>
      <c r="K6" s="44">
        <v>52</v>
      </c>
      <c r="L6" s="44">
        <v>67</v>
      </c>
      <c r="M6" s="44">
        <v>0</v>
      </c>
      <c r="N6" s="16">
        <f t="shared" ref="N6:N82" si="1">IF(H6=0,0,K6/H6)*100</f>
        <v>92.857142857142861</v>
      </c>
      <c r="O6" s="5">
        <v>39672.85</v>
      </c>
      <c r="P6" s="5">
        <f t="shared" ref="P6:P82" si="2">O6</f>
        <v>39672.85</v>
      </c>
      <c r="Q6" s="16">
        <f t="shared" ref="Q6:Q48" si="3">IF(O6=0,0,P6/O6)*100</f>
        <v>100</v>
      </c>
      <c r="R6" s="5">
        <v>39672.85</v>
      </c>
      <c r="S6" s="16">
        <f t="shared" ref="S6:S46" si="4">IF(P6=0,0,R6/P6)*100</f>
        <v>100</v>
      </c>
      <c r="T6" s="5">
        <f t="shared" ref="T6:T82" si="5">SUM(P6, -R6)</f>
        <v>0</v>
      </c>
      <c r="U6" s="16">
        <f t="shared" ref="U6:U46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14175.27</v>
      </c>
      <c r="H7" s="44">
        <v>24</v>
      </c>
      <c r="I7" s="44">
        <v>6</v>
      </c>
      <c r="J7" s="44">
        <v>16</v>
      </c>
      <c r="K7" s="44">
        <v>22</v>
      </c>
      <c r="L7" s="44">
        <v>28</v>
      </c>
      <c r="M7" s="44">
        <v>0</v>
      </c>
      <c r="N7" s="16">
        <f t="shared" si="1"/>
        <v>91.666666666666657</v>
      </c>
      <c r="O7" s="5">
        <v>14175.27</v>
      </c>
      <c r="P7" s="5">
        <f t="shared" si="2"/>
        <v>14175.27</v>
      </c>
      <c r="Q7" s="16">
        <f t="shared" si="3"/>
        <v>100</v>
      </c>
      <c r="R7" s="5">
        <v>14175.27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31382.65</v>
      </c>
      <c r="H8" s="44">
        <v>55</v>
      </c>
      <c r="I8" s="44">
        <v>12</v>
      </c>
      <c r="J8" s="44">
        <v>39</v>
      </c>
      <c r="K8" s="44">
        <v>39</v>
      </c>
      <c r="L8" s="44">
        <v>47</v>
      </c>
      <c r="M8" s="44">
        <v>0</v>
      </c>
      <c r="N8" s="16">
        <f t="shared" si="1"/>
        <v>70.909090909090907</v>
      </c>
      <c r="O8" s="5">
        <v>31382.65</v>
      </c>
      <c r="P8" s="5">
        <f t="shared" si="2"/>
        <v>31382.65</v>
      </c>
      <c r="Q8" s="16">
        <f t="shared" si="3"/>
        <v>100</v>
      </c>
      <c r="R8" s="5">
        <v>31382.65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11539.42</v>
      </c>
      <c r="H9" s="44">
        <v>19</v>
      </c>
      <c r="I9" s="44">
        <v>0</v>
      </c>
      <c r="J9" s="44">
        <v>16</v>
      </c>
      <c r="K9" s="44">
        <v>16</v>
      </c>
      <c r="L9" s="44">
        <v>20</v>
      </c>
      <c r="M9" s="44">
        <v>0</v>
      </c>
      <c r="N9" s="16">
        <f t="shared" si="1"/>
        <v>84.210526315789465</v>
      </c>
      <c r="O9" s="5">
        <v>11539.42</v>
      </c>
      <c r="P9" s="5">
        <f t="shared" si="2"/>
        <v>11539.42</v>
      </c>
      <c r="Q9" s="16">
        <f t="shared" si="3"/>
        <v>100</v>
      </c>
      <c r="R9" s="5">
        <v>11539.42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405</v>
      </c>
      <c r="G10" s="93">
        <f t="shared" si="0"/>
        <v>5526.62</v>
      </c>
      <c r="H10" s="44">
        <v>9</v>
      </c>
      <c r="I10" s="44">
        <v>2</v>
      </c>
      <c r="J10" s="44">
        <v>7</v>
      </c>
      <c r="K10" s="44">
        <v>7</v>
      </c>
      <c r="L10" s="44">
        <v>9</v>
      </c>
      <c r="M10" s="44">
        <v>0</v>
      </c>
      <c r="N10" s="16">
        <f t="shared" si="1"/>
        <v>77.777777777777786</v>
      </c>
      <c r="O10" s="5">
        <v>5526.62</v>
      </c>
      <c r="P10" s="5">
        <f t="shared" si="2"/>
        <v>5526.62</v>
      </c>
      <c r="Q10" s="16">
        <f t="shared" si="3"/>
        <v>100</v>
      </c>
      <c r="R10" s="5">
        <v>5526.62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5" t="s">
        <v>412</v>
      </c>
      <c r="E11" s="84" t="s">
        <v>41</v>
      </c>
      <c r="F11" s="192" t="s">
        <v>427</v>
      </c>
      <c r="G11" s="93">
        <f t="shared" si="0"/>
        <v>0</v>
      </c>
      <c r="H11" s="44">
        <v>1</v>
      </c>
      <c r="I11" s="44">
        <v>0</v>
      </c>
      <c r="J11" s="44">
        <v>1</v>
      </c>
      <c r="K11" s="44">
        <v>0</v>
      </c>
      <c r="L11" s="44">
        <v>0</v>
      </c>
      <c r="M11" s="44">
        <v>0</v>
      </c>
      <c r="N11" s="16">
        <f t="shared" si="1"/>
        <v>0</v>
      </c>
      <c r="O11" s="5"/>
      <c r="P11" s="5">
        <f t="shared" si="2"/>
        <v>0</v>
      </c>
      <c r="Q11" s="16">
        <f t="shared" si="3"/>
        <v>0</v>
      </c>
      <c r="R11" s="5"/>
      <c r="S11" s="16">
        <f t="shared" si="4"/>
        <v>0</v>
      </c>
      <c r="T11" s="5">
        <f t="shared" si="5"/>
        <v>0</v>
      </c>
      <c r="U11" s="16"/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48.75" customHeight="1" x14ac:dyDescent="0.25">
      <c r="A12" s="1">
        <f t="shared" si="7"/>
        <v>7</v>
      </c>
      <c r="B12" s="1" t="s">
        <v>22</v>
      </c>
      <c r="C12" s="1"/>
      <c r="D12" s="25" t="s">
        <v>413</v>
      </c>
      <c r="E12" s="84" t="s">
        <v>41</v>
      </c>
      <c r="F12" s="192" t="s">
        <v>428</v>
      </c>
      <c r="G12" s="93">
        <f t="shared" si="0"/>
        <v>0</v>
      </c>
      <c r="H12" s="44">
        <v>3</v>
      </c>
      <c r="I12" s="44">
        <v>0</v>
      </c>
      <c r="J12" s="44">
        <v>3</v>
      </c>
      <c r="K12" s="44">
        <v>0</v>
      </c>
      <c r="L12" s="44">
        <v>0</v>
      </c>
      <c r="M12" s="44">
        <v>0</v>
      </c>
      <c r="N12" s="16">
        <f t="shared" si="1"/>
        <v>0</v>
      </c>
      <c r="O12" s="5"/>
      <c r="P12" s="5">
        <f t="shared" si="2"/>
        <v>0</v>
      </c>
      <c r="Q12" s="16">
        <f t="shared" si="3"/>
        <v>0</v>
      </c>
      <c r="R12" s="5"/>
      <c r="S12" s="16">
        <f t="shared" si="4"/>
        <v>0</v>
      </c>
      <c r="T12" s="5">
        <f t="shared" si="5"/>
        <v>0</v>
      </c>
      <c r="U12" s="16"/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414</v>
      </c>
      <c r="E13" s="84" t="s">
        <v>41</v>
      </c>
      <c r="F13" s="192" t="s">
        <v>429</v>
      </c>
      <c r="G13" s="93">
        <f t="shared" si="0"/>
        <v>0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16">
        <f t="shared" si="1"/>
        <v>0</v>
      </c>
      <c r="O13" s="5"/>
      <c r="P13" s="5">
        <f t="shared" si="2"/>
        <v>0</v>
      </c>
      <c r="Q13" s="16">
        <f t="shared" si="3"/>
        <v>0</v>
      </c>
      <c r="R13" s="5"/>
      <c r="S13" s="16">
        <f t="shared" si="4"/>
        <v>0</v>
      </c>
      <c r="T13" s="5">
        <f t="shared" si="5"/>
        <v>0</v>
      </c>
      <c r="U13" s="16"/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9" t="s">
        <v>48</v>
      </c>
      <c r="E14" s="84" t="s">
        <v>41</v>
      </c>
      <c r="F14" s="97" t="s">
        <v>373</v>
      </c>
      <c r="G14" s="93">
        <f t="shared" si="0"/>
        <v>1103.51</v>
      </c>
      <c r="H14" s="44">
        <v>5</v>
      </c>
      <c r="I14" s="44">
        <v>2</v>
      </c>
      <c r="J14" s="44">
        <v>3</v>
      </c>
      <c r="K14" s="44">
        <v>2</v>
      </c>
      <c r="L14" s="44">
        <v>2</v>
      </c>
      <c r="M14" s="44">
        <v>0</v>
      </c>
      <c r="N14" s="16">
        <f t="shared" si="1"/>
        <v>40</v>
      </c>
      <c r="O14" s="5">
        <v>1103.51</v>
      </c>
      <c r="P14" s="5">
        <f t="shared" si="2"/>
        <v>1103.51</v>
      </c>
      <c r="Q14" s="16">
        <f t="shared" si="3"/>
        <v>100</v>
      </c>
      <c r="R14" s="5">
        <v>1103.51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415</v>
      </c>
      <c r="E15" s="84"/>
      <c r="F15" s="192" t="s">
        <v>433</v>
      </c>
      <c r="G15" s="93">
        <f t="shared" si="0"/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16">
        <f t="shared" si="1"/>
        <v>0</v>
      </c>
      <c r="O15" s="5"/>
      <c r="P15" s="5">
        <f t="shared" si="2"/>
        <v>0</v>
      </c>
      <c r="Q15" s="16">
        <f t="shared" si="3"/>
        <v>0</v>
      </c>
      <c r="R15" s="5"/>
      <c r="S15" s="16">
        <f t="shared" si="4"/>
        <v>0</v>
      </c>
      <c r="T15" s="5">
        <f t="shared" si="5"/>
        <v>0</v>
      </c>
      <c r="U15" s="16"/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50</v>
      </c>
      <c r="E16" s="84" t="s">
        <v>41</v>
      </c>
      <c r="F16" s="98" t="s">
        <v>406</v>
      </c>
      <c r="G16" s="93">
        <f t="shared" si="0"/>
        <v>2818.82</v>
      </c>
      <c r="H16" s="44">
        <v>10</v>
      </c>
      <c r="I16" s="44">
        <v>0</v>
      </c>
      <c r="J16" s="44">
        <v>8</v>
      </c>
      <c r="K16" s="44">
        <v>5</v>
      </c>
      <c r="L16" s="44">
        <v>6</v>
      </c>
      <c r="M16" s="44">
        <v>0</v>
      </c>
      <c r="N16" s="16">
        <f t="shared" si="1"/>
        <v>50</v>
      </c>
      <c r="O16" s="5">
        <v>2818.82</v>
      </c>
      <c r="P16" s="5">
        <f t="shared" si="2"/>
        <v>2818.82</v>
      </c>
      <c r="Q16" s="16">
        <f t="shared" si="3"/>
        <v>100</v>
      </c>
      <c r="R16" s="5">
        <v>2818.82</v>
      </c>
      <c r="S16" s="16">
        <f t="shared" si="4"/>
        <v>100</v>
      </c>
      <c r="T16" s="5">
        <f t="shared" si="5"/>
        <v>0</v>
      </c>
      <c r="U16" s="16">
        <f t="shared" si="6"/>
        <v>0</v>
      </c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55</v>
      </c>
      <c r="E17" s="84" t="s">
        <v>41</v>
      </c>
      <c r="F17" s="98" t="s">
        <v>289</v>
      </c>
      <c r="G17" s="93">
        <f t="shared" si="0"/>
        <v>5425.34</v>
      </c>
      <c r="H17" s="44">
        <v>67</v>
      </c>
      <c r="I17" s="44">
        <v>19</v>
      </c>
      <c r="J17" s="44">
        <v>45</v>
      </c>
      <c r="K17" s="44">
        <v>9</v>
      </c>
      <c r="L17" s="44">
        <v>10</v>
      </c>
      <c r="M17" s="44">
        <v>0</v>
      </c>
      <c r="N17" s="16">
        <f t="shared" si="1"/>
        <v>13.432835820895523</v>
      </c>
      <c r="O17" s="5">
        <v>5425.34</v>
      </c>
      <c r="P17" s="5">
        <f t="shared" si="2"/>
        <v>5425.34</v>
      </c>
      <c r="Q17" s="16">
        <f t="shared" si="3"/>
        <v>100</v>
      </c>
      <c r="R17" s="5">
        <v>5425.34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57</v>
      </c>
      <c r="E18" s="84" t="s">
        <v>58</v>
      </c>
      <c r="F18" s="96" t="s">
        <v>290</v>
      </c>
      <c r="G18" s="93">
        <f t="shared" si="0"/>
        <v>28992.84</v>
      </c>
      <c r="H18" s="44">
        <v>42</v>
      </c>
      <c r="I18" s="44">
        <v>8</v>
      </c>
      <c r="J18" s="44">
        <v>33</v>
      </c>
      <c r="K18" s="44">
        <v>28</v>
      </c>
      <c r="L18" s="44">
        <v>41</v>
      </c>
      <c r="M18" s="44">
        <v>0</v>
      </c>
      <c r="N18" s="16">
        <f t="shared" si="1"/>
        <v>66.666666666666657</v>
      </c>
      <c r="O18" s="5">
        <v>28992.84</v>
      </c>
      <c r="P18" s="5">
        <f t="shared" si="2"/>
        <v>28992.84</v>
      </c>
      <c r="Q18" s="16">
        <f t="shared" si="3"/>
        <v>100</v>
      </c>
      <c r="R18" s="5">
        <v>28992.84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22</v>
      </c>
      <c r="C19" s="1"/>
      <c r="D19" s="25" t="s">
        <v>60</v>
      </c>
      <c r="E19" s="84" t="s">
        <v>61</v>
      </c>
      <c r="F19" s="96" t="s">
        <v>291</v>
      </c>
      <c r="G19" s="93">
        <f t="shared" si="0"/>
        <v>12117.18</v>
      </c>
      <c r="H19" s="44">
        <v>22</v>
      </c>
      <c r="I19" s="44">
        <v>6</v>
      </c>
      <c r="J19" s="44">
        <v>13</v>
      </c>
      <c r="K19" s="44">
        <v>14</v>
      </c>
      <c r="L19" s="44">
        <v>15</v>
      </c>
      <c r="M19" s="44">
        <v>0</v>
      </c>
      <c r="N19" s="16">
        <f t="shared" si="1"/>
        <v>63.636363636363633</v>
      </c>
      <c r="O19" s="5">
        <v>12117.18</v>
      </c>
      <c r="P19" s="5">
        <f t="shared" si="2"/>
        <v>12117.18</v>
      </c>
      <c r="Q19" s="16">
        <f t="shared" si="3"/>
        <v>100</v>
      </c>
      <c r="R19" s="5">
        <v>12117.18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1" t="s">
        <v>22</v>
      </c>
      <c r="C20" s="1"/>
      <c r="D20" s="25" t="s">
        <v>63</v>
      </c>
      <c r="E20" s="84" t="s">
        <v>64</v>
      </c>
      <c r="F20" s="96" t="s">
        <v>292</v>
      </c>
      <c r="G20" s="93">
        <f t="shared" si="0"/>
        <v>13933.53</v>
      </c>
      <c r="H20" s="44">
        <v>40</v>
      </c>
      <c r="I20" s="44">
        <v>5</v>
      </c>
      <c r="J20" s="44">
        <v>31</v>
      </c>
      <c r="K20" s="44">
        <v>28</v>
      </c>
      <c r="L20" s="44">
        <v>32</v>
      </c>
      <c r="M20" s="44">
        <v>0</v>
      </c>
      <c r="N20" s="16">
        <f t="shared" si="1"/>
        <v>70</v>
      </c>
      <c r="O20" s="5">
        <v>13933.53</v>
      </c>
      <c r="P20" s="5">
        <f t="shared" si="2"/>
        <v>13933.53</v>
      </c>
      <c r="Q20" s="16">
        <f t="shared" si="3"/>
        <v>100</v>
      </c>
      <c r="R20" s="5">
        <v>13933.53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416</v>
      </c>
      <c r="E21" s="84" t="s">
        <v>41</v>
      </c>
      <c r="F21" s="192" t="s">
        <v>434</v>
      </c>
      <c r="G21" s="93">
        <f t="shared" si="0"/>
        <v>0</v>
      </c>
      <c r="H21" s="44">
        <v>1</v>
      </c>
      <c r="I21" s="44">
        <v>0</v>
      </c>
      <c r="J21" s="44">
        <v>1</v>
      </c>
      <c r="K21" s="44">
        <v>0</v>
      </c>
      <c r="L21" s="44">
        <v>0</v>
      </c>
      <c r="M21" s="44">
        <v>0</v>
      </c>
      <c r="N21" s="16">
        <f t="shared" si="1"/>
        <v>0</v>
      </c>
      <c r="O21" s="5"/>
      <c r="P21" s="5">
        <f t="shared" si="2"/>
        <v>0</v>
      </c>
      <c r="Q21" s="16">
        <f t="shared" si="3"/>
        <v>0</v>
      </c>
      <c r="R21" s="5"/>
      <c r="S21" s="16">
        <f t="shared" si="4"/>
        <v>0</v>
      </c>
      <c r="T21" s="5">
        <f t="shared" si="5"/>
        <v>0</v>
      </c>
      <c r="U21" s="16"/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69</v>
      </c>
      <c r="E22" s="84" t="s">
        <v>41</v>
      </c>
      <c r="F22" s="96" t="s">
        <v>293</v>
      </c>
      <c r="G22" s="93">
        <f t="shared" si="0"/>
        <v>5766.92</v>
      </c>
      <c r="H22" s="44">
        <v>14</v>
      </c>
      <c r="I22" s="44">
        <v>3</v>
      </c>
      <c r="J22" s="44">
        <v>11</v>
      </c>
      <c r="K22" s="44">
        <v>11</v>
      </c>
      <c r="L22" s="44">
        <v>14</v>
      </c>
      <c r="M22" s="44">
        <v>0</v>
      </c>
      <c r="N22" s="16">
        <f t="shared" si="1"/>
        <v>78.571428571428569</v>
      </c>
      <c r="O22" s="5">
        <v>5766.92</v>
      </c>
      <c r="P22" s="5">
        <f t="shared" si="2"/>
        <v>5766.92</v>
      </c>
      <c r="Q22" s="16">
        <f t="shared" si="3"/>
        <v>100</v>
      </c>
      <c r="R22" s="5">
        <v>5766.92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66</v>
      </c>
      <c r="E23" s="84" t="s">
        <v>67</v>
      </c>
      <c r="F23" s="96" t="s">
        <v>294</v>
      </c>
      <c r="G23" s="93">
        <f t="shared" si="0"/>
        <v>21153.63</v>
      </c>
      <c r="H23" s="44">
        <v>66</v>
      </c>
      <c r="I23" s="44">
        <v>16</v>
      </c>
      <c r="J23" s="44">
        <v>43</v>
      </c>
      <c r="K23" s="44">
        <v>29</v>
      </c>
      <c r="L23" s="44">
        <v>43</v>
      </c>
      <c r="M23" s="44">
        <v>0</v>
      </c>
      <c r="N23" s="16">
        <f t="shared" si="1"/>
        <v>43.939393939393938</v>
      </c>
      <c r="O23" s="5">
        <v>21153.63</v>
      </c>
      <c r="P23" s="5">
        <f t="shared" si="2"/>
        <v>21153.63</v>
      </c>
      <c r="Q23" s="16">
        <f t="shared" si="3"/>
        <v>100</v>
      </c>
      <c r="R23" s="5">
        <v>21153.63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264</v>
      </c>
      <c r="C24" s="200" t="s">
        <v>265</v>
      </c>
      <c r="D24" s="37" t="s">
        <v>284</v>
      </c>
      <c r="E24" s="84" t="s">
        <v>97</v>
      </c>
      <c r="F24" s="97" t="s">
        <v>358</v>
      </c>
      <c r="G24" s="93">
        <f t="shared" si="0"/>
        <v>3683.38</v>
      </c>
      <c r="H24" s="44">
        <v>8</v>
      </c>
      <c r="I24" s="44">
        <v>4</v>
      </c>
      <c r="J24" s="44">
        <v>3</v>
      </c>
      <c r="K24" s="44">
        <v>6</v>
      </c>
      <c r="L24" s="44">
        <v>7</v>
      </c>
      <c r="M24" s="44">
        <v>0</v>
      </c>
      <c r="N24" s="16">
        <f t="shared" si="1"/>
        <v>75</v>
      </c>
      <c r="O24" s="5">
        <v>3683.38</v>
      </c>
      <c r="P24" s="5">
        <f t="shared" si="2"/>
        <v>3683.38</v>
      </c>
      <c r="Q24" s="16">
        <f t="shared" si="3"/>
        <v>100</v>
      </c>
      <c r="R24" s="5">
        <v>3683.38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25" t="s">
        <v>23</v>
      </c>
      <c r="C25" s="200" t="s">
        <v>26</v>
      </c>
      <c r="D25" s="25" t="s">
        <v>71</v>
      </c>
      <c r="E25" s="84" t="s">
        <v>72</v>
      </c>
      <c r="F25" s="96" t="s">
        <v>295</v>
      </c>
      <c r="G25" s="93">
        <f t="shared" si="0"/>
        <v>6566.71</v>
      </c>
      <c r="H25" s="44">
        <v>16</v>
      </c>
      <c r="I25" s="44">
        <v>4</v>
      </c>
      <c r="J25" s="44">
        <v>12</v>
      </c>
      <c r="K25" s="44">
        <v>9</v>
      </c>
      <c r="L25" s="44">
        <v>11</v>
      </c>
      <c r="M25" s="44">
        <v>0</v>
      </c>
      <c r="N25" s="16">
        <f t="shared" si="1"/>
        <v>56.25</v>
      </c>
      <c r="O25" s="5">
        <v>6566.71</v>
      </c>
      <c r="P25" s="5">
        <f t="shared" si="2"/>
        <v>6566.71</v>
      </c>
      <c r="Q25" s="16">
        <f t="shared" si="3"/>
        <v>100</v>
      </c>
      <c r="R25" s="5">
        <v>6566.71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74</v>
      </c>
      <c r="E26" s="33" t="s">
        <v>75</v>
      </c>
      <c r="F26" s="96" t="s">
        <v>296</v>
      </c>
      <c r="G26" s="93">
        <f t="shared" si="0"/>
        <v>28724.02</v>
      </c>
      <c r="H26" s="44">
        <v>26</v>
      </c>
      <c r="I26" s="44">
        <v>5</v>
      </c>
      <c r="J26" s="44">
        <v>19</v>
      </c>
      <c r="K26" s="44">
        <v>23</v>
      </c>
      <c r="L26" s="44">
        <v>34</v>
      </c>
      <c r="M26" s="44">
        <v>0</v>
      </c>
      <c r="N26" s="16">
        <f t="shared" si="1"/>
        <v>88.461538461538453</v>
      </c>
      <c r="O26" s="5">
        <v>28724.02</v>
      </c>
      <c r="P26" s="5">
        <f t="shared" si="2"/>
        <v>28724.02</v>
      </c>
      <c r="Q26" s="16">
        <f t="shared" si="3"/>
        <v>100</v>
      </c>
      <c r="R26" s="5">
        <v>28724.02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1" t="s">
        <v>22</v>
      </c>
      <c r="C27" s="1"/>
      <c r="D27" s="25" t="s">
        <v>77</v>
      </c>
      <c r="E27" s="84" t="s">
        <v>78</v>
      </c>
      <c r="F27" s="88" t="s">
        <v>297</v>
      </c>
      <c r="G27" s="93">
        <f t="shared" si="0"/>
        <v>4755.7700000000004</v>
      </c>
      <c r="H27" s="44">
        <v>13</v>
      </c>
      <c r="I27" s="44">
        <v>3</v>
      </c>
      <c r="J27" s="44">
        <v>8</v>
      </c>
      <c r="K27" s="44">
        <v>9</v>
      </c>
      <c r="L27" s="44">
        <v>13</v>
      </c>
      <c r="M27" s="44">
        <v>0</v>
      </c>
      <c r="N27" s="16">
        <f t="shared" si="1"/>
        <v>69.230769230769226</v>
      </c>
      <c r="O27" s="5">
        <v>4755.7700000000004</v>
      </c>
      <c r="P27" s="5">
        <f t="shared" si="2"/>
        <v>4755.7700000000004</v>
      </c>
      <c r="Q27" s="16">
        <f t="shared" si="3"/>
        <v>100</v>
      </c>
      <c r="R27" s="5">
        <v>4755.7700000000004</v>
      </c>
      <c r="S27" s="16">
        <f t="shared" si="4"/>
        <v>100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80</v>
      </c>
      <c r="E28" s="84" t="s">
        <v>81</v>
      </c>
      <c r="F28" s="97" t="s">
        <v>374</v>
      </c>
      <c r="G28" s="93">
        <f t="shared" si="0"/>
        <v>4654.67</v>
      </c>
      <c r="H28" s="44">
        <v>57</v>
      </c>
      <c r="I28" s="44">
        <v>8</v>
      </c>
      <c r="J28" s="44">
        <v>23</v>
      </c>
      <c r="K28" s="44">
        <v>13</v>
      </c>
      <c r="L28" s="44">
        <v>14</v>
      </c>
      <c r="M28" s="44">
        <v>0</v>
      </c>
      <c r="N28" s="16">
        <f t="shared" si="1"/>
        <v>22.807017543859647</v>
      </c>
      <c r="O28" s="5">
        <v>4654.67</v>
      </c>
      <c r="P28" s="5">
        <f t="shared" si="2"/>
        <v>4654.67</v>
      </c>
      <c r="Q28" s="16">
        <f t="shared" si="3"/>
        <v>100</v>
      </c>
      <c r="R28" s="5">
        <v>4654.67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27.95" customHeight="1" x14ac:dyDescent="0.25">
      <c r="A29" s="1">
        <f t="shared" si="7"/>
        <v>24</v>
      </c>
      <c r="B29" s="1" t="s">
        <v>22</v>
      </c>
      <c r="C29" s="1"/>
      <c r="D29" s="25" t="s">
        <v>83</v>
      </c>
      <c r="E29" s="84" t="s">
        <v>41</v>
      </c>
      <c r="F29" s="88" t="s">
        <v>84</v>
      </c>
      <c r="G29" s="93">
        <f t="shared" si="0"/>
        <v>12940.87</v>
      </c>
      <c r="H29" s="44">
        <v>25</v>
      </c>
      <c r="I29" s="44">
        <v>4</v>
      </c>
      <c r="J29" s="44">
        <v>21</v>
      </c>
      <c r="K29" s="44">
        <v>21</v>
      </c>
      <c r="L29" s="44">
        <v>30</v>
      </c>
      <c r="M29" s="44">
        <v>0</v>
      </c>
      <c r="N29" s="16">
        <f t="shared" si="1"/>
        <v>84</v>
      </c>
      <c r="O29" s="5">
        <v>12940.87</v>
      </c>
      <c r="P29" s="5">
        <f t="shared" si="2"/>
        <v>12940.87</v>
      </c>
      <c r="Q29" s="16">
        <f t="shared" si="3"/>
        <v>100</v>
      </c>
      <c r="R29" s="5">
        <v>12940.87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21" ht="27.95" customHeight="1" x14ac:dyDescent="0.25">
      <c r="A30" s="1">
        <f t="shared" si="7"/>
        <v>25</v>
      </c>
      <c r="B30" s="1" t="s">
        <v>22</v>
      </c>
      <c r="C30" s="1"/>
      <c r="D30" s="34" t="s">
        <v>85</v>
      </c>
      <c r="E30" s="84" t="s">
        <v>41</v>
      </c>
      <c r="F30" s="97" t="s">
        <v>356</v>
      </c>
      <c r="G30" s="93">
        <f t="shared" si="0"/>
        <v>5320.4</v>
      </c>
      <c r="H30" s="44">
        <v>14</v>
      </c>
      <c r="I30" s="44">
        <v>3</v>
      </c>
      <c r="J30" s="44">
        <v>9</v>
      </c>
      <c r="K30" s="44">
        <v>10</v>
      </c>
      <c r="L30" s="44">
        <v>12</v>
      </c>
      <c r="M30" s="44">
        <v>0</v>
      </c>
      <c r="N30" s="16">
        <f t="shared" si="1"/>
        <v>71.428571428571431</v>
      </c>
      <c r="O30" s="5">
        <v>5320.4</v>
      </c>
      <c r="P30" s="5">
        <f t="shared" si="2"/>
        <v>5320.4</v>
      </c>
      <c r="Q30" s="16">
        <f t="shared" si="3"/>
        <v>100</v>
      </c>
      <c r="R30" s="5">
        <v>5320.4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87</v>
      </c>
      <c r="E31" s="84" t="s">
        <v>53</v>
      </c>
      <c r="F31" s="88" t="s">
        <v>298</v>
      </c>
      <c r="G31" s="93">
        <f t="shared" si="0"/>
        <v>16052.25</v>
      </c>
      <c r="H31" s="44">
        <v>35</v>
      </c>
      <c r="I31" s="44">
        <v>12</v>
      </c>
      <c r="J31" s="44">
        <v>20</v>
      </c>
      <c r="K31" s="44">
        <v>22</v>
      </c>
      <c r="L31" s="44">
        <v>25</v>
      </c>
      <c r="M31" s="44">
        <v>0</v>
      </c>
      <c r="N31" s="16">
        <f t="shared" si="1"/>
        <v>62.857142857142854</v>
      </c>
      <c r="O31" s="5">
        <v>16052.25</v>
      </c>
      <c r="P31" s="5">
        <f t="shared" si="2"/>
        <v>16052.25</v>
      </c>
      <c r="Q31" s="16">
        <f t="shared" si="3"/>
        <v>100</v>
      </c>
      <c r="R31" s="5">
        <v>16052.25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21" ht="27.95" customHeight="1" x14ac:dyDescent="0.25">
      <c r="A32" s="1">
        <f t="shared" si="7"/>
        <v>27</v>
      </c>
      <c r="B32" s="25" t="s">
        <v>24</v>
      </c>
      <c r="C32" s="200" t="s">
        <v>27</v>
      </c>
      <c r="D32" s="25" t="s">
        <v>92</v>
      </c>
      <c r="E32" s="84" t="s">
        <v>41</v>
      </c>
      <c r="F32" s="96" t="s">
        <v>363</v>
      </c>
      <c r="G32" s="93">
        <f t="shared" si="0"/>
        <v>6049.42</v>
      </c>
      <c r="H32" s="44">
        <v>20</v>
      </c>
      <c r="I32" s="44">
        <v>2</v>
      </c>
      <c r="J32" s="44">
        <v>18</v>
      </c>
      <c r="K32" s="44">
        <v>11</v>
      </c>
      <c r="L32" s="44">
        <v>13</v>
      </c>
      <c r="M32" s="44">
        <v>0</v>
      </c>
      <c r="N32" s="16">
        <f t="shared" si="1"/>
        <v>55.000000000000007</v>
      </c>
      <c r="O32" s="5">
        <v>6049.42</v>
      </c>
      <c r="P32" s="5">
        <f t="shared" si="2"/>
        <v>6049.42</v>
      </c>
      <c r="Q32" s="16">
        <f t="shared" si="3"/>
        <v>100</v>
      </c>
      <c r="R32" s="5">
        <v>6049.42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25" t="s">
        <v>22</v>
      </c>
      <c r="C33" s="200"/>
      <c r="D33" s="25" t="s">
        <v>417</v>
      </c>
      <c r="E33" s="84" t="s">
        <v>41</v>
      </c>
      <c r="F33" s="192" t="s">
        <v>435</v>
      </c>
      <c r="G33" s="93">
        <f t="shared" si="0"/>
        <v>0</v>
      </c>
      <c r="H33" s="44">
        <v>1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16">
        <f t="shared" si="1"/>
        <v>0</v>
      </c>
      <c r="O33" s="5"/>
      <c r="P33" s="5">
        <f t="shared" si="2"/>
        <v>0</v>
      </c>
      <c r="Q33" s="16">
        <f t="shared" si="3"/>
        <v>0</v>
      </c>
      <c r="R33" s="5"/>
      <c r="S33" s="16">
        <f t="shared" si="4"/>
        <v>0</v>
      </c>
      <c r="T33" s="5">
        <f t="shared" si="5"/>
        <v>0</v>
      </c>
      <c r="U33" s="16"/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94</v>
      </c>
      <c r="E34" s="84" t="s">
        <v>41</v>
      </c>
      <c r="F34" s="96" t="s">
        <v>299</v>
      </c>
      <c r="G34" s="93">
        <f t="shared" si="0"/>
        <v>4551.8599999999997</v>
      </c>
      <c r="H34" s="44">
        <v>20</v>
      </c>
      <c r="I34" s="44">
        <v>3</v>
      </c>
      <c r="J34" s="44">
        <v>12</v>
      </c>
      <c r="K34" s="44">
        <v>14</v>
      </c>
      <c r="L34" s="44">
        <v>15</v>
      </c>
      <c r="M34" s="44">
        <v>0</v>
      </c>
      <c r="N34" s="16">
        <f t="shared" si="1"/>
        <v>70</v>
      </c>
      <c r="O34" s="5">
        <v>4551.8599999999997</v>
      </c>
      <c r="P34" s="5">
        <f t="shared" si="2"/>
        <v>4551.8599999999997</v>
      </c>
      <c r="Q34" s="16">
        <f t="shared" si="3"/>
        <v>100</v>
      </c>
      <c r="R34" s="5">
        <v>4551.8599999999997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38.25" x14ac:dyDescent="0.25">
      <c r="A35" s="1">
        <f t="shared" si="7"/>
        <v>30</v>
      </c>
      <c r="B35" s="117" t="s">
        <v>23</v>
      </c>
      <c r="C35" s="200" t="s">
        <v>383</v>
      </c>
      <c r="D35" s="25" t="s">
        <v>384</v>
      </c>
      <c r="E35" s="84" t="s">
        <v>41</v>
      </c>
      <c r="F35" s="97" t="s">
        <v>436</v>
      </c>
      <c r="G35" s="93">
        <f t="shared" si="0"/>
        <v>904.37</v>
      </c>
      <c r="H35" s="44">
        <v>7</v>
      </c>
      <c r="I35" s="44">
        <v>1</v>
      </c>
      <c r="J35" s="44">
        <v>6</v>
      </c>
      <c r="K35" s="44">
        <v>4</v>
      </c>
      <c r="L35" s="44">
        <v>4</v>
      </c>
      <c r="M35" s="44">
        <v>0</v>
      </c>
      <c r="N35" s="16">
        <f t="shared" si="1"/>
        <v>57.142857142857139</v>
      </c>
      <c r="O35" s="5">
        <v>904.37</v>
      </c>
      <c r="P35" s="5">
        <f t="shared" si="2"/>
        <v>904.37</v>
      </c>
      <c r="Q35" s="16">
        <f t="shared" si="3"/>
        <v>100</v>
      </c>
      <c r="R35" s="5">
        <v>904.37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27.95" customHeight="1" x14ac:dyDescent="0.2">
      <c r="A36" s="1">
        <f t="shared" si="7"/>
        <v>31</v>
      </c>
      <c r="B36" s="1" t="s">
        <v>22</v>
      </c>
      <c r="C36" s="1"/>
      <c r="D36" s="37" t="s">
        <v>99</v>
      </c>
      <c r="E36" s="85" t="s">
        <v>100</v>
      </c>
      <c r="F36" s="138" t="s">
        <v>300</v>
      </c>
      <c r="G36" s="93">
        <f t="shared" si="0"/>
        <v>35104.29</v>
      </c>
      <c r="H36" s="44">
        <v>55</v>
      </c>
      <c r="I36" s="44">
        <v>4</v>
      </c>
      <c r="J36" s="44">
        <v>39</v>
      </c>
      <c r="K36" s="44">
        <v>45</v>
      </c>
      <c r="L36" s="44">
        <v>54</v>
      </c>
      <c r="M36" s="44">
        <v>0</v>
      </c>
      <c r="N36" s="16">
        <f t="shared" si="1"/>
        <v>81.818181818181827</v>
      </c>
      <c r="O36" s="5">
        <v>35104.29</v>
      </c>
      <c r="P36" s="5">
        <f t="shared" si="2"/>
        <v>35104.29</v>
      </c>
      <c r="Q36" s="16">
        <f t="shared" si="3"/>
        <v>100</v>
      </c>
      <c r="R36" s="5">
        <v>35104.29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102</v>
      </c>
      <c r="E37" s="84" t="s">
        <v>41</v>
      </c>
      <c r="F37" s="96" t="s">
        <v>301</v>
      </c>
      <c r="G37" s="93">
        <f t="shared" si="0"/>
        <v>15737.28</v>
      </c>
      <c r="H37" s="44">
        <v>41</v>
      </c>
      <c r="I37" s="44">
        <v>9</v>
      </c>
      <c r="J37" s="44">
        <v>29</v>
      </c>
      <c r="K37" s="44">
        <v>30</v>
      </c>
      <c r="L37" s="44">
        <v>35</v>
      </c>
      <c r="M37" s="44">
        <v>0</v>
      </c>
      <c r="N37" s="16">
        <f t="shared" si="1"/>
        <v>73.170731707317074</v>
      </c>
      <c r="O37" s="5">
        <v>15737.28</v>
      </c>
      <c r="P37" s="5">
        <f t="shared" si="2"/>
        <v>15737.28</v>
      </c>
      <c r="Q37" s="16">
        <f t="shared" si="3"/>
        <v>100</v>
      </c>
      <c r="R37" s="5">
        <v>15737.28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104</v>
      </c>
      <c r="E38" s="84" t="s">
        <v>41</v>
      </c>
      <c r="F38" s="96" t="s">
        <v>302</v>
      </c>
      <c r="G38" s="93">
        <f t="shared" si="0"/>
        <v>16646.240000000002</v>
      </c>
      <c r="H38" s="44">
        <v>30</v>
      </c>
      <c r="I38" s="44">
        <v>8</v>
      </c>
      <c r="J38" s="44">
        <v>18</v>
      </c>
      <c r="K38" s="44">
        <v>21</v>
      </c>
      <c r="L38" s="44">
        <v>30</v>
      </c>
      <c r="M38" s="44">
        <v>0</v>
      </c>
      <c r="N38" s="16">
        <f t="shared" si="1"/>
        <v>70</v>
      </c>
      <c r="O38" s="5">
        <v>16646.240000000002</v>
      </c>
      <c r="P38" s="5">
        <f t="shared" si="2"/>
        <v>16646.240000000002</v>
      </c>
      <c r="Q38" s="16">
        <f t="shared" si="3"/>
        <v>100</v>
      </c>
      <c r="R38" s="5">
        <v>16646.240000000002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106</v>
      </c>
      <c r="E39" s="84" t="s">
        <v>53</v>
      </c>
      <c r="F39" s="96" t="s">
        <v>303</v>
      </c>
      <c r="G39" s="93">
        <f t="shared" si="0"/>
        <v>10289.93</v>
      </c>
      <c r="H39" s="44">
        <v>27</v>
      </c>
      <c r="I39" s="44">
        <v>9</v>
      </c>
      <c r="J39" s="44">
        <v>14</v>
      </c>
      <c r="K39" s="44">
        <v>14</v>
      </c>
      <c r="L39" s="44">
        <v>22</v>
      </c>
      <c r="M39" s="44">
        <v>0</v>
      </c>
      <c r="N39" s="16">
        <f t="shared" si="1"/>
        <v>51.851851851851848</v>
      </c>
      <c r="O39" s="5">
        <v>10289.93</v>
      </c>
      <c r="P39" s="5">
        <f t="shared" si="2"/>
        <v>10289.93</v>
      </c>
      <c r="Q39" s="16">
        <f t="shared" si="3"/>
        <v>100</v>
      </c>
      <c r="R39" s="5">
        <v>10289.93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108</v>
      </c>
      <c r="E40" s="84" t="s">
        <v>41</v>
      </c>
      <c r="F40" s="98" t="s">
        <v>304</v>
      </c>
      <c r="G40" s="93">
        <f t="shared" si="0"/>
        <v>28063.96</v>
      </c>
      <c r="H40" s="44">
        <v>65</v>
      </c>
      <c r="I40" s="44">
        <v>24</v>
      </c>
      <c r="J40" s="44">
        <v>35</v>
      </c>
      <c r="K40" s="44">
        <v>39</v>
      </c>
      <c r="L40" s="44">
        <v>46</v>
      </c>
      <c r="M40" s="44">
        <v>0</v>
      </c>
      <c r="N40" s="16">
        <f t="shared" si="1"/>
        <v>60</v>
      </c>
      <c r="O40" s="5">
        <v>28063.96</v>
      </c>
      <c r="P40" s="5">
        <f t="shared" si="2"/>
        <v>28063.96</v>
      </c>
      <c r="Q40" s="16">
        <f t="shared" si="3"/>
        <v>100</v>
      </c>
      <c r="R40" s="5">
        <v>28063.96</v>
      </c>
      <c r="S40" s="16">
        <f t="shared" si="4"/>
        <v>100</v>
      </c>
      <c r="T40" s="5">
        <f t="shared" si="5"/>
        <v>0</v>
      </c>
      <c r="U40" s="16">
        <f t="shared" si="6"/>
        <v>0</v>
      </c>
    </row>
    <row r="41" spans="1:21" ht="27.95" customHeight="1" x14ac:dyDescent="0.25">
      <c r="A41" s="1">
        <f t="shared" si="7"/>
        <v>36</v>
      </c>
      <c r="B41" s="25" t="s">
        <v>264</v>
      </c>
      <c r="C41" s="200" t="s">
        <v>273</v>
      </c>
      <c r="D41" s="25" t="s">
        <v>115</v>
      </c>
      <c r="E41" s="86" t="s">
        <v>116</v>
      </c>
      <c r="F41" s="97" t="s">
        <v>375</v>
      </c>
      <c r="G41" s="93">
        <f t="shared" si="0"/>
        <v>14693.29</v>
      </c>
      <c r="H41" s="44">
        <v>35</v>
      </c>
      <c r="I41" s="44">
        <v>8</v>
      </c>
      <c r="J41" s="44">
        <v>17</v>
      </c>
      <c r="K41" s="44">
        <v>28</v>
      </c>
      <c r="L41" s="44">
        <v>33</v>
      </c>
      <c r="M41" s="44">
        <v>0</v>
      </c>
      <c r="N41" s="16">
        <f t="shared" si="1"/>
        <v>80</v>
      </c>
      <c r="O41" s="5">
        <v>14693.29</v>
      </c>
      <c r="P41" s="5">
        <f t="shared" si="2"/>
        <v>14693.29</v>
      </c>
      <c r="Q41" s="16">
        <f t="shared" si="3"/>
        <v>100</v>
      </c>
      <c r="R41" s="5">
        <v>14693.29</v>
      </c>
      <c r="S41" s="16">
        <f t="shared" si="4"/>
        <v>100</v>
      </c>
      <c r="T41" s="5">
        <f t="shared" si="5"/>
        <v>0</v>
      </c>
      <c r="U41" s="16">
        <f t="shared" si="6"/>
        <v>0</v>
      </c>
    </row>
    <row r="42" spans="1:21" ht="32.25" customHeight="1" x14ac:dyDescent="0.25">
      <c r="A42" s="1">
        <f t="shared" si="7"/>
        <v>37</v>
      </c>
      <c r="B42" s="1" t="s">
        <v>22</v>
      </c>
      <c r="C42" s="1"/>
      <c r="D42" s="25" t="s">
        <v>113</v>
      </c>
      <c r="E42" s="84" t="s">
        <v>53</v>
      </c>
      <c r="F42" s="96" t="s">
        <v>305</v>
      </c>
      <c r="G42" s="93">
        <f t="shared" si="0"/>
        <v>1600.15</v>
      </c>
      <c r="H42" s="44">
        <v>36</v>
      </c>
      <c r="I42" s="44">
        <v>9</v>
      </c>
      <c r="J42" s="44">
        <v>24</v>
      </c>
      <c r="K42" s="44">
        <v>4</v>
      </c>
      <c r="L42" s="44">
        <v>4</v>
      </c>
      <c r="M42" s="44">
        <v>0</v>
      </c>
      <c r="N42" s="16">
        <f t="shared" si="1"/>
        <v>11.111111111111111</v>
      </c>
      <c r="O42" s="5">
        <v>1600.15</v>
      </c>
      <c r="P42" s="5">
        <f t="shared" si="2"/>
        <v>1600.15</v>
      </c>
      <c r="Q42" s="16">
        <f t="shared" si="3"/>
        <v>100</v>
      </c>
      <c r="R42" s="5">
        <v>1600.15</v>
      </c>
      <c r="S42" s="16">
        <f t="shared" si="4"/>
        <v>100</v>
      </c>
      <c r="T42" s="5">
        <f t="shared" si="5"/>
        <v>0</v>
      </c>
      <c r="U42" s="16">
        <f t="shared" si="6"/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118</v>
      </c>
      <c r="E43" s="84" t="s">
        <v>116</v>
      </c>
      <c r="F43" s="96" t="s">
        <v>306</v>
      </c>
      <c r="G43" s="93">
        <f t="shared" si="0"/>
        <v>9541.8700000000008</v>
      </c>
      <c r="H43" s="44">
        <v>17</v>
      </c>
      <c r="I43" s="44">
        <v>6</v>
      </c>
      <c r="J43" s="44">
        <v>9</v>
      </c>
      <c r="K43" s="44">
        <v>12</v>
      </c>
      <c r="L43" s="44">
        <v>15</v>
      </c>
      <c r="M43" s="44">
        <v>0</v>
      </c>
      <c r="N43" s="16">
        <f t="shared" si="1"/>
        <v>70.588235294117652</v>
      </c>
      <c r="O43" s="5">
        <v>9541.8700000000008</v>
      </c>
      <c r="P43" s="5">
        <f t="shared" si="2"/>
        <v>9541.8700000000008</v>
      </c>
      <c r="Q43" s="16">
        <f t="shared" si="3"/>
        <v>100</v>
      </c>
      <c r="R43" s="5">
        <v>9541.8700000000008</v>
      </c>
      <c r="S43" s="16">
        <f t="shared" si="4"/>
        <v>100</v>
      </c>
      <c r="T43" s="5">
        <f t="shared" si="5"/>
        <v>0</v>
      </c>
      <c r="U43" s="16">
        <f t="shared" si="6"/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120</v>
      </c>
      <c r="E44" s="84" t="s">
        <v>58</v>
      </c>
      <c r="F44" s="96" t="s">
        <v>307</v>
      </c>
      <c r="G44" s="93">
        <f t="shared" si="0"/>
        <v>13072.01</v>
      </c>
      <c r="H44" s="44">
        <v>13</v>
      </c>
      <c r="I44" s="44">
        <v>4</v>
      </c>
      <c r="J44" s="44">
        <v>9</v>
      </c>
      <c r="K44" s="44">
        <v>12</v>
      </c>
      <c r="L44" s="44">
        <v>18</v>
      </c>
      <c r="M44" s="44">
        <v>0</v>
      </c>
      <c r="N44" s="16">
        <f t="shared" si="1"/>
        <v>92.307692307692307</v>
      </c>
      <c r="O44" s="5">
        <v>13072.01</v>
      </c>
      <c r="P44" s="5">
        <f t="shared" si="2"/>
        <v>13072.01</v>
      </c>
      <c r="Q44" s="16">
        <f t="shared" si="3"/>
        <v>100</v>
      </c>
      <c r="R44" s="5">
        <v>13072.01</v>
      </c>
      <c r="S44" s="16">
        <f t="shared" si="4"/>
        <v>100</v>
      </c>
      <c r="T44" s="5">
        <f t="shared" si="5"/>
        <v>0</v>
      </c>
      <c r="U44" s="16">
        <f t="shared" si="6"/>
        <v>0</v>
      </c>
    </row>
    <row r="45" spans="1:21" ht="27.95" customHeight="1" x14ac:dyDescent="0.25">
      <c r="A45" s="1">
        <f t="shared" si="7"/>
        <v>40</v>
      </c>
      <c r="B45" s="1" t="s">
        <v>22</v>
      </c>
      <c r="C45" s="1"/>
      <c r="D45" s="37" t="s">
        <v>418</v>
      </c>
      <c r="E45" s="84" t="s">
        <v>58</v>
      </c>
      <c r="F45" s="192" t="s">
        <v>437</v>
      </c>
      <c r="G45" s="93">
        <f t="shared" si="0"/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16">
        <f t="shared" si="1"/>
        <v>0</v>
      </c>
      <c r="O45" s="5"/>
      <c r="P45" s="5">
        <f t="shared" si="2"/>
        <v>0</v>
      </c>
      <c r="Q45" s="16">
        <f t="shared" si="3"/>
        <v>0</v>
      </c>
      <c r="R45" s="5"/>
      <c r="S45" s="16">
        <f t="shared" si="4"/>
        <v>0</v>
      </c>
      <c r="T45" s="5">
        <f t="shared" si="5"/>
        <v>0</v>
      </c>
      <c r="U45" s="16"/>
    </row>
    <row r="46" spans="1:21" ht="27.95" customHeight="1" x14ac:dyDescent="0.25">
      <c r="A46" s="1">
        <f t="shared" si="7"/>
        <v>41</v>
      </c>
      <c r="B46" s="1" t="s">
        <v>22</v>
      </c>
      <c r="C46" s="1"/>
      <c r="D46" s="25" t="s">
        <v>122</v>
      </c>
      <c r="E46" s="84" t="s">
        <v>123</v>
      </c>
      <c r="F46" s="96" t="s">
        <v>308</v>
      </c>
      <c r="G46" s="93">
        <f t="shared" si="0"/>
        <v>54720.92</v>
      </c>
      <c r="H46" s="44">
        <v>73</v>
      </c>
      <c r="I46" s="44">
        <v>6</v>
      </c>
      <c r="J46" s="44">
        <v>67</v>
      </c>
      <c r="K46" s="44">
        <v>43</v>
      </c>
      <c r="L46" s="44">
        <v>68</v>
      </c>
      <c r="M46" s="44">
        <v>0</v>
      </c>
      <c r="N46" s="16">
        <f t="shared" si="1"/>
        <v>58.904109589041099</v>
      </c>
      <c r="O46" s="5">
        <v>54720.92</v>
      </c>
      <c r="P46" s="5">
        <f t="shared" si="2"/>
        <v>54720.92</v>
      </c>
      <c r="Q46" s="16">
        <f t="shared" si="3"/>
        <v>100</v>
      </c>
      <c r="R46" s="5">
        <v>54720.92</v>
      </c>
      <c r="S46" s="16">
        <f t="shared" si="4"/>
        <v>100</v>
      </c>
      <c r="T46" s="5">
        <f t="shared" si="5"/>
        <v>0</v>
      </c>
      <c r="U46" s="16">
        <f t="shared" si="6"/>
        <v>0</v>
      </c>
    </row>
    <row r="47" spans="1:21" ht="27.95" customHeight="1" x14ac:dyDescent="0.25">
      <c r="A47" s="1">
        <f t="shared" si="7"/>
        <v>42</v>
      </c>
      <c r="B47" s="1" t="s">
        <v>22</v>
      </c>
      <c r="C47" s="1"/>
      <c r="D47" s="25" t="s">
        <v>266</v>
      </c>
      <c r="E47" s="84" t="s">
        <v>41</v>
      </c>
      <c r="F47" s="96" t="s">
        <v>309</v>
      </c>
      <c r="G47" s="93">
        <f t="shared" si="0"/>
        <v>0</v>
      </c>
      <c r="H47" s="44">
        <v>9</v>
      </c>
      <c r="I47" s="44">
        <v>2</v>
      </c>
      <c r="J47" s="44">
        <v>6</v>
      </c>
      <c r="K47" s="44">
        <v>0</v>
      </c>
      <c r="L47" s="44">
        <v>0</v>
      </c>
      <c r="M47" s="44">
        <v>0</v>
      </c>
      <c r="N47" s="16">
        <f t="shared" si="1"/>
        <v>0</v>
      </c>
      <c r="O47" s="16">
        <f>IF(I47=0,0,L47/I47)*100</f>
        <v>0</v>
      </c>
      <c r="P47" s="5">
        <f t="shared" si="2"/>
        <v>0</v>
      </c>
      <c r="Q47" s="16">
        <f t="shared" si="3"/>
        <v>0</v>
      </c>
      <c r="R47" s="16">
        <f t="shared" ref="R47:S48" si="8">IF(L47=0,0,O47/L47)*100</f>
        <v>0</v>
      </c>
      <c r="S47" s="16">
        <f t="shared" si="8"/>
        <v>0</v>
      </c>
      <c r="T47" s="5">
        <f t="shared" si="5"/>
        <v>0</v>
      </c>
      <c r="U47" s="16">
        <f>IF(O47=0,0,R47/O47)*100</f>
        <v>0</v>
      </c>
    </row>
    <row r="48" spans="1:21" ht="38.25" customHeight="1" x14ac:dyDescent="0.25">
      <c r="A48" s="1">
        <f t="shared" si="7"/>
        <v>43</v>
      </c>
      <c r="B48" s="200" t="s">
        <v>23</v>
      </c>
      <c r="C48" s="200" t="s">
        <v>273</v>
      </c>
      <c r="D48" s="25" t="s">
        <v>274</v>
      </c>
      <c r="E48" s="84" t="s">
        <v>41</v>
      </c>
      <c r="F48" s="96" t="s">
        <v>310</v>
      </c>
      <c r="G48" s="93">
        <f t="shared" si="0"/>
        <v>4987.17</v>
      </c>
      <c r="H48" s="44">
        <v>19</v>
      </c>
      <c r="I48" s="44">
        <v>4</v>
      </c>
      <c r="J48" s="44">
        <v>13</v>
      </c>
      <c r="K48" s="44">
        <v>7</v>
      </c>
      <c r="L48" s="44">
        <v>8</v>
      </c>
      <c r="M48" s="44">
        <v>0</v>
      </c>
      <c r="N48" s="16">
        <f t="shared" si="1"/>
        <v>36.84210526315789</v>
      </c>
      <c r="O48" s="16">
        <v>4987.17</v>
      </c>
      <c r="P48" s="5">
        <f t="shared" si="2"/>
        <v>4987.17</v>
      </c>
      <c r="Q48" s="16">
        <f t="shared" si="3"/>
        <v>100</v>
      </c>
      <c r="R48" s="16">
        <v>4987.17</v>
      </c>
      <c r="S48" s="16">
        <f t="shared" si="8"/>
        <v>0</v>
      </c>
      <c r="T48" s="5">
        <f t="shared" si="5"/>
        <v>0</v>
      </c>
      <c r="U48" s="16">
        <f>IF(O48=0,0,R48/O48)*100</f>
        <v>100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125</v>
      </c>
      <c r="E49" s="84" t="s">
        <v>72</v>
      </c>
      <c r="F49" s="96" t="s">
        <v>311</v>
      </c>
      <c r="G49" s="93">
        <f t="shared" si="0"/>
        <v>24264.9</v>
      </c>
      <c r="H49" s="44">
        <v>30</v>
      </c>
      <c r="I49" s="44">
        <v>6</v>
      </c>
      <c r="J49" s="44">
        <v>21</v>
      </c>
      <c r="K49" s="44">
        <v>22</v>
      </c>
      <c r="L49" s="44">
        <v>30</v>
      </c>
      <c r="M49" s="44">
        <v>0</v>
      </c>
      <c r="N49" s="16">
        <f t="shared" si="1"/>
        <v>73.333333333333329</v>
      </c>
      <c r="O49" s="5">
        <v>24264.9</v>
      </c>
      <c r="P49" s="5">
        <f t="shared" si="2"/>
        <v>24264.9</v>
      </c>
      <c r="Q49" s="16">
        <f>IF(O49=0,0,P49/O49)*100</f>
        <v>100</v>
      </c>
      <c r="R49" s="5">
        <v>24264.9</v>
      </c>
      <c r="S49" s="16">
        <f>IF(P49=0,0,R49/P49)*100</f>
        <v>100</v>
      </c>
      <c r="T49" s="5">
        <f t="shared" si="5"/>
        <v>0</v>
      </c>
      <c r="U49" s="16">
        <f>IF(P49=0,0,T49/P49)*100</f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37" t="s">
        <v>127</v>
      </c>
      <c r="E50" s="85" t="s">
        <v>128</v>
      </c>
      <c r="F50" s="98" t="s">
        <v>312</v>
      </c>
      <c r="G50" s="93">
        <f t="shared" si="0"/>
        <v>31351.919999999998</v>
      </c>
      <c r="H50" s="44">
        <v>48</v>
      </c>
      <c r="I50" s="44">
        <v>18</v>
      </c>
      <c r="J50" s="44">
        <v>17</v>
      </c>
      <c r="K50" s="44">
        <v>46</v>
      </c>
      <c r="L50" s="44">
        <v>55</v>
      </c>
      <c r="M50" s="44">
        <v>0</v>
      </c>
      <c r="N50" s="16">
        <f t="shared" si="1"/>
        <v>95.833333333333343</v>
      </c>
      <c r="O50" s="5">
        <v>31351.919999999998</v>
      </c>
      <c r="P50" s="5">
        <f t="shared" si="2"/>
        <v>31351.919999999998</v>
      </c>
      <c r="Q50" s="16">
        <f>IF(O50=0,0,P50/O50)*100</f>
        <v>100</v>
      </c>
      <c r="R50" s="5">
        <v>31351.919999999998</v>
      </c>
      <c r="S50" s="16">
        <f>IF(P50=0,0,R50/P50)*100</f>
        <v>100</v>
      </c>
      <c r="T50" s="5">
        <f t="shared" si="5"/>
        <v>0</v>
      </c>
      <c r="U50" s="16">
        <f>IF(P50=0,0,T50/P50)*100</f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25" t="s">
        <v>275</v>
      </c>
      <c r="E51" s="85" t="s">
        <v>276</v>
      </c>
      <c r="F51" s="97" t="s">
        <v>436</v>
      </c>
      <c r="G51" s="93">
        <f t="shared" si="0"/>
        <v>0</v>
      </c>
      <c r="H51" s="44">
        <v>3</v>
      </c>
      <c r="I51" s="44">
        <v>0</v>
      </c>
      <c r="J51" s="44">
        <v>2</v>
      </c>
      <c r="K51" s="44">
        <v>0</v>
      </c>
      <c r="L51" s="44">
        <v>0</v>
      </c>
      <c r="M51" s="44">
        <v>0</v>
      </c>
      <c r="N51" s="16">
        <f t="shared" si="1"/>
        <v>0</v>
      </c>
      <c r="O51" s="16">
        <f>IF(I51=0,0,L51/I51)*100</f>
        <v>0</v>
      </c>
      <c r="P51" s="5">
        <f t="shared" si="2"/>
        <v>0</v>
      </c>
      <c r="Q51" s="16">
        <f>IF(K51=0,0,N51/K51)*100</f>
        <v>0</v>
      </c>
      <c r="R51" s="16">
        <f>IF(L51=0,0,O51/L51)*100</f>
        <v>0</v>
      </c>
      <c r="S51" s="16">
        <f>IF(M51=0,0,P51/M51)*100</f>
        <v>0</v>
      </c>
      <c r="T51" s="5">
        <f t="shared" si="5"/>
        <v>0</v>
      </c>
      <c r="U51" s="16">
        <f>IF(O51=0,0,R51/O51)*100</f>
        <v>0</v>
      </c>
    </row>
    <row r="52" spans="1:21" ht="27.95" customHeight="1" x14ac:dyDescent="0.25">
      <c r="A52" s="1">
        <f t="shared" si="7"/>
        <v>47</v>
      </c>
      <c r="B52" s="25" t="s">
        <v>23</v>
      </c>
      <c r="C52" s="200" t="s">
        <v>29</v>
      </c>
      <c r="D52" s="25" t="s">
        <v>132</v>
      </c>
      <c r="E52" s="84" t="s">
        <v>78</v>
      </c>
      <c r="F52" s="96" t="s">
        <v>313</v>
      </c>
      <c r="G52" s="93">
        <f t="shared" si="0"/>
        <v>17029.04</v>
      </c>
      <c r="H52" s="44">
        <v>45</v>
      </c>
      <c r="I52" s="44">
        <v>8</v>
      </c>
      <c r="J52" s="44">
        <v>27</v>
      </c>
      <c r="K52" s="44">
        <v>23</v>
      </c>
      <c r="L52" s="44">
        <v>27</v>
      </c>
      <c r="M52" s="44">
        <v>0</v>
      </c>
      <c r="N52" s="16">
        <f t="shared" si="1"/>
        <v>51.111111111111107</v>
      </c>
      <c r="O52" s="5">
        <v>17029.04</v>
      </c>
      <c r="P52" s="5">
        <f t="shared" si="2"/>
        <v>17029.04</v>
      </c>
      <c r="Q52" s="16">
        <f t="shared" ref="Q52:Q95" si="9">IF(O52=0,0,P52/O52)*100</f>
        <v>100</v>
      </c>
      <c r="R52" s="5">
        <v>17029.04</v>
      </c>
      <c r="S52" s="16">
        <f t="shared" ref="S52:S78" si="10">IF(P52=0,0,R52/P52)*100</f>
        <v>100</v>
      </c>
      <c r="T52" s="5">
        <f t="shared" si="5"/>
        <v>0</v>
      </c>
      <c r="U52" s="16">
        <f>IF(P52=0,0,T52/P52)*100</f>
        <v>0</v>
      </c>
    </row>
    <row r="53" spans="1:21" ht="29.25" customHeight="1" x14ac:dyDescent="0.25">
      <c r="A53" s="1">
        <f t="shared" si="7"/>
        <v>48</v>
      </c>
      <c r="B53" s="1" t="s">
        <v>22</v>
      </c>
      <c r="C53" s="1"/>
      <c r="D53" s="37" t="s">
        <v>130</v>
      </c>
      <c r="E53" s="85" t="s">
        <v>41</v>
      </c>
      <c r="F53" s="96" t="s">
        <v>314</v>
      </c>
      <c r="G53" s="93">
        <f t="shared" si="0"/>
        <v>16940.650000000001</v>
      </c>
      <c r="H53" s="44">
        <v>30</v>
      </c>
      <c r="I53" s="44">
        <v>6</v>
      </c>
      <c r="J53" s="44">
        <v>21</v>
      </c>
      <c r="K53" s="44">
        <v>23</v>
      </c>
      <c r="L53" s="44">
        <v>31</v>
      </c>
      <c r="M53" s="44">
        <v>0</v>
      </c>
      <c r="N53" s="16">
        <f t="shared" si="1"/>
        <v>76.666666666666671</v>
      </c>
      <c r="O53" s="5">
        <v>16940.650000000001</v>
      </c>
      <c r="P53" s="5">
        <f t="shared" si="2"/>
        <v>16940.650000000001</v>
      </c>
      <c r="Q53" s="16">
        <f t="shared" si="9"/>
        <v>100</v>
      </c>
      <c r="R53" s="5">
        <v>16940.650000000001</v>
      </c>
      <c r="S53" s="16">
        <f t="shared" si="10"/>
        <v>100</v>
      </c>
      <c r="T53" s="5">
        <f t="shared" si="5"/>
        <v>0</v>
      </c>
      <c r="U53" s="16">
        <f>IF(P53=0,0,T53/P53)*100</f>
        <v>0</v>
      </c>
    </row>
    <row r="54" spans="1:21" ht="28.5" customHeight="1" x14ac:dyDescent="0.25">
      <c r="A54" s="1">
        <f t="shared" si="7"/>
        <v>49</v>
      </c>
      <c r="B54" s="60" t="s">
        <v>22</v>
      </c>
      <c r="C54" s="200"/>
      <c r="D54" s="37" t="s">
        <v>277</v>
      </c>
      <c r="E54" s="84" t="s">
        <v>41</v>
      </c>
      <c r="F54" s="98" t="s">
        <v>315</v>
      </c>
      <c r="G54" s="93">
        <f t="shared" si="0"/>
        <v>0</v>
      </c>
      <c r="H54" s="44">
        <v>30</v>
      </c>
      <c r="I54" s="44">
        <v>6</v>
      </c>
      <c r="J54" s="44">
        <v>19</v>
      </c>
      <c r="K54" s="44">
        <v>0</v>
      </c>
      <c r="L54" s="44">
        <v>0</v>
      </c>
      <c r="M54" s="44">
        <v>0</v>
      </c>
      <c r="N54" s="16">
        <f t="shared" si="1"/>
        <v>0</v>
      </c>
      <c r="O54" s="5">
        <v>0</v>
      </c>
      <c r="P54" s="5">
        <f t="shared" si="2"/>
        <v>0</v>
      </c>
      <c r="Q54" s="16">
        <f t="shared" si="9"/>
        <v>0</v>
      </c>
      <c r="R54" s="5">
        <v>0</v>
      </c>
      <c r="S54" s="16">
        <f t="shared" si="10"/>
        <v>0</v>
      </c>
      <c r="T54" s="5">
        <f t="shared" si="5"/>
        <v>0</v>
      </c>
      <c r="U54" s="5">
        <v>0</v>
      </c>
    </row>
    <row r="55" spans="1:21" ht="28.5" customHeight="1" x14ac:dyDescent="0.25">
      <c r="A55" s="1">
        <f t="shared" si="7"/>
        <v>50</v>
      </c>
      <c r="B55" s="60" t="s">
        <v>22</v>
      </c>
      <c r="C55" s="200"/>
      <c r="D55" s="37" t="s">
        <v>419</v>
      </c>
      <c r="E55" s="84" t="s">
        <v>41</v>
      </c>
      <c r="F55" s="192" t="s">
        <v>438</v>
      </c>
      <c r="G55" s="93">
        <f t="shared" si="0"/>
        <v>0</v>
      </c>
      <c r="H55" s="44">
        <v>2</v>
      </c>
      <c r="I55" s="44">
        <v>0</v>
      </c>
      <c r="J55" s="44">
        <v>2</v>
      </c>
      <c r="K55" s="44">
        <v>0</v>
      </c>
      <c r="L55" s="44">
        <v>0</v>
      </c>
      <c r="M55" s="44">
        <v>0</v>
      </c>
      <c r="N55" s="16">
        <f t="shared" si="1"/>
        <v>0</v>
      </c>
      <c r="O55" s="5"/>
      <c r="P55" s="5">
        <f t="shared" si="2"/>
        <v>0</v>
      </c>
      <c r="Q55" s="16">
        <f t="shared" si="9"/>
        <v>0</v>
      </c>
      <c r="R55" s="5"/>
      <c r="S55" s="16">
        <f t="shared" si="10"/>
        <v>0</v>
      </c>
      <c r="T55" s="5">
        <f t="shared" si="5"/>
        <v>0</v>
      </c>
      <c r="U55" s="5"/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25" t="s">
        <v>134</v>
      </c>
      <c r="E56" s="84" t="s">
        <v>135</v>
      </c>
      <c r="F56" s="96" t="s">
        <v>316</v>
      </c>
      <c r="G56" s="93">
        <f t="shared" si="0"/>
        <v>4661.71</v>
      </c>
      <c r="H56" s="44">
        <v>10</v>
      </c>
      <c r="I56" s="44">
        <v>1</v>
      </c>
      <c r="J56" s="44">
        <v>7</v>
      </c>
      <c r="K56" s="44">
        <v>9</v>
      </c>
      <c r="L56" s="44">
        <v>11</v>
      </c>
      <c r="M56" s="44">
        <v>0</v>
      </c>
      <c r="N56" s="16">
        <f t="shared" si="1"/>
        <v>90</v>
      </c>
      <c r="O56" s="5">
        <v>4661.71</v>
      </c>
      <c r="P56" s="5">
        <f t="shared" si="2"/>
        <v>4661.71</v>
      </c>
      <c r="Q56" s="16">
        <f t="shared" si="9"/>
        <v>100</v>
      </c>
      <c r="R56" s="5">
        <v>4661.71</v>
      </c>
      <c r="S56" s="16">
        <f t="shared" si="10"/>
        <v>100</v>
      </c>
      <c r="T56" s="5">
        <f t="shared" si="5"/>
        <v>0</v>
      </c>
      <c r="U56" s="16">
        <f>IF(P56=0,0,T56/P56)*100</f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141</v>
      </c>
      <c r="E57" s="84" t="s">
        <v>53</v>
      </c>
      <c r="F57" s="96" t="s">
        <v>317</v>
      </c>
      <c r="G57" s="93">
        <f t="shared" si="0"/>
        <v>16750.849999999999</v>
      </c>
      <c r="H57" s="44">
        <v>35</v>
      </c>
      <c r="I57" s="44">
        <v>10</v>
      </c>
      <c r="J57" s="44">
        <v>20</v>
      </c>
      <c r="K57" s="44">
        <v>28</v>
      </c>
      <c r="L57" s="44">
        <v>32</v>
      </c>
      <c r="M57" s="44">
        <v>0</v>
      </c>
      <c r="N57" s="16">
        <f t="shared" si="1"/>
        <v>80</v>
      </c>
      <c r="O57" s="5">
        <v>16750.849999999999</v>
      </c>
      <c r="P57" s="5">
        <f t="shared" si="2"/>
        <v>16750.849999999999</v>
      </c>
      <c r="Q57" s="16">
        <f t="shared" si="9"/>
        <v>100</v>
      </c>
      <c r="R57" s="5">
        <v>16750.849999999999</v>
      </c>
      <c r="S57" s="16">
        <f t="shared" si="10"/>
        <v>100</v>
      </c>
      <c r="T57" s="5">
        <f t="shared" si="5"/>
        <v>0</v>
      </c>
      <c r="U57" s="16">
        <f>IF(P57=0,0,T57/P57)*100</f>
        <v>0</v>
      </c>
    </row>
    <row r="58" spans="1:21" ht="27.95" customHeight="1" x14ac:dyDescent="0.25">
      <c r="A58" s="1">
        <f t="shared" si="7"/>
        <v>53</v>
      </c>
      <c r="B58" s="1" t="s">
        <v>22</v>
      </c>
      <c r="C58" s="1"/>
      <c r="D58" s="25" t="s">
        <v>143</v>
      </c>
      <c r="E58" s="84" t="s">
        <v>53</v>
      </c>
      <c r="F58" s="96" t="s">
        <v>318</v>
      </c>
      <c r="G58" s="93">
        <f t="shared" si="0"/>
        <v>17170.330000000002</v>
      </c>
      <c r="H58" s="44">
        <v>26</v>
      </c>
      <c r="I58" s="44">
        <v>7</v>
      </c>
      <c r="J58" s="44">
        <v>17</v>
      </c>
      <c r="K58" s="44">
        <v>18</v>
      </c>
      <c r="L58" s="44">
        <v>23</v>
      </c>
      <c r="M58" s="44">
        <v>0</v>
      </c>
      <c r="N58" s="16">
        <f t="shared" si="1"/>
        <v>69.230769230769226</v>
      </c>
      <c r="O58" s="5">
        <v>17170.330000000002</v>
      </c>
      <c r="P58" s="5">
        <f t="shared" si="2"/>
        <v>17170.330000000002</v>
      </c>
      <c r="Q58" s="16">
        <f t="shared" si="9"/>
        <v>100</v>
      </c>
      <c r="R58" s="5">
        <v>17170.330000000002</v>
      </c>
      <c r="S58" s="16">
        <f t="shared" si="10"/>
        <v>100</v>
      </c>
      <c r="T58" s="5">
        <f t="shared" si="5"/>
        <v>0</v>
      </c>
      <c r="U58" s="16">
        <f>IF(P58=0,0,T58/P58)*100</f>
        <v>0</v>
      </c>
    </row>
    <row r="59" spans="1:21" ht="30.75" customHeight="1" x14ac:dyDescent="0.25">
      <c r="A59" s="1">
        <f t="shared" si="7"/>
        <v>54</v>
      </c>
      <c r="B59" s="25" t="s">
        <v>23</v>
      </c>
      <c r="C59" s="200" t="s">
        <v>268</v>
      </c>
      <c r="D59" s="25" t="s">
        <v>267</v>
      </c>
      <c r="E59" s="84" t="s">
        <v>41</v>
      </c>
      <c r="F59" s="96" t="s">
        <v>319</v>
      </c>
      <c r="G59" s="93">
        <f t="shared" si="0"/>
        <v>1203.94</v>
      </c>
      <c r="H59" s="44">
        <v>6</v>
      </c>
      <c r="I59" s="44">
        <v>0</v>
      </c>
      <c r="J59" s="44">
        <v>5</v>
      </c>
      <c r="K59" s="44">
        <v>3</v>
      </c>
      <c r="L59" s="44">
        <v>3</v>
      </c>
      <c r="M59" s="44">
        <v>0</v>
      </c>
      <c r="N59" s="16">
        <f t="shared" si="1"/>
        <v>50</v>
      </c>
      <c r="O59" s="16">
        <v>1203.94</v>
      </c>
      <c r="P59" s="5">
        <f t="shared" si="2"/>
        <v>1203.94</v>
      </c>
      <c r="Q59" s="16">
        <f t="shared" si="9"/>
        <v>100</v>
      </c>
      <c r="R59" s="16">
        <v>1203.94</v>
      </c>
      <c r="S59" s="16">
        <f t="shared" si="10"/>
        <v>100</v>
      </c>
      <c r="T59" s="5">
        <f t="shared" si="5"/>
        <v>0</v>
      </c>
      <c r="U59" s="16">
        <f>IF(P59=0,0,T59/P59)*100</f>
        <v>0</v>
      </c>
    </row>
    <row r="60" spans="1:21" ht="30.75" customHeight="1" x14ac:dyDescent="0.25">
      <c r="A60" s="1">
        <f t="shared" si="7"/>
        <v>55</v>
      </c>
      <c r="B60" s="25" t="s">
        <v>22</v>
      </c>
      <c r="C60" s="200"/>
      <c r="D60" s="25" t="s">
        <v>420</v>
      </c>
      <c r="E60" s="84" t="s">
        <v>41</v>
      </c>
      <c r="F60" s="192" t="s">
        <v>439</v>
      </c>
      <c r="G60" s="93">
        <f t="shared" si="0"/>
        <v>0</v>
      </c>
      <c r="H60" s="44">
        <v>2</v>
      </c>
      <c r="I60" s="44">
        <v>1</v>
      </c>
      <c r="J60" s="44">
        <v>1</v>
      </c>
      <c r="K60" s="44">
        <v>0</v>
      </c>
      <c r="L60" s="44">
        <v>0</v>
      </c>
      <c r="M60" s="44">
        <v>0</v>
      </c>
      <c r="N60" s="16">
        <f t="shared" si="1"/>
        <v>0</v>
      </c>
      <c r="O60" s="16"/>
      <c r="P60" s="5">
        <f t="shared" si="2"/>
        <v>0</v>
      </c>
      <c r="Q60" s="16">
        <f t="shared" si="9"/>
        <v>0</v>
      </c>
      <c r="R60" s="16"/>
      <c r="S60" s="16">
        <f t="shared" si="10"/>
        <v>0</v>
      </c>
      <c r="T60" s="5">
        <f t="shared" si="5"/>
        <v>0</v>
      </c>
      <c r="U60" s="16"/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145</v>
      </c>
      <c r="E61" s="84" t="s">
        <v>111</v>
      </c>
      <c r="F61" s="96" t="s">
        <v>320</v>
      </c>
      <c r="G61" s="93">
        <f t="shared" si="0"/>
        <v>18464.59</v>
      </c>
      <c r="H61" s="44">
        <v>26</v>
      </c>
      <c r="I61" s="44">
        <v>1</v>
      </c>
      <c r="J61" s="44">
        <v>15</v>
      </c>
      <c r="K61" s="44">
        <v>21</v>
      </c>
      <c r="L61" s="44">
        <v>28</v>
      </c>
      <c r="M61" s="44">
        <v>0</v>
      </c>
      <c r="N61" s="16">
        <f t="shared" si="1"/>
        <v>80.769230769230774</v>
      </c>
      <c r="O61" s="5">
        <v>18464.59</v>
      </c>
      <c r="P61" s="5">
        <f t="shared" si="2"/>
        <v>18464.59</v>
      </c>
      <c r="Q61" s="16">
        <f t="shared" si="9"/>
        <v>100</v>
      </c>
      <c r="R61" s="5">
        <v>18464.59</v>
      </c>
      <c r="S61" s="16">
        <f t="shared" si="10"/>
        <v>100</v>
      </c>
      <c r="T61" s="5">
        <f t="shared" si="5"/>
        <v>0</v>
      </c>
      <c r="U61" s="16">
        <f t="shared" ref="U61:U95" si="11">IF(P61=0,0,T61/P61)*100</f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421</v>
      </c>
      <c r="E62" s="84" t="s">
        <v>41</v>
      </c>
      <c r="F62" s="192" t="s">
        <v>440</v>
      </c>
      <c r="G62" s="93">
        <f t="shared" si="0"/>
        <v>0</v>
      </c>
      <c r="H62" s="44">
        <v>1</v>
      </c>
      <c r="I62" s="44">
        <v>1</v>
      </c>
      <c r="J62" s="44">
        <v>0</v>
      </c>
      <c r="K62" s="44">
        <v>0</v>
      </c>
      <c r="L62" s="44">
        <v>0</v>
      </c>
      <c r="M62" s="44">
        <v>0</v>
      </c>
      <c r="N62" s="16">
        <f t="shared" si="1"/>
        <v>0</v>
      </c>
      <c r="O62" s="5"/>
      <c r="P62" s="5">
        <f t="shared" si="2"/>
        <v>0</v>
      </c>
      <c r="Q62" s="16">
        <f t="shared" si="9"/>
        <v>0</v>
      </c>
      <c r="R62" s="5"/>
      <c r="S62" s="16">
        <f t="shared" si="10"/>
        <v>0</v>
      </c>
      <c r="T62" s="5">
        <f t="shared" si="5"/>
        <v>0</v>
      </c>
      <c r="U62" s="16"/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149</v>
      </c>
      <c r="E63" s="84" t="s">
        <v>150</v>
      </c>
      <c r="F63" s="96" t="s">
        <v>321</v>
      </c>
      <c r="G63" s="93">
        <f t="shared" si="0"/>
        <v>14527.74</v>
      </c>
      <c r="H63" s="44">
        <v>21</v>
      </c>
      <c r="I63" s="44">
        <v>1</v>
      </c>
      <c r="J63" s="44">
        <v>15</v>
      </c>
      <c r="K63" s="44">
        <v>17</v>
      </c>
      <c r="L63" s="44">
        <v>20</v>
      </c>
      <c r="M63" s="44">
        <v>0</v>
      </c>
      <c r="N63" s="16">
        <f t="shared" si="1"/>
        <v>80.952380952380949</v>
      </c>
      <c r="O63" s="5">
        <v>14527.74</v>
      </c>
      <c r="P63" s="5">
        <f t="shared" si="2"/>
        <v>14527.74</v>
      </c>
      <c r="Q63" s="16">
        <f t="shared" si="9"/>
        <v>100</v>
      </c>
      <c r="R63" s="5">
        <v>14527.74</v>
      </c>
      <c r="S63" s="16">
        <f t="shared" si="10"/>
        <v>100</v>
      </c>
      <c r="T63" s="5">
        <f t="shared" si="5"/>
        <v>0</v>
      </c>
      <c r="U63" s="16">
        <f t="shared" si="11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152</v>
      </c>
      <c r="E64" s="86" t="s">
        <v>53</v>
      </c>
      <c r="F64" s="96" t="s">
        <v>322</v>
      </c>
      <c r="G64" s="93">
        <f t="shared" si="0"/>
        <v>9363.5</v>
      </c>
      <c r="H64" s="44">
        <v>26</v>
      </c>
      <c r="I64" s="44">
        <v>8</v>
      </c>
      <c r="J64" s="44">
        <v>14</v>
      </c>
      <c r="K64" s="44">
        <v>13</v>
      </c>
      <c r="L64" s="44">
        <v>18</v>
      </c>
      <c r="M64" s="44">
        <v>0</v>
      </c>
      <c r="N64" s="16">
        <f t="shared" si="1"/>
        <v>50</v>
      </c>
      <c r="O64" s="5">
        <v>9363.5</v>
      </c>
      <c r="P64" s="5">
        <f t="shared" si="2"/>
        <v>9363.5</v>
      </c>
      <c r="Q64" s="16">
        <f t="shared" si="9"/>
        <v>100</v>
      </c>
      <c r="R64" s="5">
        <v>9363.5</v>
      </c>
      <c r="S64" s="16">
        <f t="shared" si="10"/>
        <v>100</v>
      </c>
      <c r="T64" s="5">
        <f t="shared" si="5"/>
        <v>0</v>
      </c>
      <c r="U64" s="16">
        <f t="shared" si="11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154</v>
      </c>
      <c r="E65" s="84" t="s">
        <v>155</v>
      </c>
      <c r="F65" s="99" t="s">
        <v>323</v>
      </c>
      <c r="G65" s="93">
        <f t="shared" si="0"/>
        <v>15049.09</v>
      </c>
      <c r="H65" s="44">
        <v>42</v>
      </c>
      <c r="I65" s="44">
        <v>5</v>
      </c>
      <c r="J65" s="44">
        <v>36</v>
      </c>
      <c r="K65" s="44">
        <v>17</v>
      </c>
      <c r="L65" s="44">
        <v>26</v>
      </c>
      <c r="M65" s="44">
        <v>0</v>
      </c>
      <c r="N65" s="16">
        <f t="shared" si="1"/>
        <v>40.476190476190474</v>
      </c>
      <c r="O65" s="5">
        <v>15049.09</v>
      </c>
      <c r="P65" s="5">
        <f t="shared" si="2"/>
        <v>15049.09</v>
      </c>
      <c r="Q65" s="16">
        <f t="shared" si="9"/>
        <v>100</v>
      </c>
      <c r="R65" s="5">
        <v>15049.09</v>
      </c>
      <c r="S65" s="16">
        <f t="shared" si="10"/>
        <v>100</v>
      </c>
      <c r="T65" s="5">
        <f t="shared" si="5"/>
        <v>0</v>
      </c>
      <c r="U65" s="16">
        <f t="shared" si="11"/>
        <v>0</v>
      </c>
    </row>
    <row r="66" spans="1:21" ht="39" customHeight="1" x14ac:dyDescent="0.25">
      <c r="A66" s="1">
        <f t="shared" si="7"/>
        <v>61</v>
      </c>
      <c r="B66" s="25" t="s">
        <v>23</v>
      </c>
      <c r="C66" s="200" t="s">
        <v>30</v>
      </c>
      <c r="D66" s="25" t="s">
        <v>157</v>
      </c>
      <c r="E66" s="87" t="s">
        <v>158</v>
      </c>
      <c r="F66" s="97" t="s">
        <v>324</v>
      </c>
      <c r="G66" s="93">
        <f t="shared" si="0"/>
        <v>3148.3</v>
      </c>
      <c r="H66" s="44">
        <v>38</v>
      </c>
      <c r="I66" s="44">
        <v>8</v>
      </c>
      <c r="J66" s="44">
        <v>11</v>
      </c>
      <c r="K66" s="44">
        <v>8</v>
      </c>
      <c r="L66" s="44">
        <v>9</v>
      </c>
      <c r="M66" s="44">
        <v>0</v>
      </c>
      <c r="N66" s="16">
        <f t="shared" si="1"/>
        <v>21.052631578947366</v>
      </c>
      <c r="O66" s="5">
        <v>3148.3</v>
      </c>
      <c r="P66" s="5">
        <f t="shared" si="2"/>
        <v>3148.3</v>
      </c>
      <c r="Q66" s="16">
        <f t="shared" si="9"/>
        <v>100</v>
      </c>
      <c r="R66" s="5">
        <v>3148.3</v>
      </c>
      <c r="S66" s="16">
        <f t="shared" si="10"/>
        <v>100</v>
      </c>
      <c r="T66" s="5">
        <f t="shared" si="5"/>
        <v>0</v>
      </c>
      <c r="U66" s="16">
        <f t="shared" si="11"/>
        <v>0</v>
      </c>
    </row>
    <row r="67" spans="1:21" ht="27.95" customHeight="1" x14ac:dyDescent="0.25">
      <c r="A67" s="1">
        <f t="shared" si="7"/>
        <v>62</v>
      </c>
      <c r="B67" s="1" t="s">
        <v>22</v>
      </c>
      <c r="C67" s="1"/>
      <c r="D67" s="25" t="s">
        <v>160</v>
      </c>
      <c r="E67" s="84" t="s">
        <v>161</v>
      </c>
      <c r="F67" s="96" t="s">
        <v>325</v>
      </c>
      <c r="G67" s="93">
        <f t="shared" si="0"/>
        <v>18773.419999999998</v>
      </c>
      <c r="H67" s="44">
        <v>34</v>
      </c>
      <c r="I67" s="44">
        <v>2</v>
      </c>
      <c r="J67" s="44">
        <v>16</v>
      </c>
      <c r="K67" s="44">
        <v>29</v>
      </c>
      <c r="L67" s="44">
        <v>36</v>
      </c>
      <c r="M67" s="44">
        <v>0</v>
      </c>
      <c r="N67" s="16">
        <f t="shared" si="1"/>
        <v>85.294117647058826</v>
      </c>
      <c r="O67" s="5">
        <v>18773.419999999998</v>
      </c>
      <c r="P67" s="5">
        <f t="shared" si="2"/>
        <v>18773.419999999998</v>
      </c>
      <c r="Q67" s="16">
        <f t="shared" si="9"/>
        <v>100</v>
      </c>
      <c r="R67" s="5">
        <v>18773.419999999998</v>
      </c>
      <c r="S67" s="16">
        <f t="shared" si="10"/>
        <v>100</v>
      </c>
      <c r="T67" s="5">
        <f t="shared" si="5"/>
        <v>0</v>
      </c>
      <c r="U67" s="16">
        <f t="shared" si="11"/>
        <v>0</v>
      </c>
    </row>
    <row r="68" spans="1:21" ht="27.95" customHeight="1" x14ac:dyDescent="0.25">
      <c r="A68" s="1">
        <f t="shared" si="7"/>
        <v>63</v>
      </c>
      <c r="B68" s="25" t="s">
        <v>24</v>
      </c>
      <c r="C68" s="200" t="s">
        <v>31</v>
      </c>
      <c r="D68" s="25" t="s">
        <v>163</v>
      </c>
      <c r="E68" s="84" t="s">
        <v>164</v>
      </c>
      <c r="F68" s="100" t="s">
        <v>165</v>
      </c>
      <c r="G68" s="93">
        <f t="shared" si="0"/>
        <v>12344.8</v>
      </c>
      <c r="H68" s="44">
        <v>23</v>
      </c>
      <c r="I68" s="44">
        <v>5</v>
      </c>
      <c r="J68" s="44">
        <v>13</v>
      </c>
      <c r="K68" s="44">
        <v>13</v>
      </c>
      <c r="L68" s="44">
        <v>16</v>
      </c>
      <c r="M68" s="44">
        <v>0</v>
      </c>
      <c r="N68" s="16">
        <f t="shared" si="1"/>
        <v>56.521739130434781</v>
      </c>
      <c r="O68" s="5">
        <v>12344.8</v>
      </c>
      <c r="P68" s="5">
        <f t="shared" si="2"/>
        <v>12344.8</v>
      </c>
      <c r="Q68" s="16">
        <f t="shared" si="9"/>
        <v>100</v>
      </c>
      <c r="R68" s="5">
        <v>12344.8</v>
      </c>
      <c r="S68" s="16">
        <f t="shared" si="10"/>
        <v>100</v>
      </c>
      <c r="T68" s="5">
        <f t="shared" si="5"/>
        <v>0</v>
      </c>
      <c r="U68" s="16">
        <f t="shared" si="11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168</v>
      </c>
      <c r="E69" s="84" t="s">
        <v>41</v>
      </c>
      <c r="F69" s="98" t="s">
        <v>326</v>
      </c>
      <c r="G69" s="93">
        <f t="shared" si="0"/>
        <v>13054.1</v>
      </c>
      <c r="H69" s="44">
        <v>35</v>
      </c>
      <c r="I69" s="44">
        <v>11</v>
      </c>
      <c r="J69" s="44">
        <v>16</v>
      </c>
      <c r="K69" s="44">
        <v>23</v>
      </c>
      <c r="L69" s="44">
        <v>26</v>
      </c>
      <c r="M69" s="44">
        <v>0</v>
      </c>
      <c r="N69" s="16">
        <f t="shared" si="1"/>
        <v>65.714285714285708</v>
      </c>
      <c r="O69" s="5">
        <v>13054.1</v>
      </c>
      <c r="P69" s="5">
        <f t="shared" si="2"/>
        <v>13054.1</v>
      </c>
      <c r="Q69" s="16">
        <f t="shared" si="9"/>
        <v>100</v>
      </c>
      <c r="R69" s="5">
        <v>13054.1</v>
      </c>
      <c r="S69" s="16">
        <f t="shared" si="10"/>
        <v>100</v>
      </c>
      <c r="T69" s="5">
        <f t="shared" si="5"/>
        <v>0</v>
      </c>
      <c r="U69" s="16">
        <f t="shared" si="11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170</v>
      </c>
      <c r="E70" s="84" t="s">
        <v>41</v>
      </c>
      <c r="F70" s="98" t="s">
        <v>327</v>
      </c>
      <c r="G70" s="93">
        <f t="shared" si="0"/>
        <v>4991.05</v>
      </c>
      <c r="H70" s="44">
        <v>21</v>
      </c>
      <c r="I70" s="44">
        <v>7</v>
      </c>
      <c r="J70" s="44">
        <v>12</v>
      </c>
      <c r="K70" s="44">
        <v>12</v>
      </c>
      <c r="L70" s="44">
        <v>14</v>
      </c>
      <c r="M70" s="44">
        <v>0</v>
      </c>
      <c r="N70" s="16">
        <f t="shared" si="1"/>
        <v>57.142857142857139</v>
      </c>
      <c r="O70" s="5">
        <v>4991.05</v>
      </c>
      <c r="P70" s="5">
        <f t="shared" si="2"/>
        <v>4991.05</v>
      </c>
      <c r="Q70" s="16">
        <f t="shared" si="9"/>
        <v>100</v>
      </c>
      <c r="R70" s="5">
        <v>4991.05</v>
      </c>
      <c r="S70" s="16">
        <f t="shared" si="10"/>
        <v>100</v>
      </c>
      <c r="T70" s="5">
        <f t="shared" si="5"/>
        <v>0</v>
      </c>
      <c r="U70" s="16">
        <f t="shared" si="11"/>
        <v>0</v>
      </c>
    </row>
    <row r="71" spans="1:21" ht="27.95" customHeight="1" x14ac:dyDescent="0.25">
      <c r="A71" s="1">
        <f t="shared" ref="A71:A120" si="12">ROW(A66:A66)</f>
        <v>66</v>
      </c>
      <c r="B71" s="1" t="s">
        <v>22</v>
      </c>
      <c r="C71" s="1"/>
      <c r="D71" s="25" t="s">
        <v>166</v>
      </c>
      <c r="E71" s="84" t="s">
        <v>53</v>
      </c>
      <c r="F71" s="98" t="s">
        <v>328</v>
      </c>
      <c r="G71" s="93">
        <f t="shared" si="0"/>
        <v>13398.42</v>
      </c>
      <c r="H71" s="44">
        <v>32</v>
      </c>
      <c r="I71" s="44">
        <v>5</v>
      </c>
      <c r="J71" s="44">
        <v>24</v>
      </c>
      <c r="K71" s="44">
        <v>18</v>
      </c>
      <c r="L71" s="44">
        <v>24</v>
      </c>
      <c r="M71" s="44">
        <v>0</v>
      </c>
      <c r="N71" s="16">
        <f t="shared" si="1"/>
        <v>56.25</v>
      </c>
      <c r="O71" s="5">
        <v>13398.42</v>
      </c>
      <c r="P71" s="5">
        <f t="shared" si="2"/>
        <v>13398.42</v>
      </c>
      <c r="Q71" s="16">
        <f t="shared" si="9"/>
        <v>100</v>
      </c>
      <c r="R71" s="5">
        <v>13398.42</v>
      </c>
      <c r="S71" s="16">
        <f t="shared" si="10"/>
        <v>100</v>
      </c>
      <c r="T71" s="5">
        <f t="shared" si="5"/>
        <v>0</v>
      </c>
      <c r="U71" s="16">
        <f t="shared" si="11"/>
        <v>0</v>
      </c>
    </row>
    <row r="72" spans="1:21" ht="27.95" customHeight="1" x14ac:dyDescent="0.25">
      <c r="A72" s="1">
        <f t="shared" si="12"/>
        <v>67</v>
      </c>
      <c r="B72" s="1" t="s">
        <v>22</v>
      </c>
      <c r="C72" s="1"/>
      <c r="D72" s="25" t="s">
        <v>422</v>
      </c>
      <c r="E72" s="84" t="s">
        <v>53</v>
      </c>
      <c r="F72" s="192" t="s">
        <v>441</v>
      </c>
      <c r="G72" s="93">
        <f t="shared" si="0"/>
        <v>0</v>
      </c>
      <c r="H72" s="44">
        <v>0</v>
      </c>
      <c r="I72" s="44">
        <v>0</v>
      </c>
      <c r="J72" s="44">
        <v>0</v>
      </c>
      <c r="K72" s="44">
        <v>0</v>
      </c>
      <c r="L72" s="44">
        <v>0</v>
      </c>
      <c r="M72" s="44">
        <v>0</v>
      </c>
      <c r="N72" s="16">
        <f t="shared" si="1"/>
        <v>0</v>
      </c>
      <c r="O72" s="5"/>
      <c r="P72" s="5">
        <f t="shared" si="2"/>
        <v>0</v>
      </c>
      <c r="Q72" s="16">
        <f t="shared" si="9"/>
        <v>0</v>
      </c>
      <c r="R72" s="5"/>
      <c r="S72" s="16">
        <f t="shared" si="10"/>
        <v>0</v>
      </c>
      <c r="T72" s="5">
        <f t="shared" si="5"/>
        <v>0</v>
      </c>
      <c r="U72" s="16"/>
    </row>
    <row r="73" spans="1:21" ht="27.95" customHeight="1" x14ac:dyDescent="0.25">
      <c r="A73" s="1">
        <f t="shared" si="12"/>
        <v>68</v>
      </c>
      <c r="B73" s="1" t="s">
        <v>22</v>
      </c>
      <c r="C73" s="1"/>
      <c r="D73" s="25" t="s">
        <v>172</v>
      </c>
      <c r="E73" s="86" t="s">
        <v>173</v>
      </c>
      <c r="F73" s="96" t="s">
        <v>329</v>
      </c>
      <c r="G73" s="93">
        <f t="shared" si="0"/>
        <v>22289.7</v>
      </c>
      <c r="H73" s="44">
        <v>24</v>
      </c>
      <c r="I73" s="44">
        <v>1</v>
      </c>
      <c r="J73" s="44">
        <v>20</v>
      </c>
      <c r="K73" s="44">
        <v>16</v>
      </c>
      <c r="L73" s="44">
        <v>21</v>
      </c>
      <c r="M73" s="44">
        <v>0</v>
      </c>
      <c r="N73" s="16">
        <f t="shared" si="1"/>
        <v>66.666666666666657</v>
      </c>
      <c r="O73" s="5">
        <v>22289.7</v>
      </c>
      <c r="P73" s="5">
        <f t="shared" si="2"/>
        <v>22289.7</v>
      </c>
      <c r="Q73" s="16">
        <f t="shared" si="9"/>
        <v>100</v>
      </c>
      <c r="R73" s="5">
        <v>22289.7</v>
      </c>
      <c r="S73" s="16">
        <f t="shared" si="10"/>
        <v>100</v>
      </c>
      <c r="T73" s="5">
        <f t="shared" si="5"/>
        <v>0</v>
      </c>
      <c r="U73" s="16">
        <f t="shared" si="11"/>
        <v>0</v>
      </c>
    </row>
    <row r="74" spans="1:21" ht="27.95" customHeight="1" x14ac:dyDescent="0.25">
      <c r="A74" s="1">
        <f t="shared" si="12"/>
        <v>69</v>
      </c>
      <c r="B74" s="1" t="s">
        <v>22</v>
      </c>
      <c r="C74" s="1"/>
      <c r="D74" s="25" t="s">
        <v>175</v>
      </c>
      <c r="E74" s="84" t="s">
        <v>176</v>
      </c>
      <c r="F74" s="96" t="s">
        <v>370</v>
      </c>
      <c r="G74" s="93">
        <f t="shared" si="0"/>
        <v>11852.78</v>
      </c>
      <c r="H74" s="44">
        <v>30</v>
      </c>
      <c r="I74" s="44">
        <v>8</v>
      </c>
      <c r="J74" s="44">
        <v>13</v>
      </c>
      <c r="K74" s="44">
        <v>14</v>
      </c>
      <c r="L74" s="44">
        <v>17</v>
      </c>
      <c r="M74" s="44">
        <v>0</v>
      </c>
      <c r="N74" s="16">
        <f t="shared" si="1"/>
        <v>46.666666666666664</v>
      </c>
      <c r="O74" s="5">
        <v>11852.78</v>
      </c>
      <c r="P74" s="5">
        <f t="shared" si="2"/>
        <v>11852.78</v>
      </c>
      <c r="Q74" s="16">
        <f t="shared" si="9"/>
        <v>100</v>
      </c>
      <c r="R74" s="5">
        <v>11852.78</v>
      </c>
      <c r="S74" s="16">
        <f t="shared" si="10"/>
        <v>100</v>
      </c>
      <c r="T74" s="5">
        <f t="shared" si="5"/>
        <v>0</v>
      </c>
      <c r="U74" s="16">
        <f t="shared" si="11"/>
        <v>0</v>
      </c>
    </row>
    <row r="75" spans="1:21" ht="27.95" customHeight="1" x14ac:dyDescent="0.25">
      <c r="A75" s="1">
        <f t="shared" si="12"/>
        <v>70</v>
      </c>
      <c r="B75" s="1"/>
      <c r="C75" s="1"/>
      <c r="D75" s="25" t="s">
        <v>451</v>
      </c>
      <c r="E75" s="84"/>
      <c r="F75" s="96"/>
      <c r="G75" s="93"/>
      <c r="H75" s="44">
        <v>2</v>
      </c>
      <c r="I75" s="44"/>
      <c r="J75" s="44">
        <v>2</v>
      </c>
      <c r="K75" s="44"/>
      <c r="L75" s="44"/>
      <c r="M75" s="44"/>
      <c r="N75" s="16"/>
      <c r="O75" s="5"/>
      <c r="P75" s="5"/>
      <c r="Q75" s="16"/>
      <c r="R75" s="5"/>
      <c r="S75" s="16"/>
      <c r="T75" s="5"/>
      <c r="U75" s="16"/>
    </row>
    <row r="76" spans="1:21" ht="27.95" customHeight="1" x14ac:dyDescent="0.25">
      <c r="A76" s="1">
        <f t="shared" si="12"/>
        <v>71</v>
      </c>
      <c r="B76" s="1" t="s">
        <v>22</v>
      </c>
      <c r="C76" s="1"/>
      <c r="D76" s="37" t="s">
        <v>178</v>
      </c>
      <c r="E76" s="85" t="s">
        <v>53</v>
      </c>
      <c r="F76" s="96" t="s">
        <v>330</v>
      </c>
      <c r="G76" s="93">
        <f t="shared" si="0"/>
        <v>103.49</v>
      </c>
      <c r="H76" s="44">
        <v>1</v>
      </c>
      <c r="I76" s="44">
        <v>0</v>
      </c>
      <c r="J76" s="44">
        <v>1</v>
      </c>
      <c r="K76" s="44">
        <v>1</v>
      </c>
      <c r="L76" s="44">
        <v>1</v>
      </c>
      <c r="M76" s="44">
        <v>0</v>
      </c>
      <c r="N76" s="16">
        <f t="shared" si="1"/>
        <v>100</v>
      </c>
      <c r="O76" s="5">
        <v>103.49</v>
      </c>
      <c r="P76" s="5">
        <f t="shared" si="2"/>
        <v>103.49</v>
      </c>
      <c r="Q76" s="16">
        <f t="shared" si="9"/>
        <v>100</v>
      </c>
      <c r="R76" s="5">
        <v>103.49</v>
      </c>
      <c r="S76" s="16">
        <f t="shared" si="10"/>
        <v>100</v>
      </c>
      <c r="T76" s="5">
        <f t="shared" si="5"/>
        <v>0</v>
      </c>
      <c r="U76" s="16">
        <f t="shared" si="11"/>
        <v>0</v>
      </c>
    </row>
    <row r="77" spans="1:21" ht="27.95" customHeight="1" x14ac:dyDescent="0.25">
      <c r="A77" s="1">
        <f t="shared" si="12"/>
        <v>72</v>
      </c>
      <c r="B77" s="1" t="s">
        <v>22</v>
      </c>
      <c r="C77" s="1"/>
      <c r="D77" s="25" t="s">
        <v>180</v>
      </c>
      <c r="E77" s="84" t="s">
        <v>41</v>
      </c>
      <c r="F77" s="97" t="s">
        <v>359</v>
      </c>
      <c r="G77" s="93">
        <f t="shared" si="0"/>
        <v>0</v>
      </c>
      <c r="H77" s="44">
        <v>10</v>
      </c>
      <c r="I77" s="44">
        <v>4</v>
      </c>
      <c r="J77" s="44">
        <v>6</v>
      </c>
      <c r="K77" s="44">
        <v>0</v>
      </c>
      <c r="L77" s="44">
        <v>0</v>
      </c>
      <c r="M77" s="44">
        <v>0</v>
      </c>
      <c r="N77" s="16">
        <f t="shared" si="1"/>
        <v>0</v>
      </c>
      <c r="O77" s="5">
        <v>0</v>
      </c>
      <c r="P77" s="5">
        <f t="shared" si="2"/>
        <v>0</v>
      </c>
      <c r="Q77" s="16">
        <f t="shared" si="9"/>
        <v>0</v>
      </c>
      <c r="R77" s="5">
        <v>0</v>
      </c>
      <c r="S77" s="16">
        <f t="shared" si="10"/>
        <v>0</v>
      </c>
      <c r="T77" s="5">
        <f t="shared" si="5"/>
        <v>0</v>
      </c>
      <c r="U77" s="16">
        <f t="shared" si="11"/>
        <v>0</v>
      </c>
    </row>
    <row r="78" spans="1:21" ht="27.95" customHeight="1" x14ac:dyDescent="0.25">
      <c r="A78" s="1">
        <f t="shared" si="12"/>
        <v>73</v>
      </c>
      <c r="B78" s="25" t="s">
        <v>25</v>
      </c>
      <c r="C78" s="200" t="s">
        <v>32</v>
      </c>
      <c r="D78" s="25" t="s">
        <v>182</v>
      </c>
      <c r="E78" s="84" t="s">
        <v>41</v>
      </c>
      <c r="F78" s="96" t="s">
        <v>331</v>
      </c>
      <c r="G78" s="93">
        <f t="shared" si="0"/>
        <v>10716.7</v>
      </c>
      <c r="H78" s="44">
        <v>34</v>
      </c>
      <c r="I78" s="44">
        <v>13</v>
      </c>
      <c r="J78" s="44">
        <v>17</v>
      </c>
      <c r="K78" s="44">
        <v>21</v>
      </c>
      <c r="L78" s="44">
        <v>36</v>
      </c>
      <c r="M78" s="44">
        <v>0</v>
      </c>
      <c r="N78" s="16">
        <f t="shared" si="1"/>
        <v>61.764705882352942</v>
      </c>
      <c r="O78" s="5">
        <v>10716.7</v>
      </c>
      <c r="P78" s="5">
        <f t="shared" si="2"/>
        <v>10716.7</v>
      </c>
      <c r="Q78" s="16">
        <f t="shared" si="9"/>
        <v>100</v>
      </c>
      <c r="R78" s="5">
        <v>10716.7</v>
      </c>
      <c r="S78" s="16">
        <f t="shared" si="10"/>
        <v>100</v>
      </c>
      <c r="T78" s="5">
        <f t="shared" si="5"/>
        <v>0</v>
      </c>
      <c r="U78" s="16">
        <f t="shared" si="11"/>
        <v>0</v>
      </c>
    </row>
    <row r="79" spans="1:21" ht="27.95" customHeight="1" x14ac:dyDescent="0.25">
      <c r="A79" s="1">
        <f t="shared" si="12"/>
        <v>74</v>
      </c>
      <c r="B79" s="200" t="s">
        <v>24</v>
      </c>
      <c r="C79" s="200" t="s">
        <v>259</v>
      </c>
      <c r="D79" s="25" t="s">
        <v>260</v>
      </c>
      <c r="E79" s="84" t="s">
        <v>41</v>
      </c>
      <c r="F79" s="96" t="s">
        <v>332</v>
      </c>
      <c r="G79" s="93">
        <f t="shared" si="0"/>
        <v>3739.23</v>
      </c>
      <c r="H79" s="44">
        <v>8</v>
      </c>
      <c r="I79" s="44">
        <v>2</v>
      </c>
      <c r="J79" s="44">
        <v>5</v>
      </c>
      <c r="K79" s="44">
        <v>5</v>
      </c>
      <c r="L79" s="44">
        <v>8</v>
      </c>
      <c r="M79" s="44">
        <v>0</v>
      </c>
      <c r="N79" s="16">
        <f t="shared" si="1"/>
        <v>62.5</v>
      </c>
      <c r="O79" s="16">
        <v>3739.23</v>
      </c>
      <c r="P79" s="5">
        <f t="shared" si="2"/>
        <v>3739.23</v>
      </c>
      <c r="Q79" s="16">
        <f t="shared" si="9"/>
        <v>100</v>
      </c>
      <c r="R79" s="16">
        <v>3739.23</v>
      </c>
      <c r="S79" s="16">
        <f>IF(M79=0,0,P79/M79)*100</f>
        <v>0</v>
      </c>
      <c r="T79" s="5">
        <f t="shared" si="5"/>
        <v>0</v>
      </c>
      <c r="U79" s="16">
        <f t="shared" si="11"/>
        <v>0</v>
      </c>
    </row>
    <row r="80" spans="1:21" ht="27.95" customHeight="1" x14ac:dyDescent="0.25">
      <c r="A80" s="1">
        <f t="shared" si="12"/>
        <v>75</v>
      </c>
      <c r="B80" s="1" t="s">
        <v>22</v>
      </c>
      <c r="C80" s="1"/>
      <c r="D80" s="25" t="s">
        <v>184</v>
      </c>
      <c r="E80" s="84" t="s">
        <v>185</v>
      </c>
      <c r="F80" s="98" t="s">
        <v>333</v>
      </c>
      <c r="G80" s="93">
        <f t="shared" si="0"/>
        <v>91.35</v>
      </c>
      <c r="H80" s="44">
        <v>9</v>
      </c>
      <c r="I80" s="44">
        <v>1</v>
      </c>
      <c r="J80" s="44">
        <v>5</v>
      </c>
      <c r="K80" s="44">
        <v>1</v>
      </c>
      <c r="L80" s="44">
        <v>1</v>
      </c>
      <c r="M80" s="44">
        <v>0</v>
      </c>
      <c r="N80" s="16">
        <f t="shared" si="1"/>
        <v>11.111111111111111</v>
      </c>
      <c r="O80" s="5">
        <v>91.35</v>
      </c>
      <c r="P80" s="5">
        <f t="shared" si="2"/>
        <v>91.35</v>
      </c>
      <c r="Q80" s="16">
        <f t="shared" si="9"/>
        <v>100</v>
      </c>
      <c r="R80" s="5">
        <v>91.35</v>
      </c>
      <c r="S80" s="16">
        <f t="shared" ref="S80:S95" si="13">IF(P80=0,0,R80/P80)*100</f>
        <v>100</v>
      </c>
      <c r="T80" s="5">
        <f t="shared" si="5"/>
        <v>0</v>
      </c>
      <c r="U80" s="16">
        <f t="shared" si="11"/>
        <v>0</v>
      </c>
    </row>
    <row r="81" spans="1:21" ht="27.95" customHeight="1" x14ac:dyDescent="0.25">
      <c r="A81" s="1">
        <f t="shared" si="12"/>
        <v>76</v>
      </c>
      <c r="B81" s="1" t="s">
        <v>22</v>
      </c>
      <c r="C81" s="1"/>
      <c r="D81" s="25" t="s">
        <v>187</v>
      </c>
      <c r="E81" s="84" t="s">
        <v>188</v>
      </c>
      <c r="F81" s="96" t="s">
        <v>362</v>
      </c>
      <c r="G81" s="93">
        <f t="shared" si="0"/>
        <v>12474.91</v>
      </c>
      <c r="H81" s="44">
        <v>33</v>
      </c>
      <c r="I81" s="44">
        <v>6</v>
      </c>
      <c r="J81" s="44">
        <v>22</v>
      </c>
      <c r="K81" s="44">
        <v>27</v>
      </c>
      <c r="L81" s="44">
        <v>30</v>
      </c>
      <c r="M81" s="44">
        <v>0</v>
      </c>
      <c r="N81" s="16">
        <f t="shared" si="1"/>
        <v>81.818181818181827</v>
      </c>
      <c r="O81" s="5">
        <v>12474.91</v>
      </c>
      <c r="P81" s="5">
        <f t="shared" si="2"/>
        <v>12474.91</v>
      </c>
      <c r="Q81" s="16">
        <f t="shared" si="9"/>
        <v>100</v>
      </c>
      <c r="R81" s="5">
        <v>12474.91</v>
      </c>
      <c r="S81" s="16">
        <f t="shared" si="13"/>
        <v>100</v>
      </c>
      <c r="T81" s="5">
        <f t="shared" si="5"/>
        <v>0</v>
      </c>
      <c r="U81" s="16">
        <f t="shared" si="11"/>
        <v>0</v>
      </c>
    </row>
    <row r="82" spans="1:21" ht="27.95" customHeight="1" x14ac:dyDescent="0.25">
      <c r="A82" s="1">
        <f t="shared" si="12"/>
        <v>77</v>
      </c>
      <c r="B82" s="1" t="s">
        <v>22</v>
      </c>
      <c r="C82" s="1"/>
      <c r="D82" s="25" t="s">
        <v>423</v>
      </c>
      <c r="E82" s="84" t="s">
        <v>188</v>
      </c>
      <c r="F82" s="192" t="s">
        <v>442</v>
      </c>
      <c r="G82" s="93">
        <f t="shared" si="0"/>
        <v>0</v>
      </c>
      <c r="H82" s="44">
        <v>2</v>
      </c>
      <c r="I82" s="44">
        <v>0</v>
      </c>
      <c r="J82" s="44">
        <v>1</v>
      </c>
      <c r="K82" s="44">
        <v>0</v>
      </c>
      <c r="L82" s="44">
        <v>0</v>
      </c>
      <c r="M82" s="44">
        <v>0</v>
      </c>
      <c r="N82" s="16">
        <f t="shared" si="1"/>
        <v>0</v>
      </c>
      <c r="O82" s="5"/>
      <c r="P82" s="5">
        <f t="shared" si="2"/>
        <v>0</v>
      </c>
      <c r="Q82" s="16">
        <f t="shared" si="9"/>
        <v>0</v>
      </c>
      <c r="R82" s="5"/>
      <c r="S82" s="16">
        <f t="shared" si="13"/>
        <v>0</v>
      </c>
      <c r="T82" s="5">
        <f t="shared" si="5"/>
        <v>0</v>
      </c>
      <c r="U82" s="16"/>
    </row>
    <row r="83" spans="1:21" ht="42" customHeight="1" x14ac:dyDescent="0.25">
      <c r="A83" s="1">
        <f t="shared" si="12"/>
        <v>78</v>
      </c>
      <c r="B83" s="1" t="s">
        <v>22</v>
      </c>
      <c r="C83" s="1"/>
      <c r="D83" s="25" t="s">
        <v>190</v>
      </c>
      <c r="E83" s="84" t="s">
        <v>44</v>
      </c>
      <c r="F83" s="96" t="s">
        <v>361</v>
      </c>
      <c r="G83" s="93">
        <f t="shared" ref="G83:G120" si="14">O83</f>
        <v>33800.129999999997</v>
      </c>
      <c r="H83" s="44">
        <v>46</v>
      </c>
      <c r="I83" s="44">
        <v>9</v>
      </c>
      <c r="J83" s="44">
        <v>29</v>
      </c>
      <c r="K83" s="44">
        <v>26</v>
      </c>
      <c r="L83" s="44">
        <v>42</v>
      </c>
      <c r="M83" s="44">
        <v>0</v>
      </c>
      <c r="N83" s="16">
        <f t="shared" ref="N83:U119" si="15">IF(H83=0,0,K83/H83)*100</f>
        <v>56.521739130434781</v>
      </c>
      <c r="O83" s="5">
        <v>33800.129999999997</v>
      </c>
      <c r="P83" s="5">
        <f t="shared" ref="P83:P94" si="16">O83</f>
        <v>33800.129999999997</v>
      </c>
      <c r="Q83" s="16">
        <f t="shared" si="9"/>
        <v>100</v>
      </c>
      <c r="R83" s="5">
        <v>33800.129999999997</v>
      </c>
      <c r="S83" s="16">
        <f t="shared" si="13"/>
        <v>100</v>
      </c>
      <c r="T83" s="5">
        <f t="shared" ref="T83:T95" si="17">SUM(P83, -R83)</f>
        <v>0</v>
      </c>
      <c r="U83" s="16">
        <f t="shared" si="11"/>
        <v>0</v>
      </c>
    </row>
    <row r="84" spans="1:21" ht="27.95" customHeight="1" x14ac:dyDescent="0.25">
      <c r="A84" s="1">
        <f t="shared" si="12"/>
        <v>79</v>
      </c>
      <c r="B84" s="1" t="s">
        <v>22</v>
      </c>
      <c r="C84" s="1"/>
      <c r="D84" s="25" t="s">
        <v>192</v>
      </c>
      <c r="E84" s="84" t="s">
        <v>123</v>
      </c>
      <c r="F84" s="98" t="s">
        <v>334</v>
      </c>
      <c r="G84" s="93">
        <f t="shared" si="14"/>
        <v>643.1</v>
      </c>
      <c r="H84" s="44">
        <v>2</v>
      </c>
      <c r="I84" s="44">
        <v>0</v>
      </c>
      <c r="J84" s="44">
        <v>2</v>
      </c>
      <c r="K84" s="44">
        <v>2</v>
      </c>
      <c r="L84" s="44">
        <v>2</v>
      </c>
      <c r="M84" s="44">
        <v>0</v>
      </c>
      <c r="N84" s="16">
        <f t="shared" si="15"/>
        <v>100</v>
      </c>
      <c r="O84" s="5">
        <v>643.1</v>
      </c>
      <c r="P84" s="5">
        <f t="shared" si="16"/>
        <v>643.1</v>
      </c>
      <c r="Q84" s="16">
        <f t="shared" si="9"/>
        <v>100</v>
      </c>
      <c r="R84" s="5">
        <v>643.1</v>
      </c>
      <c r="S84" s="16">
        <f t="shared" si="13"/>
        <v>100</v>
      </c>
      <c r="T84" s="5">
        <f t="shared" si="17"/>
        <v>0</v>
      </c>
      <c r="U84" s="16">
        <f t="shared" si="11"/>
        <v>0</v>
      </c>
    </row>
    <row r="85" spans="1:21" ht="27.95" customHeight="1" x14ac:dyDescent="0.25">
      <c r="A85" s="1">
        <f t="shared" si="12"/>
        <v>80</v>
      </c>
      <c r="B85" s="1" t="s">
        <v>22</v>
      </c>
      <c r="C85" s="1"/>
      <c r="D85" s="25" t="s">
        <v>424</v>
      </c>
      <c r="E85" s="84" t="s">
        <v>111</v>
      </c>
      <c r="F85" s="192" t="s">
        <v>443</v>
      </c>
      <c r="G85" s="93">
        <f t="shared" si="14"/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16">
        <f t="shared" si="15"/>
        <v>0</v>
      </c>
      <c r="O85" s="5"/>
      <c r="P85" s="5">
        <f t="shared" si="16"/>
        <v>0</v>
      </c>
      <c r="Q85" s="16">
        <f t="shared" si="9"/>
        <v>0</v>
      </c>
      <c r="R85" s="5"/>
      <c r="S85" s="16">
        <f t="shared" si="13"/>
        <v>0</v>
      </c>
      <c r="T85" s="5">
        <f t="shared" si="17"/>
        <v>0</v>
      </c>
      <c r="U85" s="16"/>
    </row>
    <row r="86" spans="1:21" ht="27.95" customHeight="1" x14ac:dyDescent="0.25">
      <c r="A86" s="1">
        <f t="shared" si="12"/>
        <v>81</v>
      </c>
      <c r="B86" s="1" t="s">
        <v>22</v>
      </c>
      <c r="C86" s="1"/>
      <c r="D86" s="25" t="s">
        <v>193</v>
      </c>
      <c r="E86" s="84" t="s">
        <v>41</v>
      </c>
      <c r="F86" s="100" t="s">
        <v>376</v>
      </c>
      <c r="G86" s="93">
        <f t="shared" si="14"/>
        <v>0</v>
      </c>
      <c r="H86" s="44">
        <v>23</v>
      </c>
      <c r="I86" s="44">
        <v>3</v>
      </c>
      <c r="J86" s="44">
        <v>19</v>
      </c>
      <c r="K86" s="44">
        <v>0</v>
      </c>
      <c r="L86" s="44">
        <v>0</v>
      </c>
      <c r="M86" s="44">
        <v>0</v>
      </c>
      <c r="N86" s="16">
        <f t="shared" si="15"/>
        <v>0</v>
      </c>
      <c r="O86" s="5">
        <v>0</v>
      </c>
      <c r="P86" s="5">
        <f t="shared" si="16"/>
        <v>0</v>
      </c>
      <c r="Q86" s="16">
        <f t="shared" si="9"/>
        <v>0</v>
      </c>
      <c r="R86" s="5">
        <v>0</v>
      </c>
      <c r="S86" s="16">
        <f t="shared" si="13"/>
        <v>0</v>
      </c>
      <c r="T86" s="5">
        <f t="shared" si="17"/>
        <v>0</v>
      </c>
      <c r="U86" s="16">
        <f t="shared" si="11"/>
        <v>0</v>
      </c>
    </row>
    <row r="87" spans="1:21" ht="27.95" customHeight="1" x14ac:dyDescent="0.25">
      <c r="A87" s="1">
        <f t="shared" si="12"/>
        <v>82</v>
      </c>
      <c r="B87" s="1" t="s">
        <v>22</v>
      </c>
      <c r="C87" s="1"/>
      <c r="D87" s="25" t="s">
        <v>195</v>
      </c>
      <c r="E87" s="84" t="s">
        <v>196</v>
      </c>
      <c r="F87" s="96" t="s">
        <v>335</v>
      </c>
      <c r="G87" s="93">
        <f t="shared" si="14"/>
        <v>9257.4</v>
      </c>
      <c r="H87" s="44">
        <v>28</v>
      </c>
      <c r="I87" s="44">
        <v>2</v>
      </c>
      <c r="J87" s="44">
        <v>25</v>
      </c>
      <c r="K87" s="44">
        <v>17</v>
      </c>
      <c r="L87" s="44">
        <v>19</v>
      </c>
      <c r="M87" s="44">
        <v>0</v>
      </c>
      <c r="N87" s="16">
        <f t="shared" si="15"/>
        <v>60.714285714285708</v>
      </c>
      <c r="O87" s="5">
        <v>9257.4</v>
      </c>
      <c r="P87" s="5">
        <f t="shared" si="16"/>
        <v>9257.4</v>
      </c>
      <c r="Q87" s="16">
        <f t="shared" si="9"/>
        <v>100</v>
      </c>
      <c r="R87" s="5">
        <v>9257.4</v>
      </c>
      <c r="S87" s="16">
        <f t="shared" si="13"/>
        <v>100</v>
      </c>
      <c r="T87" s="5">
        <f t="shared" si="17"/>
        <v>0</v>
      </c>
      <c r="U87" s="16">
        <f t="shared" si="11"/>
        <v>0</v>
      </c>
    </row>
    <row r="88" spans="1:21" ht="27.95" customHeight="1" x14ac:dyDescent="0.25">
      <c r="A88" s="1">
        <f t="shared" si="12"/>
        <v>83</v>
      </c>
      <c r="B88" s="1" t="s">
        <v>22</v>
      </c>
      <c r="C88" s="1"/>
      <c r="D88" s="25" t="s">
        <v>198</v>
      </c>
      <c r="E88" s="84" t="s">
        <v>196</v>
      </c>
      <c r="F88" s="96" t="s">
        <v>336</v>
      </c>
      <c r="G88" s="93">
        <f t="shared" si="14"/>
        <v>1870.24</v>
      </c>
      <c r="H88" s="44">
        <v>6</v>
      </c>
      <c r="I88" s="44">
        <v>0</v>
      </c>
      <c r="J88" s="44">
        <v>6</v>
      </c>
      <c r="K88" s="44">
        <v>5</v>
      </c>
      <c r="L88" s="44">
        <v>6</v>
      </c>
      <c r="M88" s="44">
        <v>0</v>
      </c>
      <c r="N88" s="16">
        <f t="shared" si="15"/>
        <v>83.333333333333343</v>
      </c>
      <c r="O88" s="5">
        <v>1870.24</v>
      </c>
      <c r="P88" s="5">
        <f t="shared" si="16"/>
        <v>1870.24</v>
      </c>
      <c r="Q88" s="16">
        <f t="shared" si="9"/>
        <v>100</v>
      </c>
      <c r="R88" s="5">
        <v>1870.24</v>
      </c>
      <c r="S88" s="16">
        <f t="shared" si="13"/>
        <v>100</v>
      </c>
      <c r="T88" s="5">
        <f t="shared" si="17"/>
        <v>0</v>
      </c>
      <c r="U88" s="16">
        <f t="shared" si="11"/>
        <v>0</v>
      </c>
    </row>
    <row r="89" spans="1:21" ht="27.95" customHeight="1" x14ac:dyDescent="0.25">
      <c r="A89" s="1">
        <f t="shared" si="12"/>
        <v>84</v>
      </c>
      <c r="B89" s="1" t="s">
        <v>22</v>
      </c>
      <c r="C89" s="1"/>
      <c r="D89" s="25" t="s">
        <v>200</v>
      </c>
      <c r="E89" s="84" t="s">
        <v>41</v>
      </c>
      <c r="F89" s="96" t="s">
        <v>337</v>
      </c>
      <c r="G89" s="93">
        <f t="shared" si="14"/>
        <v>20290.11</v>
      </c>
      <c r="H89" s="44">
        <v>25</v>
      </c>
      <c r="I89" s="44">
        <v>8</v>
      </c>
      <c r="J89" s="44">
        <v>16</v>
      </c>
      <c r="K89" s="44">
        <v>15</v>
      </c>
      <c r="L89" s="44">
        <v>27</v>
      </c>
      <c r="M89" s="44">
        <v>0</v>
      </c>
      <c r="N89" s="16">
        <f t="shared" si="15"/>
        <v>60</v>
      </c>
      <c r="O89" s="5">
        <v>20290.11</v>
      </c>
      <c r="P89" s="5">
        <f t="shared" si="16"/>
        <v>20290.11</v>
      </c>
      <c r="Q89" s="16">
        <f t="shared" si="9"/>
        <v>100</v>
      </c>
      <c r="R89" s="5">
        <v>20290.11</v>
      </c>
      <c r="S89" s="16">
        <f t="shared" si="13"/>
        <v>100</v>
      </c>
      <c r="T89" s="5">
        <f t="shared" si="17"/>
        <v>0</v>
      </c>
      <c r="U89" s="16">
        <f t="shared" si="11"/>
        <v>0</v>
      </c>
    </row>
    <row r="90" spans="1:21" ht="27.95" customHeight="1" x14ac:dyDescent="0.25">
      <c r="A90" s="1">
        <f t="shared" si="12"/>
        <v>85</v>
      </c>
      <c r="B90" s="1" t="s">
        <v>22</v>
      </c>
      <c r="C90" s="1"/>
      <c r="D90" s="25" t="s">
        <v>204</v>
      </c>
      <c r="E90" s="84" t="s">
        <v>53</v>
      </c>
      <c r="F90" s="96" t="s">
        <v>338</v>
      </c>
      <c r="G90" s="93">
        <f t="shared" si="14"/>
        <v>19668.16</v>
      </c>
      <c r="H90" s="44">
        <v>32</v>
      </c>
      <c r="I90" s="44">
        <v>3</v>
      </c>
      <c r="J90" s="44">
        <v>23</v>
      </c>
      <c r="K90" s="44">
        <v>30</v>
      </c>
      <c r="L90" s="44">
        <v>37</v>
      </c>
      <c r="M90" s="44">
        <v>0</v>
      </c>
      <c r="N90" s="16">
        <f t="shared" si="15"/>
        <v>93.75</v>
      </c>
      <c r="O90" s="5">
        <v>19668.16</v>
      </c>
      <c r="P90" s="5">
        <f t="shared" si="16"/>
        <v>19668.16</v>
      </c>
      <c r="Q90" s="16">
        <f t="shared" si="9"/>
        <v>100</v>
      </c>
      <c r="R90" s="5">
        <v>19668.16</v>
      </c>
      <c r="S90" s="16">
        <f t="shared" si="13"/>
        <v>100</v>
      </c>
      <c r="T90" s="5">
        <f t="shared" si="17"/>
        <v>0</v>
      </c>
      <c r="U90" s="16">
        <f t="shared" si="11"/>
        <v>0</v>
      </c>
    </row>
    <row r="91" spans="1:21" ht="27.95" customHeight="1" x14ac:dyDescent="0.25">
      <c r="A91" s="1">
        <f t="shared" si="12"/>
        <v>86</v>
      </c>
      <c r="B91" s="1" t="s">
        <v>22</v>
      </c>
      <c r="C91" s="1"/>
      <c r="D91" s="25" t="s">
        <v>206</v>
      </c>
      <c r="E91" s="86" t="s">
        <v>41</v>
      </c>
      <c r="F91" s="96" t="s">
        <v>339</v>
      </c>
      <c r="G91" s="93">
        <f t="shared" si="14"/>
        <v>23234.59</v>
      </c>
      <c r="H91" s="44">
        <v>47</v>
      </c>
      <c r="I91" s="44">
        <v>11</v>
      </c>
      <c r="J91" s="44">
        <v>32</v>
      </c>
      <c r="K91" s="44">
        <v>32</v>
      </c>
      <c r="L91" s="44">
        <v>39</v>
      </c>
      <c r="M91" s="44">
        <v>0</v>
      </c>
      <c r="N91" s="16">
        <f t="shared" si="15"/>
        <v>68.085106382978722</v>
      </c>
      <c r="O91" s="5">
        <v>23234.59</v>
      </c>
      <c r="P91" s="5">
        <f t="shared" si="16"/>
        <v>23234.59</v>
      </c>
      <c r="Q91" s="16">
        <f t="shared" si="9"/>
        <v>100</v>
      </c>
      <c r="R91" s="5">
        <v>23234.59</v>
      </c>
      <c r="S91" s="16">
        <f t="shared" si="13"/>
        <v>100</v>
      </c>
      <c r="T91" s="5">
        <f t="shared" si="17"/>
        <v>0</v>
      </c>
      <c r="U91" s="16">
        <f t="shared" si="11"/>
        <v>0</v>
      </c>
    </row>
    <row r="92" spans="1:21" ht="27.95" customHeight="1" x14ac:dyDescent="0.25">
      <c r="A92" s="1">
        <f t="shared" si="12"/>
        <v>87</v>
      </c>
      <c r="B92" s="1" t="s">
        <v>22</v>
      </c>
      <c r="C92" s="1"/>
      <c r="D92" s="25" t="s">
        <v>450</v>
      </c>
      <c r="E92" s="86" t="s">
        <v>41</v>
      </c>
      <c r="F92" s="96"/>
      <c r="G92" s="93">
        <f t="shared" si="14"/>
        <v>0</v>
      </c>
      <c r="H92" s="44">
        <v>1</v>
      </c>
      <c r="I92" s="44">
        <v>0</v>
      </c>
      <c r="J92" s="44">
        <v>1</v>
      </c>
      <c r="K92" s="44">
        <v>0</v>
      </c>
      <c r="L92" s="44">
        <v>0</v>
      </c>
      <c r="M92" s="44">
        <v>0</v>
      </c>
      <c r="N92" s="16">
        <f t="shared" si="15"/>
        <v>0</v>
      </c>
      <c r="O92" s="5">
        <v>0</v>
      </c>
      <c r="P92" s="5">
        <f t="shared" si="16"/>
        <v>0</v>
      </c>
      <c r="Q92" s="16">
        <f t="shared" si="9"/>
        <v>0</v>
      </c>
      <c r="R92" s="5">
        <v>0</v>
      </c>
      <c r="S92" s="16">
        <f t="shared" si="13"/>
        <v>0</v>
      </c>
      <c r="T92" s="5">
        <f t="shared" si="17"/>
        <v>0</v>
      </c>
      <c r="U92" s="16">
        <f t="shared" si="11"/>
        <v>0</v>
      </c>
    </row>
    <row r="93" spans="1:21" ht="27.95" customHeight="1" x14ac:dyDescent="0.25">
      <c r="A93" s="1">
        <f t="shared" si="12"/>
        <v>88</v>
      </c>
      <c r="B93" s="1" t="s">
        <v>22</v>
      </c>
      <c r="C93" s="1"/>
      <c r="D93" s="25" t="s">
        <v>208</v>
      </c>
      <c r="E93" s="84" t="s">
        <v>135</v>
      </c>
      <c r="F93" s="96" t="s">
        <v>340</v>
      </c>
      <c r="G93" s="93">
        <f t="shared" si="14"/>
        <v>6636.99</v>
      </c>
      <c r="H93" s="44">
        <v>6</v>
      </c>
      <c r="I93" s="44">
        <v>1</v>
      </c>
      <c r="J93" s="44">
        <v>3</v>
      </c>
      <c r="K93" s="44">
        <v>5</v>
      </c>
      <c r="L93" s="44">
        <v>9</v>
      </c>
      <c r="M93" s="44">
        <v>0</v>
      </c>
      <c r="N93" s="16">
        <f t="shared" si="15"/>
        <v>83.333333333333343</v>
      </c>
      <c r="O93" s="5">
        <v>6636.99</v>
      </c>
      <c r="P93" s="5">
        <f t="shared" si="16"/>
        <v>6636.99</v>
      </c>
      <c r="Q93" s="16">
        <f t="shared" si="9"/>
        <v>100</v>
      </c>
      <c r="R93" s="5">
        <v>6636.99</v>
      </c>
      <c r="S93" s="16">
        <f t="shared" si="13"/>
        <v>100</v>
      </c>
      <c r="T93" s="5">
        <f t="shared" si="17"/>
        <v>0</v>
      </c>
      <c r="U93" s="16">
        <f t="shared" si="11"/>
        <v>0</v>
      </c>
    </row>
    <row r="94" spans="1:21" ht="27.95" customHeight="1" x14ac:dyDescent="0.25">
      <c r="A94" s="1">
        <f t="shared" si="12"/>
        <v>89</v>
      </c>
      <c r="B94" s="1" t="s">
        <v>22</v>
      </c>
      <c r="C94" s="1"/>
      <c r="D94" s="25" t="s">
        <v>210</v>
      </c>
      <c r="E94" s="84" t="s">
        <v>211</v>
      </c>
      <c r="F94" s="100" t="s">
        <v>341</v>
      </c>
      <c r="G94" s="93">
        <f t="shared" si="14"/>
        <v>8230.5499999999993</v>
      </c>
      <c r="H94" s="44">
        <v>7</v>
      </c>
      <c r="I94" s="44">
        <v>1</v>
      </c>
      <c r="J94" s="44">
        <v>6</v>
      </c>
      <c r="K94" s="44">
        <v>6</v>
      </c>
      <c r="L94" s="44">
        <v>9</v>
      </c>
      <c r="M94" s="44">
        <v>0</v>
      </c>
      <c r="N94" s="16">
        <f t="shared" si="15"/>
        <v>85.714285714285708</v>
      </c>
      <c r="O94" s="5">
        <v>8230.5499999999993</v>
      </c>
      <c r="P94" s="5">
        <f t="shared" si="16"/>
        <v>8230.5499999999993</v>
      </c>
      <c r="Q94" s="16">
        <f t="shared" si="9"/>
        <v>100</v>
      </c>
      <c r="R94" s="5">
        <v>8230.5499999999993</v>
      </c>
      <c r="S94" s="16">
        <f t="shared" si="13"/>
        <v>100</v>
      </c>
      <c r="T94" s="5">
        <f t="shared" si="17"/>
        <v>0</v>
      </c>
      <c r="U94" s="16">
        <f t="shared" si="11"/>
        <v>0</v>
      </c>
    </row>
    <row r="95" spans="1:21" ht="30" x14ac:dyDescent="0.25">
      <c r="A95" s="1">
        <f t="shared" si="12"/>
        <v>90</v>
      </c>
      <c r="B95" s="1" t="s">
        <v>22</v>
      </c>
      <c r="C95" s="1"/>
      <c r="D95" s="25" t="s">
        <v>385</v>
      </c>
      <c r="E95" s="84" t="s">
        <v>41</v>
      </c>
      <c r="F95" s="97" t="s">
        <v>431</v>
      </c>
      <c r="G95" s="93">
        <f t="shared" si="14"/>
        <v>450.66</v>
      </c>
      <c r="H95" s="44">
        <v>14</v>
      </c>
      <c r="I95" s="44">
        <v>5</v>
      </c>
      <c r="J95" s="44">
        <v>5</v>
      </c>
      <c r="K95" s="44">
        <v>2</v>
      </c>
      <c r="L95" s="44">
        <v>2</v>
      </c>
      <c r="M95" s="44">
        <v>0</v>
      </c>
      <c r="N95" s="16">
        <f t="shared" si="15"/>
        <v>14.285714285714285</v>
      </c>
      <c r="O95" s="16">
        <v>450.66</v>
      </c>
      <c r="P95" s="5">
        <v>450.66</v>
      </c>
      <c r="Q95" s="16">
        <f t="shared" si="9"/>
        <v>100</v>
      </c>
      <c r="R95" s="5">
        <v>450.66</v>
      </c>
      <c r="S95" s="16">
        <f t="shared" si="13"/>
        <v>100</v>
      </c>
      <c r="T95" s="5">
        <f t="shared" si="17"/>
        <v>0</v>
      </c>
      <c r="U95" s="16">
        <f t="shared" si="11"/>
        <v>0</v>
      </c>
    </row>
    <row r="96" spans="1:21" ht="27.95" customHeight="1" x14ac:dyDescent="0.25">
      <c r="A96" s="1">
        <f t="shared" si="12"/>
        <v>91</v>
      </c>
      <c r="B96" s="1" t="s">
        <v>22</v>
      </c>
      <c r="C96" s="1"/>
      <c r="D96" s="25" t="s">
        <v>218</v>
      </c>
      <c r="E96" s="84" t="s">
        <v>53</v>
      </c>
      <c r="F96" s="96" t="s">
        <v>342</v>
      </c>
      <c r="G96" s="93">
        <f t="shared" si="14"/>
        <v>8027.27</v>
      </c>
      <c r="H96" s="44">
        <v>28</v>
      </c>
      <c r="I96" s="44">
        <v>7</v>
      </c>
      <c r="J96" s="44">
        <v>18</v>
      </c>
      <c r="K96" s="44">
        <v>19</v>
      </c>
      <c r="L96" s="44">
        <v>23</v>
      </c>
      <c r="M96" s="44">
        <v>0</v>
      </c>
      <c r="N96" s="16">
        <f t="shared" si="15"/>
        <v>67.857142857142861</v>
      </c>
      <c r="O96" s="5">
        <v>8027.27</v>
      </c>
      <c r="P96" s="5">
        <f>O96</f>
        <v>8027.27</v>
      </c>
      <c r="Q96" s="16">
        <f>IF(O96=0,0,P96/O96)*100</f>
        <v>100</v>
      </c>
      <c r="R96" s="5">
        <v>8027.27</v>
      </c>
      <c r="S96" s="16">
        <f>IF(P96=0,0,R96/P96)*100</f>
        <v>100</v>
      </c>
      <c r="T96" s="5">
        <f>SUM(P96, -R96)</f>
        <v>0</v>
      </c>
      <c r="U96" s="16">
        <f>IF(P96=0,0,T96/P96)*100</f>
        <v>0</v>
      </c>
    </row>
    <row r="97" spans="1:21" ht="27.95" customHeight="1" x14ac:dyDescent="0.25">
      <c r="A97" s="1">
        <f t="shared" si="12"/>
        <v>92</v>
      </c>
      <c r="B97" s="1" t="s">
        <v>22</v>
      </c>
      <c r="C97" s="1"/>
      <c r="D97" s="25" t="s">
        <v>216</v>
      </c>
      <c r="E97" s="25" t="s">
        <v>53</v>
      </c>
      <c r="F97" s="98" t="s">
        <v>343</v>
      </c>
      <c r="G97" s="93">
        <f t="shared" si="14"/>
        <v>21334.95</v>
      </c>
      <c r="H97" s="44">
        <v>28</v>
      </c>
      <c r="I97" s="44">
        <v>5</v>
      </c>
      <c r="J97" s="44">
        <v>16</v>
      </c>
      <c r="K97" s="44">
        <v>17</v>
      </c>
      <c r="L97" s="44">
        <v>24</v>
      </c>
      <c r="M97" s="44">
        <v>0</v>
      </c>
      <c r="N97" s="16">
        <f t="shared" si="15"/>
        <v>60.714285714285708</v>
      </c>
      <c r="O97" s="5">
        <v>21334.95</v>
      </c>
      <c r="P97" s="5">
        <f>O97</f>
        <v>21334.95</v>
      </c>
      <c r="Q97" s="16">
        <f>IF(O97=0,0,P97/O97)*100</f>
        <v>100</v>
      </c>
      <c r="R97" s="5">
        <v>21334.95</v>
      </c>
      <c r="S97" s="16">
        <f>IF(P97=0,0,R97/P97)*100</f>
        <v>100</v>
      </c>
      <c r="T97" s="5">
        <f>SUM(P97, -R97)</f>
        <v>0</v>
      </c>
      <c r="U97" s="16">
        <f>IF(P97=0,0,T97/P97)*100</f>
        <v>0</v>
      </c>
    </row>
    <row r="98" spans="1:21" ht="27.95" customHeight="1" x14ac:dyDescent="0.25">
      <c r="A98" s="1">
        <f t="shared" si="12"/>
        <v>93</v>
      </c>
      <c r="B98" s="1" t="s">
        <v>22</v>
      </c>
      <c r="C98" s="1"/>
      <c r="D98" s="25" t="s">
        <v>220</v>
      </c>
      <c r="E98" s="25" t="s">
        <v>221</v>
      </c>
      <c r="F98" s="101" t="s">
        <v>344</v>
      </c>
      <c r="G98" s="93">
        <f t="shared" si="14"/>
        <v>27818.13</v>
      </c>
      <c r="H98" s="44">
        <v>47</v>
      </c>
      <c r="I98" s="44">
        <v>5</v>
      </c>
      <c r="J98" s="44">
        <v>40</v>
      </c>
      <c r="K98" s="44">
        <v>27</v>
      </c>
      <c r="L98" s="44">
        <v>43</v>
      </c>
      <c r="M98" s="44">
        <v>0</v>
      </c>
      <c r="N98" s="16">
        <f t="shared" si="15"/>
        <v>57.446808510638306</v>
      </c>
      <c r="O98" s="5">
        <v>27818.13</v>
      </c>
      <c r="P98" s="5">
        <f>O98</f>
        <v>27818.13</v>
      </c>
      <c r="Q98" s="16">
        <f>IF(O98=0,0,P98/O98)*100</f>
        <v>100</v>
      </c>
      <c r="R98" s="5">
        <v>27818.13</v>
      </c>
      <c r="S98" s="16">
        <f>IF(P98=0,0,R98/P98)*100</f>
        <v>100</v>
      </c>
      <c r="T98" s="5">
        <f>SUM(P98, -R98)</f>
        <v>0</v>
      </c>
      <c r="U98" s="16">
        <f>IF(P98=0,0,T98/P98)*100</f>
        <v>0</v>
      </c>
    </row>
    <row r="99" spans="1:21" ht="27.95" customHeight="1" x14ac:dyDescent="0.25">
      <c r="A99" s="1">
        <f t="shared" si="12"/>
        <v>94</v>
      </c>
      <c r="B99" s="1" t="s">
        <v>22</v>
      </c>
      <c r="C99" s="1"/>
      <c r="D99" s="25" t="s">
        <v>269</v>
      </c>
      <c r="E99" s="25" t="s">
        <v>41</v>
      </c>
      <c r="F99" s="102" t="s">
        <v>345</v>
      </c>
      <c r="G99" s="93">
        <f t="shared" si="14"/>
        <v>4993.91</v>
      </c>
      <c r="H99" s="44">
        <v>23</v>
      </c>
      <c r="I99" s="44">
        <v>9</v>
      </c>
      <c r="J99" s="44">
        <v>13</v>
      </c>
      <c r="K99" s="44">
        <v>11</v>
      </c>
      <c r="L99" s="44">
        <v>15</v>
      </c>
      <c r="M99" s="44">
        <v>0</v>
      </c>
      <c r="N99" s="16">
        <f t="shared" si="15"/>
        <v>47.826086956521742</v>
      </c>
      <c r="O99" s="16">
        <v>4993.91</v>
      </c>
      <c r="P99" s="5">
        <f>O99</f>
        <v>4993.91</v>
      </c>
      <c r="Q99" s="16">
        <f>IF(O99=0,0,P99/O99)*100</f>
        <v>100</v>
      </c>
      <c r="R99" s="5">
        <v>4993.91</v>
      </c>
      <c r="S99" s="16">
        <f>IF(P99=0,0,R99/P99)*100</f>
        <v>100</v>
      </c>
      <c r="T99" s="5">
        <f>SUM(P99, -R99)</f>
        <v>0</v>
      </c>
      <c r="U99" s="16">
        <f>IF(P99=0,0,T99/P99)*100</f>
        <v>0</v>
      </c>
    </row>
    <row r="100" spans="1:21" ht="27.95" customHeight="1" x14ac:dyDescent="0.25">
      <c r="A100" s="1">
        <f t="shared" si="12"/>
        <v>95</v>
      </c>
      <c r="B100" s="1" t="s">
        <v>22</v>
      </c>
      <c r="C100" s="1"/>
      <c r="D100" s="25" t="s">
        <v>223</v>
      </c>
      <c r="E100" s="25" t="s">
        <v>224</v>
      </c>
      <c r="F100" s="103" t="s">
        <v>346</v>
      </c>
      <c r="G100" s="93">
        <f t="shared" si="14"/>
        <v>16291.23</v>
      </c>
      <c r="H100" s="44">
        <v>45</v>
      </c>
      <c r="I100" s="44">
        <v>5</v>
      </c>
      <c r="J100" s="44">
        <v>33</v>
      </c>
      <c r="K100" s="44">
        <v>26</v>
      </c>
      <c r="L100" s="44">
        <v>29</v>
      </c>
      <c r="M100" s="44">
        <v>0</v>
      </c>
      <c r="N100" s="16">
        <f t="shared" si="15"/>
        <v>57.777777777777771</v>
      </c>
      <c r="O100" s="5">
        <v>16291.23</v>
      </c>
      <c r="P100" s="5">
        <f>O100</f>
        <v>16291.23</v>
      </c>
      <c r="Q100" s="16">
        <f>IF(O100=0,0,P100/O100)*100</f>
        <v>100</v>
      </c>
      <c r="R100" s="5">
        <v>16291.23</v>
      </c>
      <c r="S100" s="16">
        <f>IF(P100=0,0,R100/P100)*100</f>
        <v>100</v>
      </c>
      <c r="T100" s="5">
        <f>SUM(P100, -R100)</f>
        <v>0</v>
      </c>
      <c r="U100" s="16">
        <f>IF(P100=0,0,T100/P100)*100</f>
        <v>0</v>
      </c>
    </row>
    <row r="101" spans="1:21" ht="27.95" customHeight="1" x14ac:dyDescent="0.25">
      <c r="A101" s="1">
        <f t="shared" si="12"/>
        <v>96</v>
      </c>
      <c r="B101" s="1" t="s">
        <v>22</v>
      </c>
      <c r="C101" s="1"/>
      <c r="D101" s="90" t="s">
        <v>371</v>
      </c>
      <c r="E101" s="25" t="s">
        <v>41</v>
      </c>
      <c r="F101" s="97" t="s">
        <v>432</v>
      </c>
      <c r="G101" s="93">
        <f t="shared" si="14"/>
        <v>0</v>
      </c>
      <c r="H101" s="44">
        <v>13</v>
      </c>
      <c r="I101" s="44">
        <v>6</v>
      </c>
      <c r="J101" s="44">
        <v>7</v>
      </c>
      <c r="K101" s="44">
        <v>0</v>
      </c>
      <c r="L101" s="44">
        <v>0</v>
      </c>
      <c r="M101" s="44">
        <v>0</v>
      </c>
      <c r="N101" s="16">
        <f t="shared" si="15"/>
        <v>0</v>
      </c>
      <c r="O101" s="16">
        <f t="shared" si="15"/>
        <v>0</v>
      </c>
      <c r="P101" s="16">
        <f t="shared" si="15"/>
        <v>0</v>
      </c>
      <c r="Q101" s="16">
        <f t="shared" si="15"/>
        <v>0</v>
      </c>
      <c r="R101" s="16">
        <f t="shared" si="15"/>
        <v>0</v>
      </c>
      <c r="S101" s="16">
        <f t="shared" si="15"/>
        <v>0</v>
      </c>
      <c r="T101" s="16">
        <f t="shared" si="15"/>
        <v>0</v>
      </c>
      <c r="U101" s="16">
        <f t="shared" si="15"/>
        <v>0</v>
      </c>
    </row>
    <row r="102" spans="1:21" ht="27.95" customHeight="1" x14ac:dyDescent="0.25">
      <c r="A102" s="1">
        <f t="shared" si="12"/>
        <v>97</v>
      </c>
      <c r="B102" s="1" t="s">
        <v>22</v>
      </c>
      <c r="C102" s="1"/>
      <c r="D102" s="25" t="s">
        <v>226</v>
      </c>
      <c r="E102" s="25" t="s">
        <v>41</v>
      </c>
      <c r="F102" s="96" t="s">
        <v>347</v>
      </c>
      <c r="G102" s="93">
        <f t="shared" si="14"/>
        <v>14504.6</v>
      </c>
      <c r="H102" s="44">
        <v>31</v>
      </c>
      <c r="I102" s="44">
        <v>6</v>
      </c>
      <c r="J102" s="44">
        <v>21</v>
      </c>
      <c r="K102" s="44">
        <v>18</v>
      </c>
      <c r="L102" s="44">
        <v>25</v>
      </c>
      <c r="M102" s="44">
        <v>0</v>
      </c>
      <c r="N102" s="16">
        <f t="shared" si="15"/>
        <v>58.064516129032263</v>
      </c>
      <c r="O102" s="5">
        <v>14504.6</v>
      </c>
      <c r="P102" s="5">
        <f t="shared" ref="P102:P120" si="18">O102</f>
        <v>14504.6</v>
      </c>
      <c r="Q102" s="16">
        <f t="shared" ref="Q102:Q121" si="19">IF(O102=0,0,P102/O102)*100</f>
        <v>100</v>
      </c>
      <c r="R102" s="5">
        <v>14504.6</v>
      </c>
      <c r="S102" s="16">
        <f t="shared" ref="S102:S121" si="20">IF(P102=0,0,R102/P102)*100</f>
        <v>100</v>
      </c>
      <c r="T102" s="5">
        <f t="shared" ref="T102:T120" si="21">SUM(P102, -R102)</f>
        <v>0</v>
      </c>
      <c r="U102" s="16">
        <f t="shared" ref="U102:U108" si="22">IF(P102=0,0,T102/P102)*100</f>
        <v>0</v>
      </c>
    </row>
    <row r="103" spans="1:21" ht="27.95" customHeight="1" x14ac:dyDescent="0.25">
      <c r="A103" s="1">
        <f t="shared" si="12"/>
        <v>98</v>
      </c>
      <c r="B103" s="1" t="s">
        <v>22</v>
      </c>
      <c r="C103" s="1"/>
      <c r="D103" s="25" t="s">
        <v>228</v>
      </c>
      <c r="E103" s="25" t="s">
        <v>53</v>
      </c>
      <c r="F103" s="96" t="s">
        <v>348</v>
      </c>
      <c r="G103" s="93">
        <f t="shared" si="14"/>
        <v>4470.58</v>
      </c>
      <c r="H103" s="44">
        <v>18</v>
      </c>
      <c r="I103" s="44">
        <v>1</v>
      </c>
      <c r="J103" s="44">
        <v>15</v>
      </c>
      <c r="K103" s="44">
        <v>10</v>
      </c>
      <c r="L103" s="44">
        <v>14</v>
      </c>
      <c r="M103" s="44">
        <v>0</v>
      </c>
      <c r="N103" s="16">
        <f t="shared" si="15"/>
        <v>55.555555555555557</v>
      </c>
      <c r="O103" s="5">
        <v>4470.58</v>
      </c>
      <c r="P103" s="5">
        <f t="shared" si="18"/>
        <v>4470.58</v>
      </c>
      <c r="Q103" s="16">
        <f t="shared" si="19"/>
        <v>100</v>
      </c>
      <c r="R103" s="5">
        <v>4470.58</v>
      </c>
      <c r="S103" s="16">
        <f t="shared" si="20"/>
        <v>100</v>
      </c>
      <c r="T103" s="5">
        <f t="shared" si="21"/>
        <v>0</v>
      </c>
      <c r="U103" s="16">
        <f t="shared" si="22"/>
        <v>0</v>
      </c>
    </row>
    <row r="104" spans="1:21" ht="27.95" customHeight="1" x14ac:dyDescent="0.25">
      <c r="A104" s="1">
        <f t="shared" si="12"/>
        <v>99</v>
      </c>
      <c r="B104" s="1" t="s">
        <v>22</v>
      </c>
      <c r="C104" s="1"/>
      <c r="D104" s="25" t="s">
        <v>232</v>
      </c>
      <c r="E104" s="84" t="s">
        <v>164</v>
      </c>
      <c r="F104" s="100" t="s">
        <v>360</v>
      </c>
      <c r="G104" s="93">
        <f t="shared" si="14"/>
        <v>11644.14</v>
      </c>
      <c r="H104" s="44">
        <v>19</v>
      </c>
      <c r="I104" s="44">
        <v>5</v>
      </c>
      <c r="J104" s="44">
        <v>9</v>
      </c>
      <c r="K104" s="44">
        <v>17</v>
      </c>
      <c r="L104" s="44">
        <v>20</v>
      </c>
      <c r="M104" s="44">
        <v>0</v>
      </c>
      <c r="N104" s="16">
        <f t="shared" si="15"/>
        <v>89.473684210526315</v>
      </c>
      <c r="O104" s="5">
        <v>11644.14</v>
      </c>
      <c r="P104" s="5">
        <f t="shared" si="18"/>
        <v>11644.14</v>
      </c>
      <c r="Q104" s="16">
        <f t="shared" si="19"/>
        <v>100</v>
      </c>
      <c r="R104" s="5">
        <v>11644.14</v>
      </c>
      <c r="S104" s="16">
        <f t="shared" si="20"/>
        <v>100</v>
      </c>
      <c r="T104" s="5">
        <f t="shared" si="21"/>
        <v>0</v>
      </c>
      <c r="U104" s="16">
        <f t="shared" si="22"/>
        <v>0</v>
      </c>
    </row>
    <row r="105" spans="1:21" ht="27.95" customHeight="1" x14ac:dyDescent="0.25">
      <c r="A105" s="1">
        <f t="shared" si="12"/>
        <v>100</v>
      </c>
      <c r="B105" s="1" t="s">
        <v>22</v>
      </c>
      <c r="C105" s="1"/>
      <c r="D105" s="25" t="s">
        <v>230</v>
      </c>
      <c r="E105" s="84" t="s">
        <v>64</v>
      </c>
      <c r="F105" s="97" t="s">
        <v>436</v>
      </c>
      <c r="G105" s="93">
        <f t="shared" si="14"/>
        <v>0</v>
      </c>
      <c r="H105" s="44">
        <v>1</v>
      </c>
      <c r="I105" s="44">
        <v>0</v>
      </c>
      <c r="J105" s="44">
        <v>1</v>
      </c>
      <c r="K105" s="44">
        <v>0</v>
      </c>
      <c r="L105" s="44">
        <v>0</v>
      </c>
      <c r="M105" s="44">
        <v>0</v>
      </c>
      <c r="N105" s="16">
        <f t="shared" si="15"/>
        <v>0</v>
      </c>
      <c r="O105" s="5">
        <v>0</v>
      </c>
      <c r="P105" s="5">
        <f t="shared" si="18"/>
        <v>0</v>
      </c>
      <c r="Q105" s="16">
        <f t="shared" si="19"/>
        <v>0</v>
      </c>
      <c r="R105" s="5">
        <v>0</v>
      </c>
      <c r="S105" s="16">
        <f t="shared" si="20"/>
        <v>0</v>
      </c>
      <c r="T105" s="5">
        <f t="shared" si="21"/>
        <v>0</v>
      </c>
      <c r="U105" s="16">
        <f t="shared" si="22"/>
        <v>0</v>
      </c>
    </row>
    <row r="106" spans="1:21" ht="49.5" customHeight="1" x14ac:dyDescent="0.25">
      <c r="A106" s="1">
        <f t="shared" si="12"/>
        <v>101</v>
      </c>
      <c r="B106" s="25" t="s">
        <v>23</v>
      </c>
      <c r="C106" s="200" t="s">
        <v>271</v>
      </c>
      <c r="D106" s="25" t="s">
        <v>270</v>
      </c>
      <c r="E106" s="84" t="s">
        <v>41</v>
      </c>
      <c r="F106" s="97" t="s">
        <v>369</v>
      </c>
      <c r="G106" s="93">
        <f t="shared" si="14"/>
        <v>4070.72</v>
      </c>
      <c r="H106" s="44">
        <v>14</v>
      </c>
      <c r="I106" s="44">
        <v>2</v>
      </c>
      <c r="J106" s="44">
        <v>11</v>
      </c>
      <c r="K106" s="44">
        <v>11</v>
      </c>
      <c r="L106" s="44">
        <v>14</v>
      </c>
      <c r="M106" s="44">
        <v>0</v>
      </c>
      <c r="N106" s="16">
        <f t="shared" si="15"/>
        <v>78.571428571428569</v>
      </c>
      <c r="O106" s="5">
        <v>4070.72</v>
      </c>
      <c r="P106" s="5">
        <f t="shared" si="18"/>
        <v>4070.72</v>
      </c>
      <c r="Q106" s="16">
        <f t="shared" si="19"/>
        <v>100</v>
      </c>
      <c r="R106" s="5">
        <v>4070.72</v>
      </c>
      <c r="S106" s="16">
        <f t="shared" si="20"/>
        <v>100</v>
      </c>
      <c r="T106" s="5">
        <f t="shared" si="21"/>
        <v>0</v>
      </c>
      <c r="U106" s="16">
        <f t="shared" si="22"/>
        <v>0</v>
      </c>
    </row>
    <row r="107" spans="1:21" ht="27.95" customHeight="1" x14ac:dyDescent="0.25">
      <c r="A107" s="1">
        <f t="shared" si="12"/>
        <v>102</v>
      </c>
      <c r="B107" s="1" t="s">
        <v>22</v>
      </c>
      <c r="C107" s="1"/>
      <c r="D107" s="25" t="s">
        <v>234</v>
      </c>
      <c r="E107" s="86" t="s">
        <v>176</v>
      </c>
      <c r="F107" s="96" t="s">
        <v>349</v>
      </c>
      <c r="G107" s="93">
        <f t="shared" si="14"/>
        <v>7080.76</v>
      </c>
      <c r="H107" s="44">
        <v>26</v>
      </c>
      <c r="I107" s="44">
        <v>2</v>
      </c>
      <c r="J107" s="44">
        <v>13</v>
      </c>
      <c r="K107" s="44">
        <v>18</v>
      </c>
      <c r="L107" s="44">
        <v>22</v>
      </c>
      <c r="M107" s="44">
        <v>0</v>
      </c>
      <c r="N107" s="16">
        <f t="shared" si="15"/>
        <v>69.230769230769226</v>
      </c>
      <c r="O107" s="5">
        <v>7080.76</v>
      </c>
      <c r="P107" s="5">
        <f t="shared" si="18"/>
        <v>7080.76</v>
      </c>
      <c r="Q107" s="16">
        <f t="shared" si="19"/>
        <v>100</v>
      </c>
      <c r="R107" s="5">
        <v>7080.76</v>
      </c>
      <c r="S107" s="16">
        <f t="shared" si="20"/>
        <v>100</v>
      </c>
      <c r="T107" s="5">
        <f t="shared" si="21"/>
        <v>0</v>
      </c>
      <c r="U107" s="16">
        <f t="shared" si="22"/>
        <v>0</v>
      </c>
    </row>
    <row r="108" spans="1:21" s="169" customFormat="1" ht="27.95" customHeight="1" x14ac:dyDescent="0.25">
      <c r="A108" s="1">
        <f t="shared" si="12"/>
        <v>103</v>
      </c>
      <c r="B108" s="166" t="s">
        <v>22</v>
      </c>
      <c r="C108" s="166"/>
      <c r="D108" s="25" t="s">
        <v>401</v>
      </c>
      <c r="E108" s="86" t="s">
        <v>128</v>
      </c>
      <c r="F108" s="97" t="s">
        <v>430</v>
      </c>
      <c r="G108" s="167">
        <f t="shared" si="14"/>
        <v>0</v>
      </c>
      <c r="H108" s="168">
        <v>5</v>
      </c>
      <c r="I108" s="168">
        <v>1</v>
      </c>
      <c r="J108" s="168">
        <v>4</v>
      </c>
      <c r="K108" s="44">
        <v>0</v>
      </c>
      <c r="L108" s="44">
        <v>0</v>
      </c>
      <c r="M108" s="44">
        <v>0</v>
      </c>
      <c r="N108" s="16">
        <f t="shared" si="15"/>
        <v>0</v>
      </c>
      <c r="O108" s="5">
        <v>0</v>
      </c>
      <c r="P108" s="5">
        <f t="shared" si="18"/>
        <v>0</v>
      </c>
      <c r="Q108" s="16">
        <f t="shared" si="19"/>
        <v>0</v>
      </c>
      <c r="R108" s="5">
        <v>0</v>
      </c>
      <c r="S108" s="16">
        <f t="shared" si="20"/>
        <v>0</v>
      </c>
      <c r="T108" s="5">
        <f t="shared" si="21"/>
        <v>0</v>
      </c>
      <c r="U108" s="16">
        <f t="shared" si="22"/>
        <v>0</v>
      </c>
    </row>
    <row r="109" spans="1:21" s="169" customFormat="1" ht="27.95" customHeight="1" x14ac:dyDescent="0.25">
      <c r="A109" s="1">
        <f t="shared" si="12"/>
        <v>104</v>
      </c>
      <c r="B109" s="166" t="s">
        <v>22</v>
      </c>
      <c r="C109" s="166"/>
      <c r="D109" s="25" t="s">
        <v>425</v>
      </c>
      <c r="E109" s="86" t="s">
        <v>41</v>
      </c>
      <c r="F109" s="192" t="s">
        <v>444</v>
      </c>
      <c r="G109" s="167">
        <f t="shared" si="14"/>
        <v>0</v>
      </c>
      <c r="H109" s="168">
        <v>5</v>
      </c>
      <c r="I109" s="168">
        <v>1</v>
      </c>
      <c r="J109" s="168">
        <v>4</v>
      </c>
      <c r="K109" s="168">
        <v>0</v>
      </c>
      <c r="L109" s="168">
        <v>0</v>
      </c>
      <c r="M109" s="168">
        <v>0</v>
      </c>
      <c r="N109" s="16">
        <f t="shared" si="15"/>
        <v>0</v>
      </c>
      <c r="O109" s="5"/>
      <c r="P109" s="5">
        <f t="shared" si="18"/>
        <v>0</v>
      </c>
      <c r="Q109" s="16">
        <f t="shared" si="19"/>
        <v>0</v>
      </c>
      <c r="R109" s="5"/>
      <c r="S109" s="16">
        <f t="shared" si="20"/>
        <v>0</v>
      </c>
      <c r="T109" s="5">
        <f t="shared" si="21"/>
        <v>0</v>
      </c>
      <c r="U109" s="16"/>
    </row>
    <row r="110" spans="1:21" ht="27.95" customHeight="1" x14ac:dyDescent="0.25">
      <c r="A110" s="1">
        <f t="shared" si="12"/>
        <v>105</v>
      </c>
      <c r="B110" s="1" t="s">
        <v>22</v>
      </c>
      <c r="C110" s="1"/>
      <c r="D110" s="25" t="s">
        <v>272</v>
      </c>
      <c r="E110" s="86" t="s">
        <v>263</v>
      </c>
      <c r="F110" s="97" t="s">
        <v>350</v>
      </c>
      <c r="G110" s="93">
        <f t="shared" si="14"/>
        <v>7943.31</v>
      </c>
      <c r="H110" s="44">
        <v>20</v>
      </c>
      <c r="I110" s="44">
        <v>4</v>
      </c>
      <c r="J110" s="44">
        <v>8</v>
      </c>
      <c r="K110" s="44">
        <v>8</v>
      </c>
      <c r="L110" s="44">
        <v>9</v>
      </c>
      <c r="M110" s="44">
        <v>0</v>
      </c>
      <c r="N110" s="16">
        <f t="shared" si="15"/>
        <v>40</v>
      </c>
      <c r="O110" s="5">
        <v>7943.31</v>
      </c>
      <c r="P110" s="5">
        <f t="shared" si="18"/>
        <v>7943.31</v>
      </c>
      <c r="Q110" s="16">
        <f t="shared" si="19"/>
        <v>100</v>
      </c>
      <c r="R110" s="5">
        <v>7943.31</v>
      </c>
      <c r="S110" s="16">
        <f t="shared" si="20"/>
        <v>100</v>
      </c>
      <c r="T110" s="5">
        <f t="shared" si="21"/>
        <v>0</v>
      </c>
      <c r="U110" s="16">
        <f t="shared" ref="U110:U121" si="23">IF(P110=0,0,T110/P110)*100</f>
        <v>0</v>
      </c>
    </row>
    <row r="111" spans="1:21" ht="27.95" customHeight="1" x14ac:dyDescent="0.25">
      <c r="A111" s="1">
        <f t="shared" si="12"/>
        <v>106</v>
      </c>
      <c r="B111" s="1" t="s">
        <v>22</v>
      </c>
      <c r="C111" s="1"/>
      <c r="D111" s="25" t="s">
        <v>236</v>
      </c>
      <c r="E111" s="84" t="s">
        <v>53</v>
      </c>
      <c r="F111" s="96" t="s">
        <v>368</v>
      </c>
      <c r="G111" s="93">
        <f t="shared" si="14"/>
        <v>14913.17</v>
      </c>
      <c r="H111" s="44">
        <v>24</v>
      </c>
      <c r="I111" s="44">
        <v>8</v>
      </c>
      <c r="J111" s="44">
        <v>16</v>
      </c>
      <c r="K111" s="44">
        <v>16</v>
      </c>
      <c r="L111" s="44">
        <v>21</v>
      </c>
      <c r="M111" s="44">
        <v>0</v>
      </c>
      <c r="N111" s="16">
        <f t="shared" si="15"/>
        <v>66.666666666666657</v>
      </c>
      <c r="O111" s="5">
        <v>14913.17</v>
      </c>
      <c r="P111" s="5">
        <f t="shared" si="18"/>
        <v>14913.17</v>
      </c>
      <c r="Q111" s="16">
        <f t="shared" si="19"/>
        <v>100</v>
      </c>
      <c r="R111" s="5">
        <v>14913.17</v>
      </c>
      <c r="S111" s="16">
        <f t="shared" si="20"/>
        <v>100</v>
      </c>
      <c r="T111" s="5">
        <f t="shared" si="21"/>
        <v>0</v>
      </c>
      <c r="U111" s="16">
        <f t="shared" si="23"/>
        <v>0</v>
      </c>
    </row>
    <row r="112" spans="1:21" ht="27.95" customHeight="1" x14ac:dyDescent="0.25">
      <c r="A112" s="1">
        <f t="shared" si="12"/>
        <v>107</v>
      </c>
      <c r="B112" s="1" t="s">
        <v>22</v>
      </c>
      <c r="C112" s="1"/>
      <c r="D112" s="25" t="s">
        <v>240</v>
      </c>
      <c r="E112" s="84" t="s">
        <v>241</v>
      </c>
      <c r="F112" s="96" t="s">
        <v>351</v>
      </c>
      <c r="G112" s="93">
        <f t="shared" si="14"/>
        <v>1303.83</v>
      </c>
      <c r="H112" s="44">
        <v>16</v>
      </c>
      <c r="I112" s="44">
        <v>7</v>
      </c>
      <c r="J112" s="44">
        <v>4</v>
      </c>
      <c r="K112" s="44">
        <v>8</v>
      </c>
      <c r="L112" s="44">
        <v>8</v>
      </c>
      <c r="M112" s="44">
        <v>0</v>
      </c>
      <c r="N112" s="16">
        <f t="shared" si="15"/>
        <v>50</v>
      </c>
      <c r="O112" s="5">
        <v>1303.83</v>
      </c>
      <c r="P112" s="5">
        <f t="shared" si="18"/>
        <v>1303.83</v>
      </c>
      <c r="Q112" s="16">
        <f t="shared" si="19"/>
        <v>100</v>
      </c>
      <c r="R112" s="5">
        <v>1303.83</v>
      </c>
      <c r="S112" s="16">
        <f t="shared" si="20"/>
        <v>100</v>
      </c>
      <c r="T112" s="5">
        <f t="shared" si="21"/>
        <v>0</v>
      </c>
      <c r="U112" s="16">
        <f t="shared" si="23"/>
        <v>0</v>
      </c>
    </row>
    <row r="113" spans="1:32" ht="27.95" customHeight="1" x14ac:dyDescent="0.25">
      <c r="A113" s="1">
        <f t="shared" si="12"/>
        <v>108</v>
      </c>
      <c r="B113" s="1" t="s">
        <v>22</v>
      </c>
      <c r="C113" s="1"/>
      <c r="D113" s="25" t="s">
        <v>243</v>
      </c>
      <c r="E113" s="33" t="s">
        <v>128</v>
      </c>
      <c r="F113" s="96" t="s">
        <v>352</v>
      </c>
      <c r="G113" s="93">
        <f t="shared" si="14"/>
        <v>7800.61</v>
      </c>
      <c r="H113" s="44">
        <v>25</v>
      </c>
      <c r="I113" s="44">
        <v>6</v>
      </c>
      <c r="J113" s="44">
        <v>6</v>
      </c>
      <c r="K113" s="44">
        <v>23</v>
      </c>
      <c r="L113" s="44">
        <v>23</v>
      </c>
      <c r="M113" s="44">
        <v>0</v>
      </c>
      <c r="N113" s="16">
        <f t="shared" si="15"/>
        <v>92</v>
      </c>
      <c r="O113" s="5">
        <v>7800.61</v>
      </c>
      <c r="P113" s="5">
        <f t="shared" si="18"/>
        <v>7800.61</v>
      </c>
      <c r="Q113" s="16">
        <f>IF(O113=0,0,P113/O113)*100</f>
        <v>100</v>
      </c>
      <c r="R113" s="5">
        <v>7800.61</v>
      </c>
      <c r="S113" s="16">
        <f t="shared" si="20"/>
        <v>100</v>
      </c>
      <c r="T113" s="5">
        <f t="shared" si="21"/>
        <v>0</v>
      </c>
      <c r="U113" s="16">
        <f t="shared" si="23"/>
        <v>0</v>
      </c>
    </row>
    <row r="114" spans="1:32" ht="27.95" customHeight="1" x14ac:dyDescent="0.25">
      <c r="A114" s="1">
        <f t="shared" si="12"/>
        <v>109</v>
      </c>
      <c r="B114" s="1" t="s">
        <v>22</v>
      </c>
      <c r="C114" s="1"/>
      <c r="D114" s="25" t="s">
        <v>245</v>
      </c>
      <c r="E114" s="84" t="s">
        <v>53</v>
      </c>
      <c r="F114" s="98" t="s">
        <v>353</v>
      </c>
      <c r="G114" s="93">
        <f t="shared" si="14"/>
        <v>6910.89</v>
      </c>
      <c r="H114" s="44">
        <v>23</v>
      </c>
      <c r="I114" s="44">
        <v>6</v>
      </c>
      <c r="J114" s="44">
        <v>16</v>
      </c>
      <c r="K114" s="44">
        <v>15</v>
      </c>
      <c r="L114" s="44">
        <v>20</v>
      </c>
      <c r="M114" s="44">
        <v>0</v>
      </c>
      <c r="N114" s="16">
        <f t="shared" si="15"/>
        <v>65.217391304347828</v>
      </c>
      <c r="O114" s="5">
        <v>6910.89</v>
      </c>
      <c r="P114" s="5">
        <f t="shared" si="18"/>
        <v>6910.89</v>
      </c>
      <c r="Q114" s="16">
        <f t="shared" si="19"/>
        <v>100</v>
      </c>
      <c r="R114" s="5">
        <v>6910.89</v>
      </c>
      <c r="S114" s="16">
        <f t="shared" si="20"/>
        <v>100</v>
      </c>
      <c r="T114" s="5">
        <f t="shared" si="21"/>
        <v>0</v>
      </c>
      <c r="U114" s="16">
        <f t="shared" si="23"/>
        <v>0</v>
      </c>
    </row>
    <row r="115" spans="1:32" ht="27.95" customHeight="1" x14ac:dyDescent="0.25">
      <c r="A115" s="1">
        <f t="shared" si="12"/>
        <v>110</v>
      </c>
      <c r="B115" s="1" t="s">
        <v>22</v>
      </c>
      <c r="C115" s="1"/>
      <c r="D115" s="25" t="s">
        <v>247</v>
      </c>
      <c r="E115" s="84" t="s">
        <v>53</v>
      </c>
      <c r="F115" s="103" t="s">
        <v>354</v>
      </c>
      <c r="G115" s="93">
        <f t="shared" si="14"/>
        <v>0</v>
      </c>
      <c r="H115" s="44">
        <v>17</v>
      </c>
      <c r="I115" s="44">
        <v>5</v>
      </c>
      <c r="J115" s="44">
        <v>10</v>
      </c>
      <c r="K115" s="44">
        <v>0</v>
      </c>
      <c r="L115" s="44">
        <v>0</v>
      </c>
      <c r="M115" s="44">
        <v>0</v>
      </c>
      <c r="N115" s="16">
        <f t="shared" si="15"/>
        <v>0</v>
      </c>
      <c r="O115" s="5">
        <v>0</v>
      </c>
      <c r="P115" s="5">
        <f t="shared" si="18"/>
        <v>0</v>
      </c>
      <c r="Q115" s="16">
        <f t="shared" si="19"/>
        <v>0</v>
      </c>
      <c r="R115" s="5">
        <v>0</v>
      </c>
      <c r="S115" s="16">
        <f t="shared" si="20"/>
        <v>0</v>
      </c>
      <c r="T115" s="5">
        <f t="shared" si="21"/>
        <v>0</v>
      </c>
      <c r="U115" s="16">
        <f t="shared" si="23"/>
        <v>0</v>
      </c>
    </row>
    <row r="116" spans="1:32" ht="27.95" customHeight="1" x14ac:dyDescent="0.25">
      <c r="A116" s="1">
        <f t="shared" si="12"/>
        <v>111</v>
      </c>
      <c r="B116" s="1" t="s">
        <v>22</v>
      </c>
      <c r="C116" s="1"/>
      <c r="D116" s="25" t="s">
        <v>426</v>
      </c>
      <c r="E116" s="84" t="s">
        <v>41</v>
      </c>
      <c r="F116" s="192" t="s">
        <v>445</v>
      </c>
      <c r="G116" s="93">
        <f t="shared" si="14"/>
        <v>0</v>
      </c>
      <c r="H116" s="44">
        <v>3</v>
      </c>
      <c r="I116" s="44">
        <v>1</v>
      </c>
      <c r="J116" s="44">
        <v>1</v>
      </c>
      <c r="K116" s="44">
        <v>0</v>
      </c>
      <c r="L116" s="44">
        <v>0</v>
      </c>
      <c r="M116" s="44">
        <v>0</v>
      </c>
      <c r="N116" s="16">
        <f t="shared" si="15"/>
        <v>0</v>
      </c>
      <c r="O116" s="5"/>
      <c r="P116" s="5">
        <f t="shared" si="18"/>
        <v>0</v>
      </c>
      <c r="Q116" s="16">
        <f t="shared" si="19"/>
        <v>0</v>
      </c>
      <c r="R116" s="5"/>
      <c r="S116" s="16">
        <f t="shared" si="20"/>
        <v>0</v>
      </c>
      <c r="T116" s="5">
        <f t="shared" si="21"/>
        <v>0</v>
      </c>
      <c r="U116" s="16"/>
    </row>
    <row r="117" spans="1:32" ht="27.95" customHeight="1" x14ac:dyDescent="0.25">
      <c r="A117" s="1">
        <f t="shared" si="12"/>
        <v>112</v>
      </c>
      <c r="B117" s="1" t="s">
        <v>22</v>
      </c>
      <c r="C117" s="1"/>
      <c r="D117" s="25" t="s">
        <v>249</v>
      </c>
      <c r="E117" s="84" t="s">
        <v>250</v>
      </c>
      <c r="F117" s="96" t="s">
        <v>366</v>
      </c>
      <c r="G117" s="93">
        <f t="shared" si="14"/>
        <v>0</v>
      </c>
      <c r="H117" s="44">
        <v>27</v>
      </c>
      <c r="I117" s="44">
        <v>2</v>
      </c>
      <c r="J117" s="44">
        <v>24</v>
      </c>
      <c r="K117" s="44">
        <v>0</v>
      </c>
      <c r="L117" s="44">
        <v>0</v>
      </c>
      <c r="M117" s="44">
        <v>0</v>
      </c>
      <c r="N117" s="16">
        <f t="shared" si="15"/>
        <v>0</v>
      </c>
      <c r="O117" s="5">
        <v>0</v>
      </c>
      <c r="P117" s="5">
        <f t="shared" si="18"/>
        <v>0</v>
      </c>
      <c r="Q117" s="16">
        <f t="shared" si="19"/>
        <v>0</v>
      </c>
      <c r="R117" s="5">
        <v>0</v>
      </c>
      <c r="S117" s="16">
        <f t="shared" si="20"/>
        <v>0</v>
      </c>
      <c r="T117" s="5">
        <f t="shared" si="21"/>
        <v>0</v>
      </c>
      <c r="U117" s="16">
        <f t="shared" si="23"/>
        <v>0</v>
      </c>
    </row>
    <row r="118" spans="1:32" ht="27.95" customHeight="1" x14ac:dyDescent="0.25">
      <c r="A118" s="1">
        <f t="shared" si="12"/>
        <v>113</v>
      </c>
      <c r="B118" s="25" t="s">
        <v>23</v>
      </c>
      <c r="C118" s="200" t="s">
        <v>34</v>
      </c>
      <c r="D118" s="25" t="s">
        <v>252</v>
      </c>
      <c r="E118" s="84" t="s">
        <v>53</v>
      </c>
      <c r="F118" s="89" t="s">
        <v>367</v>
      </c>
      <c r="G118" s="93">
        <f t="shared" si="14"/>
        <v>0</v>
      </c>
      <c r="H118" s="44">
        <v>22</v>
      </c>
      <c r="I118" s="44">
        <v>2</v>
      </c>
      <c r="J118" s="44">
        <v>20</v>
      </c>
      <c r="K118" s="44">
        <v>0</v>
      </c>
      <c r="L118" s="44">
        <v>0</v>
      </c>
      <c r="M118" s="44">
        <v>0</v>
      </c>
      <c r="N118" s="16">
        <f t="shared" si="15"/>
        <v>0</v>
      </c>
      <c r="O118" s="5">
        <v>0</v>
      </c>
      <c r="P118" s="5">
        <f t="shared" si="18"/>
        <v>0</v>
      </c>
      <c r="Q118" s="16">
        <f t="shared" si="19"/>
        <v>0</v>
      </c>
      <c r="R118" s="5">
        <v>0</v>
      </c>
      <c r="S118" s="16">
        <f t="shared" si="20"/>
        <v>0</v>
      </c>
      <c r="T118" s="5">
        <f t="shared" si="21"/>
        <v>0</v>
      </c>
      <c r="U118" s="16">
        <f t="shared" si="23"/>
        <v>0</v>
      </c>
    </row>
    <row r="119" spans="1:32" ht="40.5" customHeight="1" x14ac:dyDescent="0.2">
      <c r="A119" s="1">
        <f t="shared" si="12"/>
        <v>114</v>
      </c>
      <c r="B119" s="1" t="s">
        <v>22</v>
      </c>
      <c r="C119" s="200"/>
      <c r="D119" s="25" t="s">
        <v>254</v>
      </c>
      <c r="E119" s="84" t="s">
        <v>41</v>
      </c>
      <c r="F119" s="137" t="s">
        <v>377</v>
      </c>
      <c r="G119" s="93">
        <f t="shared" si="14"/>
        <v>10848.32</v>
      </c>
      <c r="H119" s="44">
        <v>23</v>
      </c>
      <c r="I119" s="44">
        <v>6</v>
      </c>
      <c r="J119" s="44">
        <v>15</v>
      </c>
      <c r="K119" s="44">
        <v>20</v>
      </c>
      <c r="L119" s="44">
        <v>25</v>
      </c>
      <c r="M119" s="44">
        <v>0</v>
      </c>
      <c r="N119" s="16">
        <f t="shared" si="15"/>
        <v>86.956521739130437</v>
      </c>
      <c r="O119" s="5">
        <v>10848.32</v>
      </c>
      <c r="P119" s="5">
        <f t="shared" si="18"/>
        <v>10848.32</v>
      </c>
      <c r="Q119" s="16">
        <f t="shared" si="19"/>
        <v>100</v>
      </c>
      <c r="R119" s="5">
        <v>10848.32</v>
      </c>
      <c r="S119" s="16">
        <f t="shared" si="20"/>
        <v>100</v>
      </c>
      <c r="T119" s="5">
        <f t="shared" si="21"/>
        <v>0</v>
      </c>
      <c r="U119" s="16">
        <f t="shared" si="23"/>
        <v>0</v>
      </c>
    </row>
    <row r="120" spans="1:32" ht="38.25" customHeight="1" x14ac:dyDescent="0.25">
      <c r="A120" s="1">
        <f t="shared" si="12"/>
        <v>115</v>
      </c>
      <c r="B120" s="25" t="s">
        <v>23</v>
      </c>
      <c r="C120" s="200" t="s">
        <v>271</v>
      </c>
      <c r="D120" s="25" t="s">
        <v>256</v>
      </c>
      <c r="E120" s="84" t="s">
        <v>41</v>
      </c>
      <c r="F120" s="103" t="s">
        <v>355</v>
      </c>
      <c r="G120" s="93">
        <f t="shared" si="14"/>
        <v>5547.77</v>
      </c>
      <c r="H120" s="44">
        <v>17</v>
      </c>
      <c r="I120" s="44">
        <v>4</v>
      </c>
      <c r="J120" s="44">
        <v>11</v>
      </c>
      <c r="K120" s="44">
        <v>12</v>
      </c>
      <c r="L120" s="44">
        <v>15</v>
      </c>
      <c r="M120" s="44">
        <v>0</v>
      </c>
      <c r="N120" s="16">
        <f t="shared" ref="N120:N121" si="24">IF(H120=0,0,K120/H120)*100</f>
        <v>70.588235294117652</v>
      </c>
      <c r="O120" s="5">
        <v>5547.77</v>
      </c>
      <c r="P120" s="5">
        <f t="shared" si="18"/>
        <v>5547.77</v>
      </c>
      <c r="Q120" s="16">
        <f t="shared" si="19"/>
        <v>100</v>
      </c>
      <c r="R120" s="5">
        <v>5547.77</v>
      </c>
      <c r="S120" s="16">
        <f t="shared" si="20"/>
        <v>100</v>
      </c>
      <c r="T120" s="5">
        <f t="shared" si="21"/>
        <v>0</v>
      </c>
      <c r="U120" s="16">
        <f t="shared" si="23"/>
        <v>0</v>
      </c>
    </row>
    <row r="121" spans="1:32" x14ac:dyDescent="0.25">
      <c r="A121" s="22" t="s">
        <v>19</v>
      </c>
      <c r="B121" s="23"/>
      <c r="C121" s="23"/>
      <c r="D121" s="23"/>
      <c r="E121" s="23"/>
      <c r="F121" s="103"/>
      <c r="G121" s="94">
        <f t="shared" ref="G121:M121" si="25">SUM(G6:G120)</f>
        <v>1105612.04</v>
      </c>
      <c r="H121" s="18">
        <f t="shared" si="25"/>
        <v>2572</v>
      </c>
      <c r="I121" s="18">
        <f t="shared" si="25"/>
        <v>531</v>
      </c>
      <c r="J121" s="18">
        <f t="shared" si="25"/>
        <v>1668</v>
      </c>
      <c r="K121" s="18">
        <f t="shared" si="25"/>
        <v>1503</v>
      </c>
      <c r="L121" s="18">
        <f t="shared" si="25"/>
        <v>1930</v>
      </c>
      <c r="M121" s="18">
        <f t="shared" si="25"/>
        <v>0</v>
      </c>
      <c r="N121" s="16">
        <f t="shared" si="24"/>
        <v>58.437013996889576</v>
      </c>
      <c r="O121" s="19">
        <f>SUM(O6:O120)</f>
        <v>1105612.04</v>
      </c>
      <c r="P121" s="19">
        <f>SUM(P6:P120)</f>
        <v>1105612.04</v>
      </c>
      <c r="Q121" s="16">
        <f t="shared" si="19"/>
        <v>100</v>
      </c>
      <c r="R121" s="19">
        <f>SUM(R6:R120)</f>
        <v>1105612.04</v>
      </c>
      <c r="S121" s="16">
        <f t="shared" si="20"/>
        <v>100</v>
      </c>
      <c r="T121" s="19">
        <f>SUM(T6:T120)</f>
        <v>0</v>
      </c>
      <c r="U121" s="16">
        <f t="shared" si="23"/>
        <v>0</v>
      </c>
      <c r="V121" s="10"/>
      <c r="W121" s="10"/>
      <c r="X121" s="10"/>
      <c r="Y121" s="9"/>
      <c r="Z121" s="11"/>
      <c r="AA121" s="11"/>
      <c r="AB121" s="9"/>
      <c r="AC121" s="11"/>
      <c r="AD121" s="9"/>
      <c r="AE121" s="11"/>
      <c r="AF121" s="9"/>
    </row>
  </sheetData>
  <sheetProtection algorithmName="SHA-512" hashValue="RfBjKCNv9NIPvCdiPLlFVJanc5nrgo3GpOjefIrw8yZeX9Pe5NrxAzASW5hK5Bjb3oyiqFz0b5Zh+QYoVGoVWA==" saltValue="gz5pwrrZkF1Ll1q3aiBTHA==" spinCount="100000" sheet="1" objects="1" scenarios="1"/>
  <customSheetViews>
    <customSheetView guid="{2F2CED36-E625-4693-8C75-0460C802BA46}" scale="77">
      <selection activeCell="D92" sqref="D92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7">
      <selection activeCell="D92" sqref="D92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7">
      <selection activeCell="D92" sqref="D92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22"/>
  <sheetViews>
    <sheetView topLeftCell="A108" zoomScale="75" zoomScaleNormal="75" zoomScaleSheetLayoutView="130" workbookViewId="0">
      <selection activeCell="K3" sqref="K3:K4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12.140625" style="3" customWidth="1"/>
    <col min="16" max="16" width="13.140625" style="3" customWidth="1"/>
    <col min="17" max="17" width="9.140625" style="2"/>
    <col min="18" max="18" width="11.14062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453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204" t="s">
        <v>6</v>
      </c>
      <c r="Q4" s="203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204" t="s">
        <v>6</v>
      </c>
      <c r="S4" s="203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204" t="s">
        <v>6</v>
      </c>
      <c r="U4" s="203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203">
        <v>1</v>
      </c>
      <c r="B5" s="203">
        <v>2</v>
      </c>
      <c r="C5" s="203">
        <v>3</v>
      </c>
      <c r="D5" s="203">
        <v>4</v>
      </c>
      <c r="E5" s="91">
        <v>5</v>
      </c>
      <c r="F5" s="95">
        <v>6</v>
      </c>
      <c r="G5" s="92">
        <v>7</v>
      </c>
      <c r="H5" s="203">
        <v>8</v>
      </c>
      <c r="I5" s="203">
        <v>9</v>
      </c>
      <c r="J5" s="203">
        <v>10</v>
      </c>
      <c r="K5" s="203">
        <v>11</v>
      </c>
      <c r="L5" s="203">
        <v>12</v>
      </c>
      <c r="M5" s="203">
        <v>13</v>
      </c>
      <c r="N5" s="203">
        <v>14</v>
      </c>
      <c r="O5" s="203">
        <v>15</v>
      </c>
      <c r="P5" s="203">
        <v>16</v>
      </c>
      <c r="Q5" s="203">
        <v>17</v>
      </c>
      <c r="R5" s="203">
        <v>18</v>
      </c>
      <c r="S5" s="203">
        <v>19</v>
      </c>
      <c r="T5" s="203">
        <v>20</v>
      </c>
      <c r="U5" s="203">
        <v>21</v>
      </c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83" si="0">O6</f>
        <v>39672.85</v>
      </c>
      <c r="H6" s="44">
        <v>56</v>
      </c>
      <c r="I6" s="44">
        <v>9</v>
      </c>
      <c r="J6" s="44">
        <v>41</v>
      </c>
      <c r="K6" s="44">
        <v>52</v>
      </c>
      <c r="L6" s="44">
        <v>67</v>
      </c>
      <c r="M6" s="44">
        <v>0</v>
      </c>
      <c r="N6" s="16">
        <f t="shared" ref="N6:N83" si="1">IF(H6=0,0,K6/H6)*100</f>
        <v>92.857142857142861</v>
      </c>
      <c r="O6" s="5">
        <v>39672.85</v>
      </c>
      <c r="P6" s="5">
        <f t="shared" ref="P6:P83" si="2">O6</f>
        <v>39672.85</v>
      </c>
      <c r="Q6" s="16">
        <f t="shared" ref="Q6:Q49" si="3">IF(O6=0,0,P6/O6)*100</f>
        <v>100</v>
      </c>
      <c r="R6" s="5">
        <v>39672.85</v>
      </c>
      <c r="S6" s="16">
        <f t="shared" ref="S6:S47" si="4">IF(P6=0,0,R6/P6)*100</f>
        <v>100</v>
      </c>
      <c r="T6" s="5">
        <f t="shared" ref="T6:T83" si="5">SUM(P6, -R6)</f>
        <v>0</v>
      </c>
      <c r="U6" s="16">
        <f t="shared" ref="U6:U47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14175.27</v>
      </c>
      <c r="H7" s="44">
        <v>24</v>
      </c>
      <c r="I7" s="44">
        <v>6</v>
      </c>
      <c r="J7" s="44">
        <v>16</v>
      </c>
      <c r="K7" s="44">
        <v>22</v>
      </c>
      <c r="L7" s="44">
        <v>28</v>
      </c>
      <c r="M7" s="44">
        <v>0</v>
      </c>
      <c r="N7" s="16">
        <f t="shared" si="1"/>
        <v>91.666666666666657</v>
      </c>
      <c r="O7" s="5">
        <v>14175.27</v>
      </c>
      <c r="P7" s="5">
        <f t="shared" si="2"/>
        <v>14175.27</v>
      </c>
      <c r="Q7" s="16">
        <f t="shared" si="3"/>
        <v>100</v>
      </c>
      <c r="R7" s="5">
        <v>14175.27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40</v>
      </c>
      <c r="E8" s="84" t="s">
        <v>41</v>
      </c>
      <c r="F8" s="96" t="s">
        <v>372</v>
      </c>
      <c r="G8" s="93">
        <f t="shared" si="0"/>
        <v>31382.65</v>
      </c>
      <c r="H8" s="44">
        <v>55</v>
      </c>
      <c r="I8" s="44">
        <v>12</v>
      </c>
      <c r="J8" s="44">
        <v>39</v>
      </c>
      <c r="K8" s="44">
        <v>39</v>
      </c>
      <c r="L8" s="44">
        <v>47</v>
      </c>
      <c r="M8" s="44">
        <v>0</v>
      </c>
      <c r="N8" s="16">
        <f t="shared" si="1"/>
        <v>70.909090909090907</v>
      </c>
      <c r="O8" s="5">
        <v>31382.65</v>
      </c>
      <c r="P8" s="5">
        <f t="shared" si="2"/>
        <v>31382.65</v>
      </c>
      <c r="Q8" s="16">
        <f t="shared" si="3"/>
        <v>100</v>
      </c>
      <c r="R8" s="5">
        <v>31382.65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43</v>
      </c>
      <c r="E9" s="84" t="s">
        <v>44</v>
      </c>
      <c r="F9" s="97" t="s">
        <v>357</v>
      </c>
      <c r="G9" s="93">
        <f t="shared" si="0"/>
        <v>11539.42</v>
      </c>
      <c r="H9" s="44">
        <v>19</v>
      </c>
      <c r="I9" s="44">
        <v>0</v>
      </c>
      <c r="J9" s="44">
        <v>16</v>
      </c>
      <c r="K9" s="44">
        <v>16</v>
      </c>
      <c r="L9" s="44">
        <v>20</v>
      </c>
      <c r="M9" s="44">
        <v>0</v>
      </c>
      <c r="N9" s="16">
        <f t="shared" si="1"/>
        <v>84.210526315789465</v>
      </c>
      <c r="O9" s="5">
        <v>11539.42</v>
      </c>
      <c r="P9" s="5">
        <f t="shared" si="2"/>
        <v>11539.42</v>
      </c>
      <c r="Q9" s="16">
        <f t="shared" si="3"/>
        <v>100</v>
      </c>
      <c r="R9" s="5">
        <v>11539.42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46</v>
      </c>
      <c r="E10" s="84" t="s">
        <v>41</v>
      </c>
      <c r="F10" s="96" t="s">
        <v>405</v>
      </c>
      <c r="G10" s="93">
        <f t="shared" si="0"/>
        <v>5526.62</v>
      </c>
      <c r="H10" s="44">
        <v>9</v>
      </c>
      <c r="I10" s="44">
        <v>2</v>
      </c>
      <c r="J10" s="44">
        <v>7</v>
      </c>
      <c r="K10" s="44">
        <v>7</v>
      </c>
      <c r="L10" s="44">
        <v>9</v>
      </c>
      <c r="M10" s="44">
        <v>0</v>
      </c>
      <c r="N10" s="16">
        <f t="shared" si="1"/>
        <v>77.777777777777786</v>
      </c>
      <c r="O10" s="5">
        <v>5526.62</v>
      </c>
      <c r="P10" s="5">
        <f t="shared" si="2"/>
        <v>5526.62</v>
      </c>
      <c r="Q10" s="16">
        <f t="shared" si="3"/>
        <v>100</v>
      </c>
      <c r="R10" s="5">
        <v>5526.62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5" t="s">
        <v>412</v>
      </c>
      <c r="E11" s="84" t="s">
        <v>41</v>
      </c>
      <c r="F11" s="192" t="s">
        <v>427</v>
      </c>
      <c r="G11" s="93">
        <f t="shared" si="0"/>
        <v>0</v>
      </c>
      <c r="H11" s="44">
        <v>2</v>
      </c>
      <c r="I11" s="44">
        <v>0</v>
      </c>
      <c r="J11" s="44">
        <v>2</v>
      </c>
      <c r="K11" s="44">
        <v>0</v>
      </c>
      <c r="L11" s="44">
        <v>0</v>
      </c>
      <c r="M11" s="44">
        <v>0</v>
      </c>
      <c r="N11" s="16">
        <f t="shared" si="1"/>
        <v>0</v>
      </c>
      <c r="O11" s="5">
        <v>0</v>
      </c>
      <c r="P11" s="5">
        <f t="shared" si="2"/>
        <v>0</v>
      </c>
      <c r="Q11" s="16">
        <f t="shared" si="3"/>
        <v>0</v>
      </c>
      <c r="R11" s="5">
        <v>0</v>
      </c>
      <c r="S11" s="16">
        <f t="shared" si="4"/>
        <v>0</v>
      </c>
      <c r="T11" s="5">
        <f t="shared" si="5"/>
        <v>0</v>
      </c>
      <c r="U11" s="16">
        <f t="shared" si="6"/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48.75" customHeight="1" x14ac:dyDescent="0.25">
      <c r="A12" s="1">
        <f t="shared" si="7"/>
        <v>7</v>
      </c>
      <c r="B12" s="1" t="s">
        <v>22</v>
      </c>
      <c r="C12" s="1"/>
      <c r="D12" s="25" t="s">
        <v>413</v>
      </c>
      <c r="E12" s="84" t="s">
        <v>41</v>
      </c>
      <c r="F12" s="192" t="s">
        <v>428</v>
      </c>
      <c r="G12" s="93">
        <f t="shared" si="0"/>
        <v>0</v>
      </c>
      <c r="H12" s="44">
        <v>5</v>
      </c>
      <c r="I12" s="44">
        <v>1</v>
      </c>
      <c r="J12" s="44">
        <v>4</v>
      </c>
      <c r="K12" s="44">
        <v>0</v>
      </c>
      <c r="L12" s="44">
        <v>0</v>
      </c>
      <c r="M12" s="44">
        <v>0</v>
      </c>
      <c r="N12" s="16">
        <f t="shared" si="1"/>
        <v>0</v>
      </c>
      <c r="O12" s="5">
        <v>0</v>
      </c>
      <c r="P12" s="5">
        <f t="shared" si="2"/>
        <v>0</v>
      </c>
      <c r="Q12" s="16">
        <f t="shared" si="3"/>
        <v>0</v>
      </c>
      <c r="R12" s="5">
        <v>0</v>
      </c>
      <c r="S12" s="16">
        <f t="shared" si="4"/>
        <v>0</v>
      </c>
      <c r="T12" s="5">
        <f t="shared" si="5"/>
        <v>0</v>
      </c>
      <c r="U12" s="16">
        <f t="shared" si="6"/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27.95" customHeight="1" x14ac:dyDescent="0.25">
      <c r="A13" s="1">
        <f t="shared" si="7"/>
        <v>8</v>
      </c>
      <c r="B13" s="1" t="s">
        <v>22</v>
      </c>
      <c r="C13" s="1"/>
      <c r="D13" s="25" t="s">
        <v>414</v>
      </c>
      <c r="E13" s="84" t="s">
        <v>41</v>
      </c>
      <c r="F13" s="192" t="s">
        <v>429</v>
      </c>
      <c r="G13" s="93">
        <f t="shared" si="0"/>
        <v>0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16">
        <f t="shared" si="1"/>
        <v>0</v>
      </c>
      <c r="O13" s="5">
        <v>0</v>
      </c>
      <c r="P13" s="5">
        <f t="shared" si="2"/>
        <v>0</v>
      </c>
      <c r="Q13" s="16">
        <f t="shared" si="3"/>
        <v>0</v>
      </c>
      <c r="R13" s="5">
        <v>0</v>
      </c>
      <c r="S13" s="16">
        <f t="shared" si="4"/>
        <v>0</v>
      </c>
      <c r="T13" s="5">
        <f t="shared" si="5"/>
        <v>0</v>
      </c>
      <c r="U13" s="16">
        <f t="shared" si="6"/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9" t="s">
        <v>48</v>
      </c>
      <c r="E14" s="84" t="s">
        <v>41</v>
      </c>
      <c r="F14" s="97" t="s">
        <v>373</v>
      </c>
      <c r="G14" s="93">
        <f t="shared" si="0"/>
        <v>1103.51</v>
      </c>
      <c r="H14" s="44">
        <v>5</v>
      </c>
      <c r="I14" s="44">
        <v>2</v>
      </c>
      <c r="J14" s="44">
        <v>3</v>
      </c>
      <c r="K14" s="44">
        <v>2</v>
      </c>
      <c r="L14" s="44">
        <v>2</v>
      </c>
      <c r="M14" s="44">
        <v>0</v>
      </c>
      <c r="N14" s="16">
        <f t="shared" si="1"/>
        <v>40</v>
      </c>
      <c r="O14" s="5">
        <v>1103.51</v>
      </c>
      <c r="P14" s="5">
        <f t="shared" si="2"/>
        <v>1103.51</v>
      </c>
      <c r="Q14" s="16">
        <f t="shared" si="3"/>
        <v>100</v>
      </c>
      <c r="R14" s="5">
        <v>1103.51</v>
      </c>
      <c r="S14" s="16">
        <f t="shared" si="4"/>
        <v>100</v>
      </c>
      <c r="T14" s="5">
        <f t="shared" si="5"/>
        <v>0</v>
      </c>
      <c r="U14" s="16">
        <f t="shared" si="6"/>
        <v>0</v>
      </c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415</v>
      </c>
      <c r="E15" s="84"/>
      <c r="F15" s="192" t="s">
        <v>433</v>
      </c>
      <c r="G15" s="93">
        <f t="shared" si="0"/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16">
        <f t="shared" si="1"/>
        <v>0</v>
      </c>
      <c r="O15" s="5">
        <v>0</v>
      </c>
      <c r="P15" s="5">
        <f t="shared" si="2"/>
        <v>0</v>
      </c>
      <c r="Q15" s="16">
        <f t="shared" si="3"/>
        <v>0</v>
      </c>
      <c r="R15" s="5">
        <v>0</v>
      </c>
      <c r="S15" s="16">
        <f t="shared" si="4"/>
        <v>0</v>
      </c>
      <c r="T15" s="5">
        <f t="shared" si="5"/>
        <v>0</v>
      </c>
      <c r="U15" s="16">
        <f t="shared" si="6"/>
        <v>0</v>
      </c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5" t="s">
        <v>50</v>
      </c>
      <c r="E16" s="84" t="s">
        <v>41</v>
      </c>
      <c r="F16" s="98" t="s">
        <v>406</v>
      </c>
      <c r="G16" s="93">
        <f t="shared" si="0"/>
        <v>2818.82</v>
      </c>
      <c r="H16" s="44">
        <v>10</v>
      </c>
      <c r="I16" s="44">
        <v>0</v>
      </c>
      <c r="J16" s="44">
        <v>8</v>
      </c>
      <c r="K16" s="44">
        <v>5</v>
      </c>
      <c r="L16" s="44">
        <v>6</v>
      </c>
      <c r="M16" s="44">
        <v>0</v>
      </c>
      <c r="N16" s="16">
        <f t="shared" si="1"/>
        <v>50</v>
      </c>
      <c r="O16" s="5">
        <v>2818.82</v>
      </c>
      <c r="P16" s="5">
        <f t="shared" si="2"/>
        <v>2818.82</v>
      </c>
      <c r="Q16" s="16">
        <f t="shared" si="3"/>
        <v>100</v>
      </c>
      <c r="R16" s="5">
        <v>2818.82</v>
      </c>
      <c r="S16" s="16">
        <f t="shared" si="4"/>
        <v>100</v>
      </c>
      <c r="T16" s="5">
        <f t="shared" si="5"/>
        <v>0</v>
      </c>
      <c r="U16" s="16">
        <f t="shared" si="6"/>
        <v>0</v>
      </c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</row>
    <row r="17" spans="1:21" ht="27.95" customHeight="1" x14ac:dyDescent="0.25">
      <c r="A17" s="1">
        <f t="shared" si="7"/>
        <v>12</v>
      </c>
      <c r="B17" s="1" t="s">
        <v>22</v>
      </c>
      <c r="C17" s="1"/>
      <c r="D17" s="25" t="s">
        <v>55</v>
      </c>
      <c r="E17" s="84" t="s">
        <v>41</v>
      </c>
      <c r="F17" s="98" t="s">
        <v>289</v>
      </c>
      <c r="G17" s="93">
        <f t="shared" si="0"/>
        <v>5425.34</v>
      </c>
      <c r="H17" s="44">
        <v>69</v>
      </c>
      <c r="I17" s="44">
        <v>20</v>
      </c>
      <c r="J17" s="44">
        <v>46</v>
      </c>
      <c r="K17" s="44">
        <v>9</v>
      </c>
      <c r="L17" s="44">
        <v>10</v>
      </c>
      <c r="M17" s="44">
        <v>0</v>
      </c>
      <c r="N17" s="16">
        <f t="shared" si="1"/>
        <v>13.043478260869565</v>
      </c>
      <c r="O17" s="5">
        <v>5425.34</v>
      </c>
      <c r="P17" s="5">
        <f t="shared" si="2"/>
        <v>5425.34</v>
      </c>
      <c r="Q17" s="16">
        <f t="shared" si="3"/>
        <v>100</v>
      </c>
      <c r="R17" s="5">
        <v>5425.34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21" ht="27.95" customHeight="1" x14ac:dyDescent="0.25">
      <c r="A18" s="1">
        <f t="shared" si="7"/>
        <v>13</v>
      </c>
      <c r="B18" s="1" t="s">
        <v>22</v>
      </c>
      <c r="C18" s="1"/>
      <c r="D18" s="25" t="s">
        <v>57</v>
      </c>
      <c r="E18" s="84" t="s">
        <v>58</v>
      </c>
      <c r="F18" s="96" t="s">
        <v>290</v>
      </c>
      <c r="G18" s="93">
        <f t="shared" si="0"/>
        <v>28992.84</v>
      </c>
      <c r="H18" s="44">
        <v>42</v>
      </c>
      <c r="I18" s="44">
        <v>8</v>
      </c>
      <c r="J18" s="44">
        <v>33</v>
      </c>
      <c r="K18" s="44">
        <v>28</v>
      </c>
      <c r="L18" s="44">
        <v>41</v>
      </c>
      <c r="M18" s="44">
        <v>0</v>
      </c>
      <c r="N18" s="16">
        <f t="shared" si="1"/>
        <v>66.666666666666657</v>
      </c>
      <c r="O18" s="5">
        <v>28992.84</v>
      </c>
      <c r="P18" s="5">
        <f t="shared" si="2"/>
        <v>28992.84</v>
      </c>
      <c r="Q18" s="16">
        <f t="shared" si="3"/>
        <v>100</v>
      </c>
      <c r="R18" s="5">
        <v>28992.84</v>
      </c>
      <c r="S18" s="16">
        <f t="shared" si="4"/>
        <v>100</v>
      </c>
      <c r="T18" s="5">
        <f t="shared" si="5"/>
        <v>0</v>
      </c>
      <c r="U18" s="16">
        <f t="shared" si="6"/>
        <v>0</v>
      </c>
    </row>
    <row r="19" spans="1:21" ht="27.95" customHeight="1" x14ac:dyDescent="0.25">
      <c r="A19" s="1">
        <f t="shared" si="7"/>
        <v>14</v>
      </c>
      <c r="B19" s="1" t="s">
        <v>22</v>
      </c>
      <c r="C19" s="1"/>
      <c r="D19" s="25" t="s">
        <v>60</v>
      </c>
      <c r="E19" s="84" t="s">
        <v>61</v>
      </c>
      <c r="F19" s="96" t="s">
        <v>291</v>
      </c>
      <c r="G19" s="93">
        <f t="shared" si="0"/>
        <v>12117.18</v>
      </c>
      <c r="H19" s="44">
        <v>23</v>
      </c>
      <c r="I19" s="44">
        <v>6</v>
      </c>
      <c r="J19" s="44">
        <v>13</v>
      </c>
      <c r="K19" s="44">
        <v>14</v>
      </c>
      <c r="L19" s="44">
        <v>15</v>
      </c>
      <c r="M19" s="44">
        <v>0</v>
      </c>
      <c r="N19" s="16">
        <f t="shared" si="1"/>
        <v>60.869565217391312</v>
      </c>
      <c r="O19" s="5">
        <v>12117.18</v>
      </c>
      <c r="P19" s="5">
        <f t="shared" si="2"/>
        <v>12117.18</v>
      </c>
      <c r="Q19" s="16">
        <f t="shared" si="3"/>
        <v>100</v>
      </c>
      <c r="R19" s="5">
        <v>12117.18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21" ht="27.95" customHeight="1" x14ac:dyDescent="0.25">
      <c r="A20" s="1">
        <f t="shared" si="7"/>
        <v>15</v>
      </c>
      <c r="B20" s="1" t="s">
        <v>22</v>
      </c>
      <c r="C20" s="1"/>
      <c r="D20" s="25" t="s">
        <v>63</v>
      </c>
      <c r="E20" s="84" t="s">
        <v>64</v>
      </c>
      <c r="F20" s="96" t="s">
        <v>292</v>
      </c>
      <c r="G20" s="93">
        <f t="shared" si="0"/>
        <v>17281.419999999998</v>
      </c>
      <c r="H20" s="44">
        <v>42</v>
      </c>
      <c r="I20" s="44">
        <v>5</v>
      </c>
      <c r="J20" s="44">
        <v>32</v>
      </c>
      <c r="K20" s="44">
        <v>34</v>
      </c>
      <c r="L20" s="44">
        <v>39</v>
      </c>
      <c r="M20" s="44">
        <v>0</v>
      </c>
      <c r="N20" s="16">
        <f t="shared" si="1"/>
        <v>80.952380952380949</v>
      </c>
      <c r="O20" s="5">
        <v>17281.419999999998</v>
      </c>
      <c r="P20" s="5">
        <f t="shared" si="2"/>
        <v>17281.419999999998</v>
      </c>
      <c r="Q20" s="16">
        <f t="shared" si="3"/>
        <v>100</v>
      </c>
      <c r="R20" s="5">
        <v>17281.419999999998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21" ht="27.95" customHeight="1" x14ac:dyDescent="0.25">
      <c r="A21" s="1">
        <f t="shared" si="7"/>
        <v>16</v>
      </c>
      <c r="B21" s="1" t="s">
        <v>22</v>
      </c>
      <c r="C21" s="1"/>
      <c r="D21" s="25" t="s">
        <v>416</v>
      </c>
      <c r="E21" s="84" t="s">
        <v>41</v>
      </c>
      <c r="F21" s="192" t="s">
        <v>434</v>
      </c>
      <c r="G21" s="93">
        <f t="shared" si="0"/>
        <v>0</v>
      </c>
      <c r="H21" s="44">
        <v>2</v>
      </c>
      <c r="I21" s="44">
        <v>0</v>
      </c>
      <c r="J21" s="44">
        <v>2</v>
      </c>
      <c r="K21" s="44">
        <v>0</v>
      </c>
      <c r="L21" s="44">
        <v>0</v>
      </c>
      <c r="M21" s="44">
        <v>0</v>
      </c>
      <c r="N21" s="16">
        <f t="shared" si="1"/>
        <v>0</v>
      </c>
      <c r="O21" s="5">
        <v>0</v>
      </c>
      <c r="P21" s="5">
        <f t="shared" si="2"/>
        <v>0</v>
      </c>
      <c r="Q21" s="16">
        <f t="shared" si="3"/>
        <v>0</v>
      </c>
      <c r="R21" s="5">
        <v>0</v>
      </c>
      <c r="S21" s="16">
        <f t="shared" si="4"/>
        <v>0</v>
      </c>
      <c r="T21" s="5">
        <f t="shared" si="5"/>
        <v>0</v>
      </c>
      <c r="U21" s="16">
        <f t="shared" si="6"/>
        <v>0</v>
      </c>
    </row>
    <row r="22" spans="1:21" ht="27.95" customHeight="1" x14ac:dyDescent="0.25">
      <c r="A22" s="1">
        <f t="shared" si="7"/>
        <v>17</v>
      </c>
      <c r="B22" s="1" t="s">
        <v>22</v>
      </c>
      <c r="C22" s="1"/>
      <c r="D22" s="25" t="s">
        <v>69</v>
      </c>
      <c r="E22" s="84" t="s">
        <v>41</v>
      </c>
      <c r="F22" s="96" t="s">
        <v>293</v>
      </c>
      <c r="G22" s="93">
        <f t="shared" si="0"/>
        <v>5766.92</v>
      </c>
      <c r="H22" s="44">
        <v>14</v>
      </c>
      <c r="I22" s="44">
        <v>3</v>
      </c>
      <c r="J22" s="44">
        <v>11</v>
      </c>
      <c r="K22" s="44">
        <v>11</v>
      </c>
      <c r="L22" s="44">
        <v>14</v>
      </c>
      <c r="M22" s="44">
        <v>0</v>
      </c>
      <c r="N22" s="16">
        <f t="shared" si="1"/>
        <v>78.571428571428569</v>
      </c>
      <c r="O22" s="5">
        <v>5766.92</v>
      </c>
      <c r="P22" s="5">
        <f t="shared" si="2"/>
        <v>5766.92</v>
      </c>
      <c r="Q22" s="16">
        <f t="shared" si="3"/>
        <v>100</v>
      </c>
      <c r="R22" s="5">
        <v>5766.92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21" ht="27.95" customHeight="1" x14ac:dyDescent="0.25">
      <c r="A23" s="1">
        <f t="shared" si="7"/>
        <v>18</v>
      </c>
      <c r="B23" s="1" t="s">
        <v>22</v>
      </c>
      <c r="C23" s="1"/>
      <c r="D23" s="25" t="s">
        <v>66</v>
      </c>
      <c r="E23" s="84" t="s">
        <v>67</v>
      </c>
      <c r="F23" s="96" t="s">
        <v>294</v>
      </c>
      <c r="G23" s="93">
        <f t="shared" si="0"/>
        <v>21153.63</v>
      </c>
      <c r="H23" s="44">
        <v>68</v>
      </c>
      <c r="I23" s="44">
        <v>16</v>
      </c>
      <c r="J23" s="44">
        <v>45</v>
      </c>
      <c r="K23" s="44">
        <v>29</v>
      </c>
      <c r="L23" s="44">
        <v>43</v>
      </c>
      <c r="M23" s="44">
        <v>0</v>
      </c>
      <c r="N23" s="16">
        <f t="shared" si="1"/>
        <v>42.647058823529413</v>
      </c>
      <c r="O23" s="5">
        <v>21153.63</v>
      </c>
      <c r="P23" s="5">
        <f t="shared" si="2"/>
        <v>21153.63</v>
      </c>
      <c r="Q23" s="16">
        <f t="shared" si="3"/>
        <v>100</v>
      </c>
      <c r="R23" s="5">
        <v>21153.63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21" ht="27.95" customHeight="1" x14ac:dyDescent="0.25">
      <c r="A24" s="1">
        <f t="shared" si="7"/>
        <v>19</v>
      </c>
      <c r="B24" s="1" t="s">
        <v>264</v>
      </c>
      <c r="C24" s="203" t="s">
        <v>265</v>
      </c>
      <c r="D24" s="37" t="s">
        <v>284</v>
      </c>
      <c r="E24" s="84" t="s">
        <v>97</v>
      </c>
      <c r="F24" s="97" t="s">
        <v>358</v>
      </c>
      <c r="G24" s="93">
        <f t="shared" si="0"/>
        <v>5101.93</v>
      </c>
      <c r="H24" s="44">
        <v>9</v>
      </c>
      <c r="I24" s="44">
        <v>5</v>
      </c>
      <c r="J24" s="44">
        <v>3</v>
      </c>
      <c r="K24" s="44">
        <v>7</v>
      </c>
      <c r="L24" s="44">
        <v>9</v>
      </c>
      <c r="M24" s="44">
        <v>0</v>
      </c>
      <c r="N24" s="16">
        <f t="shared" si="1"/>
        <v>77.777777777777786</v>
      </c>
      <c r="O24" s="5">
        <v>5101.93</v>
      </c>
      <c r="P24" s="5">
        <f t="shared" si="2"/>
        <v>5101.93</v>
      </c>
      <c r="Q24" s="16">
        <f t="shared" si="3"/>
        <v>100</v>
      </c>
      <c r="R24" s="5">
        <v>5101.93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21" ht="27.95" customHeight="1" x14ac:dyDescent="0.25">
      <c r="A25" s="1">
        <f t="shared" si="7"/>
        <v>20</v>
      </c>
      <c r="B25" s="25" t="s">
        <v>23</v>
      </c>
      <c r="C25" s="203" t="s">
        <v>26</v>
      </c>
      <c r="D25" s="25" t="s">
        <v>71</v>
      </c>
      <c r="E25" s="84" t="s">
        <v>72</v>
      </c>
      <c r="F25" s="96" t="s">
        <v>295</v>
      </c>
      <c r="G25" s="93">
        <f t="shared" si="0"/>
        <v>6566.71</v>
      </c>
      <c r="H25" s="44">
        <v>16</v>
      </c>
      <c r="I25" s="44">
        <v>4</v>
      </c>
      <c r="J25" s="44">
        <v>12</v>
      </c>
      <c r="K25" s="44">
        <v>9</v>
      </c>
      <c r="L25" s="44">
        <v>11</v>
      </c>
      <c r="M25" s="44">
        <v>0</v>
      </c>
      <c r="N25" s="16">
        <f t="shared" si="1"/>
        <v>56.25</v>
      </c>
      <c r="O25" s="5">
        <v>6566.71</v>
      </c>
      <c r="P25" s="5">
        <f t="shared" si="2"/>
        <v>6566.71</v>
      </c>
      <c r="Q25" s="16">
        <f t="shared" si="3"/>
        <v>100</v>
      </c>
      <c r="R25" s="5">
        <v>6566.71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21" ht="27.95" customHeight="1" x14ac:dyDescent="0.25">
      <c r="A26" s="1">
        <f t="shared" si="7"/>
        <v>21</v>
      </c>
      <c r="B26" s="1" t="s">
        <v>22</v>
      </c>
      <c r="C26" s="1"/>
      <c r="D26" s="25" t="s">
        <v>74</v>
      </c>
      <c r="E26" s="33" t="s">
        <v>75</v>
      </c>
      <c r="F26" s="96" t="s">
        <v>296</v>
      </c>
      <c r="G26" s="93">
        <f t="shared" si="0"/>
        <v>28724.02</v>
      </c>
      <c r="H26" s="44">
        <v>26</v>
      </c>
      <c r="I26" s="44">
        <v>5</v>
      </c>
      <c r="J26" s="44">
        <v>19</v>
      </c>
      <c r="K26" s="44">
        <v>23</v>
      </c>
      <c r="L26" s="44">
        <v>34</v>
      </c>
      <c r="M26" s="44">
        <v>0</v>
      </c>
      <c r="N26" s="16">
        <f t="shared" si="1"/>
        <v>88.461538461538453</v>
      </c>
      <c r="O26" s="5">
        <v>28724.02</v>
      </c>
      <c r="P26" s="5">
        <f t="shared" si="2"/>
        <v>28724.02</v>
      </c>
      <c r="Q26" s="16">
        <f t="shared" si="3"/>
        <v>100</v>
      </c>
      <c r="R26" s="5">
        <v>28724.02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21" ht="27.95" customHeight="1" x14ac:dyDescent="0.25">
      <c r="A27" s="1">
        <f t="shared" si="7"/>
        <v>22</v>
      </c>
      <c r="B27" s="1" t="s">
        <v>22</v>
      </c>
      <c r="C27" s="1"/>
      <c r="D27" s="25" t="s">
        <v>77</v>
      </c>
      <c r="E27" s="84" t="s">
        <v>78</v>
      </c>
      <c r="F27" s="88" t="s">
        <v>297</v>
      </c>
      <c r="G27" s="93">
        <f t="shared" si="0"/>
        <v>4755.7700000000004</v>
      </c>
      <c r="H27" s="44">
        <v>13</v>
      </c>
      <c r="I27" s="44">
        <v>3</v>
      </c>
      <c r="J27" s="44">
        <v>8</v>
      </c>
      <c r="K27" s="44">
        <v>9</v>
      </c>
      <c r="L27" s="44">
        <v>13</v>
      </c>
      <c r="M27" s="44">
        <v>0</v>
      </c>
      <c r="N27" s="16">
        <f t="shared" si="1"/>
        <v>69.230769230769226</v>
      </c>
      <c r="O27" s="5">
        <v>4755.7700000000004</v>
      </c>
      <c r="P27" s="5">
        <f t="shared" si="2"/>
        <v>4755.7700000000004</v>
      </c>
      <c r="Q27" s="16">
        <f t="shared" si="3"/>
        <v>100</v>
      </c>
      <c r="R27" s="5">
        <v>4755.7700000000004</v>
      </c>
      <c r="S27" s="16">
        <f t="shared" si="4"/>
        <v>100</v>
      </c>
      <c r="T27" s="5">
        <f t="shared" si="5"/>
        <v>0</v>
      </c>
      <c r="U27" s="16">
        <f t="shared" si="6"/>
        <v>0</v>
      </c>
    </row>
    <row r="28" spans="1:21" ht="27.95" customHeight="1" x14ac:dyDescent="0.25">
      <c r="A28" s="1">
        <f t="shared" si="7"/>
        <v>23</v>
      </c>
      <c r="B28" s="1" t="s">
        <v>22</v>
      </c>
      <c r="C28" s="1"/>
      <c r="D28" s="25" t="s">
        <v>80</v>
      </c>
      <c r="E28" s="84" t="s">
        <v>81</v>
      </c>
      <c r="F28" s="97" t="s">
        <v>374</v>
      </c>
      <c r="G28" s="93">
        <f t="shared" si="0"/>
        <v>4654.67</v>
      </c>
      <c r="H28" s="44">
        <v>58</v>
      </c>
      <c r="I28" s="44">
        <v>8</v>
      </c>
      <c r="J28" s="44">
        <v>23</v>
      </c>
      <c r="K28" s="44">
        <v>13</v>
      </c>
      <c r="L28" s="44">
        <v>14</v>
      </c>
      <c r="M28" s="44">
        <v>0</v>
      </c>
      <c r="N28" s="16">
        <f t="shared" si="1"/>
        <v>22.413793103448278</v>
      </c>
      <c r="O28" s="5">
        <v>4654.67</v>
      </c>
      <c r="P28" s="5">
        <f t="shared" si="2"/>
        <v>4654.67</v>
      </c>
      <c r="Q28" s="16">
        <f t="shared" si="3"/>
        <v>100</v>
      </c>
      <c r="R28" s="5">
        <v>4654.67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21" ht="27.95" customHeight="1" x14ac:dyDescent="0.25">
      <c r="A29" s="1">
        <f t="shared" si="7"/>
        <v>24</v>
      </c>
      <c r="B29" s="1" t="s">
        <v>22</v>
      </c>
      <c r="C29" s="1"/>
      <c r="D29" s="25" t="s">
        <v>83</v>
      </c>
      <c r="E29" s="84" t="s">
        <v>41</v>
      </c>
      <c r="F29" s="88" t="s">
        <v>84</v>
      </c>
      <c r="G29" s="93">
        <f t="shared" si="0"/>
        <v>12940.87</v>
      </c>
      <c r="H29" s="44">
        <v>25</v>
      </c>
      <c r="I29" s="44">
        <v>4</v>
      </c>
      <c r="J29" s="44">
        <v>21</v>
      </c>
      <c r="K29" s="44">
        <v>21</v>
      </c>
      <c r="L29" s="44">
        <v>30</v>
      </c>
      <c r="M29" s="44">
        <v>0</v>
      </c>
      <c r="N29" s="16">
        <f t="shared" si="1"/>
        <v>84</v>
      </c>
      <c r="O29" s="5">
        <v>12940.87</v>
      </c>
      <c r="P29" s="5">
        <f t="shared" si="2"/>
        <v>12940.87</v>
      </c>
      <c r="Q29" s="16">
        <f t="shared" si="3"/>
        <v>100</v>
      </c>
      <c r="R29" s="5">
        <v>12940.87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21" ht="27.95" customHeight="1" x14ac:dyDescent="0.25">
      <c r="A30" s="1">
        <f t="shared" si="7"/>
        <v>25</v>
      </c>
      <c r="B30" s="1" t="s">
        <v>22</v>
      </c>
      <c r="C30" s="1"/>
      <c r="D30" s="34" t="s">
        <v>85</v>
      </c>
      <c r="E30" s="84" t="s">
        <v>41</v>
      </c>
      <c r="F30" s="97" t="s">
        <v>356</v>
      </c>
      <c r="G30" s="93">
        <f t="shared" si="0"/>
        <v>5320.4</v>
      </c>
      <c r="H30" s="44">
        <v>14</v>
      </c>
      <c r="I30" s="44">
        <v>3</v>
      </c>
      <c r="J30" s="44">
        <v>9</v>
      </c>
      <c r="K30" s="44">
        <v>10</v>
      </c>
      <c r="L30" s="44">
        <v>12</v>
      </c>
      <c r="M30" s="44">
        <v>0</v>
      </c>
      <c r="N30" s="16">
        <f t="shared" si="1"/>
        <v>71.428571428571431</v>
      </c>
      <c r="O30" s="5">
        <v>5320.4</v>
      </c>
      <c r="P30" s="5">
        <f t="shared" si="2"/>
        <v>5320.4</v>
      </c>
      <c r="Q30" s="16">
        <f t="shared" si="3"/>
        <v>100</v>
      </c>
      <c r="R30" s="5">
        <v>5320.4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21" ht="27.95" customHeight="1" x14ac:dyDescent="0.25">
      <c r="A31" s="1">
        <f t="shared" si="7"/>
        <v>26</v>
      </c>
      <c r="B31" s="1" t="s">
        <v>22</v>
      </c>
      <c r="C31" s="1"/>
      <c r="D31" s="25" t="s">
        <v>87</v>
      </c>
      <c r="E31" s="84" t="s">
        <v>53</v>
      </c>
      <c r="F31" s="88" t="s">
        <v>298</v>
      </c>
      <c r="G31" s="93">
        <f t="shared" si="0"/>
        <v>16052.25</v>
      </c>
      <c r="H31" s="44">
        <v>36</v>
      </c>
      <c r="I31" s="44">
        <v>13</v>
      </c>
      <c r="J31" s="44">
        <v>20</v>
      </c>
      <c r="K31" s="44">
        <v>22</v>
      </c>
      <c r="L31" s="44">
        <v>25</v>
      </c>
      <c r="M31" s="44">
        <v>0</v>
      </c>
      <c r="N31" s="16">
        <f t="shared" si="1"/>
        <v>61.111111111111114</v>
      </c>
      <c r="O31" s="5">
        <v>16052.25</v>
      </c>
      <c r="P31" s="5">
        <f t="shared" si="2"/>
        <v>16052.25</v>
      </c>
      <c r="Q31" s="16">
        <f t="shared" si="3"/>
        <v>100</v>
      </c>
      <c r="R31" s="5">
        <v>16052.25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21" ht="27.95" customHeight="1" x14ac:dyDescent="0.25">
      <c r="A32" s="1">
        <f t="shared" si="7"/>
        <v>27</v>
      </c>
      <c r="B32" s="25" t="s">
        <v>24</v>
      </c>
      <c r="C32" s="203" t="s">
        <v>27</v>
      </c>
      <c r="D32" s="25" t="s">
        <v>92</v>
      </c>
      <c r="E32" s="84" t="s">
        <v>41</v>
      </c>
      <c r="F32" s="96" t="s">
        <v>363</v>
      </c>
      <c r="G32" s="93">
        <f t="shared" si="0"/>
        <v>6049.42</v>
      </c>
      <c r="H32" s="44">
        <v>20</v>
      </c>
      <c r="I32" s="44">
        <v>2</v>
      </c>
      <c r="J32" s="44">
        <v>18</v>
      </c>
      <c r="K32" s="44">
        <v>11</v>
      </c>
      <c r="L32" s="44">
        <v>13</v>
      </c>
      <c r="M32" s="44">
        <v>0</v>
      </c>
      <c r="N32" s="16">
        <f t="shared" si="1"/>
        <v>55.000000000000007</v>
      </c>
      <c r="O32" s="5">
        <v>6049.42</v>
      </c>
      <c r="P32" s="5">
        <f t="shared" si="2"/>
        <v>6049.42</v>
      </c>
      <c r="Q32" s="16">
        <f t="shared" si="3"/>
        <v>100</v>
      </c>
      <c r="R32" s="5">
        <v>6049.42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25" t="s">
        <v>22</v>
      </c>
      <c r="C33" s="203"/>
      <c r="D33" s="25" t="s">
        <v>417</v>
      </c>
      <c r="E33" s="84" t="s">
        <v>41</v>
      </c>
      <c r="F33" s="192" t="s">
        <v>435</v>
      </c>
      <c r="G33" s="93">
        <f t="shared" si="0"/>
        <v>0</v>
      </c>
      <c r="H33" s="44">
        <v>1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16">
        <f t="shared" si="1"/>
        <v>0</v>
      </c>
      <c r="O33" s="5">
        <v>0</v>
      </c>
      <c r="P33" s="5">
        <f t="shared" si="2"/>
        <v>0</v>
      </c>
      <c r="Q33" s="16">
        <f t="shared" si="3"/>
        <v>0</v>
      </c>
      <c r="R33" s="5">
        <v>0</v>
      </c>
      <c r="S33" s="16">
        <f t="shared" si="4"/>
        <v>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94</v>
      </c>
      <c r="E34" s="84" t="s">
        <v>41</v>
      </c>
      <c r="F34" s="96" t="s">
        <v>299</v>
      </c>
      <c r="G34" s="93">
        <f t="shared" si="0"/>
        <v>4551.8599999999997</v>
      </c>
      <c r="H34" s="44">
        <v>21</v>
      </c>
      <c r="I34" s="44">
        <v>3</v>
      </c>
      <c r="J34" s="44">
        <v>13</v>
      </c>
      <c r="K34" s="44">
        <v>14</v>
      </c>
      <c r="L34" s="44">
        <v>15</v>
      </c>
      <c r="M34" s="44">
        <v>0</v>
      </c>
      <c r="N34" s="16">
        <f t="shared" si="1"/>
        <v>66.666666666666657</v>
      </c>
      <c r="O34" s="5">
        <v>4551.8599999999997</v>
      </c>
      <c r="P34" s="5">
        <f t="shared" si="2"/>
        <v>4551.8599999999997</v>
      </c>
      <c r="Q34" s="16">
        <f t="shared" si="3"/>
        <v>100</v>
      </c>
      <c r="R34" s="5">
        <v>4551.8599999999997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38.25" x14ac:dyDescent="0.25">
      <c r="A35" s="1">
        <f t="shared" si="7"/>
        <v>30</v>
      </c>
      <c r="B35" s="117" t="s">
        <v>23</v>
      </c>
      <c r="C35" s="203" t="s">
        <v>383</v>
      </c>
      <c r="D35" s="25" t="s">
        <v>384</v>
      </c>
      <c r="E35" s="84" t="s">
        <v>41</v>
      </c>
      <c r="F35" s="97" t="s">
        <v>436</v>
      </c>
      <c r="G35" s="93">
        <f t="shared" si="0"/>
        <v>904.37</v>
      </c>
      <c r="H35" s="44">
        <v>8</v>
      </c>
      <c r="I35" s="44">
        <v>1</v>
      </c>
      <c r="J35" s="44">
        <v>6</v>
      </c>
      <c r="K35" s="44">
        <v>4</v>
      </c>
      <c r="L35" s="44">
        <v>4</v>
      </c>
      <c r="M35" s="44">
        <v>0</v>
      </c>
      <c r="N35" s="16">
        <f t="shared" si="1"/>
        <v>50</v>
      </c>
      <c r="O35" s="5">
        <v>904.37</v>
      </c>
      <c r="P35" s="5">
        <f t="shared" si="2"/>
        <v>904.37</v>
      </c>
      <c r="Q35" s="16">
        <f t="shared" si="3"/>
        <v>100</v>
      </c>
      <c r="R35" s="5">
        <v>904.37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30" x14ac:dyDescent="0.25">
      <c r="A36" s="1">
        <f t="shared" si="7"/>
        <v>31</v>
      </c>
      <c r="B36" s="117" t="s">
        <v>22</v>
      </c>
      <c r="C36" s="203"/>
      <c r="D36" s="25" t="s">
        <v>452</v>
      </c>
      <c r="E36" s="84" t="s">
        <v>41</v>
      </c>
      <c r="F36" s="97"/>
      <c r="G36" s="93">
        <f t="shared" si="0"/>
        <v>0</v>
      </c>
      <c r="H36" s="44">
        <v>1</v>
      </c>
      <c r="I36" s="44">
        <v>0</v>
      </c>
      <c r="J36" s="44">
        <v>1</v>
      </c>
      <c r="K36" s="44">
        <v>0</v>
      </c>
      <c r="L36" s="44">
        <v>0</v>
      </c>
      <c r="M36" s="44">
        <v>0</v>
      </c>
      <c r="N36" s="16">
        <v>0</v>
      </c>
      <c r="O36" s="5">
        <v>0</v>
      </c>
      <c r="P36" s="5">
        <f t="shared" si="2"/>
        <v>0</v>
      </c>
      <c r="Q36" s="16">
        <f t="shared" si="3"/>
        <v>0</v>
      </c>
      <c r="R36" s="5">
        <v>0</v>
      </c>
      <c r="S36" s="16">
        <f t="shared" si="4"/>
        <v>0</v>
      </c>
      <c r="T36" s="5">
        <f t="shared" si="5"/>
        <v>0</v>
      </c>
      <c r="U36" s="16">
        <f t="shared" si="6"/>
        <v>0</v>
      </c>
    </row>
    <row r="37" spans="1:21" ht="27.95" customHeight="1" x14ac:dyDescent="0.2">
      <c r="A37" s="1">
        <f t="shared" si="7"/>
        <v>32</v>
      </c>
      <c r="B37" s="1" t="s">
        <v>22</v>
      </c>
      <c r="C37" s="1"/>
      <c r="D37" s="37" t="s">
        <v>99</v>
      </c>
      <c r="E37" s="85" t="s">
        <v>100</v>
      </c>
      <c r="F37" s="138" t="s">
        <v>300</v>
      </c>
      <c r="G37" s="93">
        <f t="shared" si="0"/>
        <v>35104.29</v>
      </c>
      <c r="H37" s="44">
        <v>55</v>
      </c>
      <c r="I37" s="44">
        <v>4</v>
      </c>
      <c r="J37" s="44">
        <v>39</v>
      </c>
      <c r="K37" s="44">
        <v>45</v>
      </c>
      <c r="L37" s="44">
        <v>54</v>
      </c>
      <c r="M37" s="44">
        <v>0</v>
      </c>
      <c r="N37" s="16">
        <f t="shared" si="1"/>
        <v>81.818181818181827</v>
      </c>
      <c r="O37" s="5">
        <v>35104.29</v>
      </c>
      <c r="P37" s="5">
        <f t="shared" si="2"/>
        <v>35104.29</v>
      </c>
      <c r="Q37" s="16">
        <f t="shared" si="3"/>
        <v>100</v>
      </c>
      <c r="R37" s="5">
        <v>35104.29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1" t="s">
        <v>22</v>
      </c>
      <c r="C38" s="1"/>
      <c r="D38" s="25" t="s">
        <v>102</v>
      </c>
      <c r="E38" s="84" t="s">
        <v>41</v>
      </c>
      <c r="F38" s="96" t="s">
        <v>301</v>
      </c>
      <c r="G38" s="93">
        <f t="shared" si="0"/>
        <v>15737.28</v>
      </c>
      <c r="H38" s="44">
        <v>42</v>
      </c>
      <c r="I38" s="44">
        <v>10</v>
      </c>
      <c r="J38" s="44">
        <v>29</v>
      </c>
      <c r="K38" s="44">
        <v>30</v>
      </c>
      <c r="L38" s="44">
        <v>35</v>
      </c>
      <c r="M38" s="44">
        <v>0</v>
      </c>
      <c r="N38" s="16">
        <f t="shared" si="1"/>
        <v>71.428571428571431</v>
      </c>
      <c r="O38" s="5">
        <v>15737.28</v>
      </c>
      <c r="P38" s="5">
        <f t="shared" si="2"/>
        <v>15737.28</v>
      </c>
      <c r="Q38" s="16">
        <f t="shared" si="3"/>
        <v>100</v>
      </c>
      <c r="R38" s="5">
        <v>15737.28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104</v>
      </c>
      <c r="E39" s="84" t="s">
        <v>41</v>
      </c>
      <c r="F39" s="96" t="s">
        <v>302</v>
      </c>
      <c r="G39" s="93">
        <f t="shared" si="0"/>
        <v>16646.240000000002</v>
      </c>
      <c r="H39" s="44">
        <v>30</v>
      </c>
      <c r="I39" s="44">
        <v>8</v>
      </c>
      <c r="J39" s="44">
        <v>18</v>
      </c>
      <c r="K39" s="44">
        <v>21</v>
      </c>
      <c r="L39" s="44">
        <v>30</v>
      </c>
      <c r="M39" s="44">
        <v>0</v>
      </c>
      <c r="N39" s="16">
        <f t="shared" si="1"/>
        <v>70</v>
      </c>
      <c r="O39" s="5">
        <v>16646.240000000002</v>
      </c>
      <c r="P39" s="5">
        <f t="shared" si="2"/>
        <v>16646.240000000002</v>
      </c>
      <c r="Q39" s="16">
        <f t="shared" si="3"/>
        <v>100</v>
      </c>
      <c r="R39" s="5">
        <v>16646.240000000002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27.95" customHeight="1" x14ac:dyDescent="0.25">
      <c r="A40" s="1">
        <f t="shared" si="7"/>
        <v>35</v>
      </c>
      <c r="B40" s="1" t="s">
        <v>22</v>
      </c>
      <c r="C40" s="1"/>
      <c r="D40" s="25" t="s">
        <v>106</v>
      </c>
      <c r="E40" s="84" t="s">
        <v>53</v>
      </c>
      <c r="F40" s="96" t="s">
        <v>303</v>
      </c>
      <c r="G40" s="93">
        <f t="shared" si="0"/>
        <v>14463.07</v>
      </c>
      <c r="H40" s="44">
        <v>28</v>
      </c>
      <c r="I40" s="44">
        <v>9</v>
      </c>
      <c r="J40" s="44">
        <v>15</v>
      </c>
      <c r="K40" s="44">
        <v>22</v>
      </c>
      <c r="L40" s="44">
        <v>32</v>
      </c>
      <c r="M40" s="44">
        <v>0</v>
      </c>
      <c r="N40" s="16">
        <f t="shared" si="1"/>
        <v>78.571428571428569</v>
      </c>
      <c r="O40" s="5">
        <v>14463.07</v>
      </c>
      <c r="P40" s="5">
        <f t="shared" si="2"/>
        <v>14463.07</v>
      </c>
      <c r="Q40" s="16">
        <f t="shared" si="3"/>
        <v>100</v>
      </c>
      <c r="R40" s="5">
        <v>14463.07</v>
      </c>
      <c r="S40" s="16">
        <f t="shared" si="4"/>
        <v>100</v>
      </c>
      <c r="T40" s="5">
        <f t="shared" si="5"/>
        <v>0</v>
      </c>
      <c r="U40" s="16">
        <f t="shared" si="6"/>
        <v>0</v>
      </c>
    </row>
    <row r="41" spans="1:21" ht="27.95" customHeight="1" x14ac:dyDescent="0.25">
      <c r="A41" s="1">
        <f t="shared" si="7"/>
        <v>36</v>
      </c>
      <c r="B41" s="1" t="s">
        <v>22</v>
      </c>
      <c r="C41" s="1"/>
      <c r="D41" s="25" t="s">
        <v>108</v>
      </c>
      <c r="E41" s="84" t="s">
        <v>41</v>
      </c>
      <c r="F41" s="98" t="s">
        <v>304</v>
      </c>
      <c r="G41" s="93">
        <f t="shared" si="0"/>
        <v>28063.96</v>
      </c>
      <c r="H41" s="44">
        <v>65</v>
      </c>
      <c r="I41" s="44">
        <v>24</v>
      </c>
      <c r="J41" s="44">
        <v>35</v>
      </c>
      <c r="K41" s="44">
        <v>39</v>
      </c>
      <c r="L41" s="44">
        <v>46</v>
      </c>
      <c r="M41" s="44">
        <v>0</v>
      </c>
      <c r="N41" s="16">
        <f t="shared" si="1"/>
        <v>60</v>
      </c>
      <c r="O41" s="5">
        <v>28063.96</v>
      </c>
      <c r="P41" s="5">
        <f t="shared" si="2"/>
        <v>28063.96</v>
      </c>
      <c r="Q41" s="16">
        <f t="shared" si="3"/>
        <v>100</v>
      </c>
      <c r="R41" s="5">
        <v>28063.96</v>
      </c>
      <c r="S41" s="16">
        <f t="shared" si="4"/>
        <v>100</v>
      </c>
      <c r="T41" s="5">
        <f t="shared" si="5"/>
        <v>0</v>
      </c>
      <c r="U41" s="16">
        <f t="shared" si="6"/>
        <v>0</v>
      </c>
    </row>
    <row r="42" spans="1:21" ht="27.95" customHeight="1" x14ac:dyDescent="0.25">
      <c r="A42" s="1">
        <f t="shared" si="7"/>
        <v>37</v>
      </c>
      <c r="B42" s="25" t="s">
        <v>264</v>
      </c>
      <c r="C42" s="203" t="s">
        <v>273</v>
      </c>
      <c r="D42" s="25" t="s">
        <v>115</v>
      </c>
      <c r="E42" s="86" t="s">
        <v>116</v>
      </c>
      <c r="F42" s="97" t="s">
        <v>375</v>
      </c>
      <c r="G42" s="93">
        <f t="shared" si="0"/>
        <v>14693.29</v>
      </c>
      <c r="H42" s="44">
        <v>36</v>
      </c>
      <c r="I42" s="44">
        <v>8</v>
      </c>
      <c r="J42" s="44">
        <v>18</v>
      </c>
      <c r="K42" s="44">
        <v>28</v>
      </c>
      <c r="L42" s="44">
        <v>33</v>
      </c>
      <c r="M42" s="44">
        <v>0</v>
      </c>
      <c r="N42" s="16">
        <f t="shared" si="1"/>
        <v>77.777777777777786</v>
      </c>
      <c r="O42" s="5">
        <v>14693.29</v>
      </c>
      <c r="P42" s="5">
        <f t="shared" si="2"/>
        <v>14693.29</v>
      </c>
      <c r="Q42" s="16">
        <f t="shared" si="3"/>
        <v>100</v>
      </c>
      <c r="R42" s="5">
        <v>14693.29</v>
      </c>
      <c r="S42" s="16">
        <f t="shared" si="4"/>
        <v>100</v>
      </c>
      <c r="T42" s="5">
        <f t="shared" si="5"/>
        <v>0</v>
      </c>
      <c r="U42" s="16">
        <f t="shared" si="6"/>
        <v>0</v>
      </c>
    </row>
    <row r="43" spans="1:21" ht="32.25" customHeight="1" x14ac:dyDescent="0.25">
      <c r="A43" s="1">
        <f t="shared" si="7"/>
        <v>38</v>
      </c>
      <c r="B43" s="1" t="s">
        <v>22</v>
      </c>
      <c r="C43" s="1"/>
      <c r="D43" s="25" t="s">
        <v>113</v>
      </c>
      <c r="E43" s="84" t="s">
        <v>53</v>
      </c>
      <c r="F43" s="96" t="s">
        <v>305</v>
      </c>
      <c r="G43" s="93">
        <f t="shared" si="0"/>
        <v>1600.15</v>
      </c>
      <c r="H43" s="44">
        <v>37</v>
      </c>
      <c r="I43" s="44">
        <v>9</v>
      </c>
      <c r="J43" s="44">
        <v>24</v>
      </c>
      <c r="K43" s="44">
        <v>4</v>
      </c>
      <c r="L43" s="44">
        <v>4</v>
      </c>
      <c r="M43" s="44">
        <v>0</v>
      </c>
      <c r="N43" s="16">
        <f t="shared" si="1"/>
        <v>10.810810810810811</v>
      </c>
      <c r="O43" s="5">
        <v>1600.15</v>
      </c>
      <c r="P43" s="5">
        <f t="shared" si="2"/>
        <v>1600.15</v>
      </c>
      <c r="Q43" s="16">
        <f t="shared" si="3"/>
        <v>100</v>
      </c>
      <c r="R43" s="5">
        <v>1600.15</v>
      </c>
      <c r="S43" s="16">
        <f t="shared" si="4"/>
        <v>100</v>
      </c>
      <c r="T43" s="5">
        <f t="shared" si="5"/>
        <v>0</v>
      </c>
      <c r="U43" s="16">
        <f t="shared" si="6"/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118</v>
      </c>
      <c r="E44" s="84" t="s">
        <v>116</v>
      </c>
      <c r="F44" s="96" t="s">
        <v>306</v>
      </c>
      <c r="G44" s="93">
        <f t="shared" si="0"/>
        <v>9541.8700000000008</v>
      </c>
      <c r="H44" s="44">
        <v>17</v>
      </c>
      <c r="I44" s="44">
        <v>6</v>
      </c>
      <c r="J44" s="44">
        <v>9</v>
      </c>
      <c r="K44" s="44">
        <v>12</v>
      </c>
      <c r="L44" s="44">
        <v>15</v>
      </c>
      <c r="M44" s="44">
        <v>0</v>
      </c>
      <c r="N44" s="16">
        <f t="shared" si="1"/>
        <v>70.588235294117652</v>
      </c>
      <c r="O44" s="5">
        <v>9541.8700000000008</v>
      </c>
      <c r="P44" s="5">
        <f t="shared" si="2"/>
        <v>9541.8700000000008</v>
      </c>
      <c r="Q44" s="16">
        <f t="shared" si="3"/>
        <v>100</v>
      </c>
      <c r="R44" s="5">
        <v>9541.8700000000008</v>
      </c>
      <c r="S44" s="16">
        <f t="shared" si="4"/>
        <v>100</v>
      </c>
      <c r="T44" s="5">
        <f t="shared" si="5"/>
        <v>0</v>
      </c>
      <c r="U44" s="16">
        <f t="shared" si="6"/>
        <v>0</v>
      </c>
    </row>
    <row r="45" spans="1:21" ht="27.95" customHeight="1" x14ac:dyDescent="0.25">
      <c r="A45" s="1">
        <f t="shared" si="7"/>
        <v>40</v>
      </c>
      <c r="B45" s="1" t="s">
        <v>22</v>
      </c>
      <c r="C45" s="1"/>
      <c r="D45" s="25" t="s">
        <v>120</v>
      </c>
      <c r="E45" s="84" t="s">
        <v>58</v>
      </c>
      <c r="F45" s="96" t="s">
        <v>307</v>
      </c>
      <c r="G45" s="93">
        <f t="shared" si="0"/>
        <v>13072.01</v>
      </c>
      <c r="H45" s="44">
        <v>14</v>
      </c>
      <c r="I45" s="44">
        <v>5</v>
      </c>
      <c r="J45" s="44">
        <v>9</v>
      </c>
      <c r="K45" s="44">
        <v>12</v>
      </c>
      <c r="L45" s="44">
        <v>18</v>
      </c>
      <c r="M45" s="44">
        <v>0</v>
      </c>
      <c r="N45" s="16">
        <f t="shared" si="1"/>
        <v>85.714285714285708</v>
      </c>
      <c r="O45" s="5">
        <v>13072.01</v>
      </c>
      <c r="P45" s="5">
        <f t="shared" si="2"/>
        <v>13072.01</v>
      </c>
      <c r="Q45" s="16">
        <f t="shared" si="3"/>
        <v>100</v>
      </c>
      <c r="R45" s="5">
        <v>13072.01</v>
      </c>
      <c r="S45" s="16">
        <f t="shared" si="4"/>
        <v>100</v>
      </c>
      <c r="T45" s="5">
        <f t="shared" si="5"/>
        <v>0</v>
      </c>
      <c r="U45" s="16">
        <f t="shared" si="6"/>
        <v>0</v>
      </c>
    </row>
    <row r="46" spans="1:21" ht="27.95" customHeight="1" x14ac:dyDescent="0.25">
      <c r="A46" s="1">
        <f t="shared" si="7"/>
        <v>41</v>
      </c>
      <c r="B46" s="1" t="s">
        <v>22</v>
      </c>
      <c r="C46" s="1"/>
      <c r="D46" s="37" t="s">
        <v>418</v>
      </c>
      <c r="E46" s="84" t="s">
        <v>58</v>
      </c>
      <c r="F46" s="192" t="s">
        <v>437</v>
      </c>
      <c r="G46" s="93">
        <f t="shared" si="0"/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16">
        <f t="shared" si="1"/>
        <v>0</v>
      </c>
      <c r="O46" s="5">
        <v>0</v>
      </c>
      <c r="P46" s="5">
        <f t="shared" si="2"/>
        <v>0</v>
      </c>
      <c r="Q46" s="16">
        <f t="shared" si="3"/>
        <v>0</v>
      </c>
      <c r="R46" s="5">
        <v>0</v>
      </c>
      <c r="S46" s="16">
        <f t="shared" si="4"/>
        <v>0</v>
      </c>
      <c r="T46" s="5">
        <f t="shared" si="5"/>
        <v>0</v>
      </c>
      <c r="U46" s="16">
        <f t="shared" si="6"/>
        <v>0</v>
      </c>
    </row>
    <row r="47" spans="1:21" ht="27.95" customHeight="1" x14ac:dyDescent="0.25">
      <c r="A47" s="1">
        <f t="shared" si="7"/>
        <v>42</v>
      </c>
      <c r="B47" s="1" t="s">
        <v>22</v>
      </c>
      <c r="C47" s="1"/>
      <c r="D47" s="25" t="s">
        <v>122</v>
      </c>
      <c r="E47" s="84" t="s">
        <v>123</v>
      </c>
      <c r="F47" s="96" t="s">
        <v>308</v>
      </c>
      <c r="G47" s="93">
        <f t="shared" si="0"/>
        <v>54720.92</v>
      </c>
      <c r="H47" s="44">
        <v>74</v>
      </c>
      <c r="I47" s="44">
        <v>6</v>
      </c>
      <c r="J47" s="44">
        <v>68</v>
      </c>
      <c r="K47" s="44">
        <v>43</v>
      </c>
      <c r="L47" s="44">
        <v>68</v>
      </c>
      <c r="M47" s="44">
        <v>0</v>
      </c>
      <c r="N47" s="16">
        <f t="shared" si="1"/>
        <v>58.108108108108105</v>
      </c>
      <c r="O47" s="5">
        <v>54720.92</v>
      </c>
      <c r="P47" s="5">
        <f t="shared" si="2"/>
        <v>54720.92</v>
      </c>
      <c r="Q47" s="16">
        <f t="shared" si="3"/>
        <v>100</v>
      </c>
      <c r="R47" s="5">
        <v>54720.92</v>
      </c>
      <c r="S47" s="16">
        <f t="shared" si="4"/>
        <v>100</v>
      </c>
      <c r="T47" s="5">
        <f t="shared" si="5"/>
        <v>0</v>
      </c>
      <c r="U47" s="16">
        <f t="shared" si="6"/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266</v>
      </c>
      <c r="E48" s="84" t="s">
        <v>41</v>
      </c>
      <c r="F48" s="96" t="s">
        <v>309</v>
      </c>
      <c r="G48" s="93">
        <f t="shared" si="0"/>
        <v>0</v>
      </c>
      <c r="H48" s="44">
        <v>9</v>
      </c>
      <c r="I48" s="44">
        <v>2</v>
      </c>
      <c r="J48" s="44">
        <v>6</v>
      </c>
      <c r="K48" s="44">
        <v>0</v>
      </c>
      <c r="L48" s="44">
        <v>0</v>
      </c>
      <c r="M48" s="44">
        <v>0</v>
      </c>
      <c r="N48" s="16">
        <f t="shared" si="1"/>
        <v>0</v>
      </c>
      <c r="O48" s="16">
        <f>IF(I48=0,0,L48/I48)*100</f>
        <v>0</v>
      </c>
      <c r="P48" s="5">
        <f t="shared" si="2"/>
        <v>0</v>
      </c>
      <c r="Q48" s="16">
        <f t="shared" si="3"/>
        <v>0</v>
      </c>
      <c r="R48" s="16">
        <f t="shared" ref="R48:S49" si="8">IF(L48=0,0,O48/L48)*100</f>
        <v>0</v>
      </c>
      <c r="S48" s="16">
        <f t="shared" si="8"/>
        <v>0</v>
      </c>
      <c r="T48" s="5">
        <f t="shared" si="5"/>
        <v>0</v>
      </c>
      <c r="U48" s="16">
        <f>IF(O48=0,0,R48/O48)*100</f>
        <v>0</v>
      </c>
    </row>
    <row r="49" spans="1:21" ht="38.25" customHeight="1" x14ac:dyDescent="0.25">
      <c r="A49" s="1">
        <f t="shared" si="7"/>
        <v>44</v>
      </c>
      <c r="B49" s="203" t="s">
        <v>23</v>
      </c>
      <c r="C49" s="203" t="s">
        <v>273</v>
      </c>
      <c r="D49" s="25" t="s">
        <v>274</v>
      </c>
      <c r="E49" s="84" t="s">
        <v>41</v>
      </c>
      <c r="F49" s="96" t="s">
        <v>310</v>
      </c>
      <c r="G49" s="93">
        <f t="shared" si="0"/>
        <v>4987.17</v>
      </c>
      <c r="H49" s="44">
        <v>19</v>
      </c>
      <c r="I49" s="44">
        <v>4</v>
      </c>
      <c r="J49" s="44">
        <v>13</v>
      </c>
      <c r="K49" s="44">
        <v>7</v>
      </c>
      <c r="L49" s="44">
        <v>8</v>
      </c>
      <c r="M49" s="44">
        <v>0</v>
      </c>
      <c r="N49" s="16">
        <f t="shared" si="1"/>
        <v>36.84210526315789</v>
      </c>
      <c r="O49" s="16">
        <v>4987.17</v>
      </c>
      <c r="P49" s="5">
        <f t="shared" si="2"/>
        <v>4987.17</v>
      </c>
      <c r="Q49" s="16">
        <f t="shared" si="3"/>
        <v>100</v>
      </c>
      <c r="R49" s="16">
        <v>4987.17</v>
      </c>
      <c r="S49" s="16">
        <f t="shared" si="8"/>
        <v>0</v>
      </c>
      <c r="T49" s="5">
        <f t="shared" si="5"/>
        <v>0</v>
      </c>
      <c r="U49" s="16">
        <f>IF(O49=0,0,R49/O49)*100</f>
        <v>100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125</v>
      </c>
      <c r="E50" s="84" t="s">
        <v>72</v>
      </c>
      <c r="F50" s="96" t="s">
        <v>311</v>
      </c>
      <c r="G50" s="93">
        <f t="shared" si="0"/>
        <v>24264.9</v>
      </c>
      <c r="H50" s="44">
        <v>30</v>
      </c>
      <c r="I50" s="44">
        <v>6</v>
      </c>
      <c r="J50" s="44">
        <v>21</v>
      </c>
      <c r="K50" s="44">
        <v>22</v>
      </c>
      <c r="L50" s="44">
        <v>30</v>
      </c>
      <c r="M50" s="44">
        <v>0</v>
      </c>
      <c r="N50" s="16">
        <f t="shared" si="1"/>
        <v>73.333333333333329</v>
      </c>
      <c r="O50" s="5">
        <v>24264.9</v>
      </c>
      <c r="P50" s="5">
        <f t="shared" si="2"/>
        <v>24264.9</v>
      </c>
      <c r="Q50" s="16">
        <f>IF(O50=0,0,P50/O50)*100</f>
        <v>100</v>
      </c>
      <c r="R50" s="5">
        <v>24264.9</v>
      </c>
      <c r="S50" s="16">
        <f>IF(P50=0,0,R50/P50)*100</f>
        <v>100</v>
      </c>
      <c r="T50" s="5">
        <f t="shared" si="5"/>
        <v>0</v>
      </c>
      <c r="U50" s="16">
        <f>IF(P50=0,0,T50/P50)*100</f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37" t="s">
        <v>127</v>
      </c>
      <c r="E51" s="85" t="s">
        <v>128</v>
      </c>
      <c r="F51" s="98" t="s">
        <v>312</v>
      </c>
      <c r="G51" s="93">
        <f t="shared" si="0"/>
        <v>31351.919999999998</v>
      </c>
      <c r="H51" s="44">
        <v>50</v>
      </c>
      <c r="I51" s="44">
        <v>18</v>
      </c>
      <c r="J51" s="44">
        <v>19</v>
      </c>
      <c r="K51" s="44">
        <v>46</v>
      </c>
      <c r="L51" s="44">
        <v>55</v>
      </c>
      <c r="M51" s="44">
        <v>0</v>
      </c>
      <c r="N51" s="16">
        <f t="shared" si="1"/>
        <v>92</v>
      </c>
      <c r="O51" s="5">
        <v>31351.919999999998</v>
      </c>
      <c r="P51" s="5">
        <f t="shared" si="2"/>
        <v>31351.919999999998</v>
      </c>
      <c r="Q51" s="16">
        <f>IF(O51=0,0,P51/O51)*100</f>
        <v>100</v>
      </c>
      <c r="R51" s="5">
        <v>31351.919999999998</v>
      </c>
      <c r="S51" s="16">
        <f>IF(P51=0,0,R51/P51)*100</f>
        <v>100</v>
      </c>
      <c r="T51" s="5">
        <f t="shared" si="5"/>
        <v>0</v>
      </c>
      <c r="U51" s="16">
        <f>IF(P51=0,0,T51/P51)*100</f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275</v>
      </c>
      <c r="E52" s="85" t="s">
        <v>276</v>
      </c>
      <c r="F52" s="97" t="s">
        <v>436</v>
      </c>
      <c r="G52" s="93">
        <f t="shared" si="0"/>
        <v>0</v>
      </c>
      <c r="H52" s="44">
        <v>3</v>
      </c>
      <c r="I52" s="44">
        <v>0</v>
      </c>
      <c r="J52" s="44">
        <v>2</v>
      </c>
      <c r="K52" s="44">
        <v>0</v>
      </c>
      <c r="L52" s="44">
        <v>0</v>
      </c>
      <c r="M52" s="44">
        <v>0</v>
      </c>
      <c r="N52" s="16">
        <f t="shared" si="1"/>
        <v>0</v>
      </c>
      <c r="O52" s="16">
        <f>IF(I52=0,0,L52/I52)*100</f>
        <v>0</v>
      </c>
      <c r="P52" s="5">
        <f t="shared" si="2"/>
        <v>0</v>
      </c>
      <c r="Q52" s="16">
        <f>IF(K52=0,0,N52/K52)*100</f>
        <v>0</v>
      </c>
      <c r="R52" s="16">
        <f>IF(L52=0,0,O52/L52)*100</f>
        <v>0</v>
      </c>
      <c r="S52" s="16">
        <f>IF(M52=0,0,P52/M52)*100</f>
        <v>0</v>
      </c>
      <c r="T52" s="5">
        <f t="shared" si="5"/>
        <v>0</v>
      </c>
      <c r="U52" s="16">
        <f>IF(O52=0,0,R52/O52)*100</f>
        <v>0</v>
      </c>
    </row>
    <row r="53" spans="1:21" ht="27.95" customHeight="1" x14ac:dyDescent="0.25">
      <c r="A53" s="1">
        <f t="shared" si="7"/>
        <v>48</v>
      </c>
      <c r="B53" s="25" t="s">
        <v>23</v>
      </c>
      <c r="C53" s="203" t="s">
        <v>29</v>
      </c>
      <c r="D53" s="25" t="s">
        <v>132</v>
      </c>
      <c r="E53" s="84" t="s">
        <v>78</v>
      </c>
      <c r="F53" s="96" t="s">
        <v>313</v>
      </c>
      <c r="G53" s="93">
        <f t="shared" si="0"/>
        <v>17029.04</v>
      </c>
      <c r="H53" s="44">
        <v>46</v>
      </c>
      <c r="I53" s="44">
        <v>8</v>
      </c>
      <c r="J53" s="44">
        <v>27</v>
      </c>
      <c r="K53" s="44">
        <v>23</v>
      </c>
      <c r="L53" s="44">
        <v>27</v>
      </c>
      <c r="M53" s="44">
        <v>0</v>
      </c>
      <c r="N53" s="16">
        <f t="shared" si="1"/>
        <v>50</v>
      </c>
      <c r="O53" s="5">
        <v>17029.04</v>
      </c>
      <c r="P53" s="5">
        <f t="shared" si="2"/>
        <v>17029.04</v>
      </c>
      <c r="Q53" s="16">
        <f t="shared" ref="Q53:Q96" si="9">IF(O53=0,0,P53/O53)*100</f>
        <v>100</v>
      </c>
      <c r="R53" s="5">
        <v>17029.04</v>
      </c>
      <c r="S53" s="16">
        <f t="shared" ref="S53:S79" si="10">IF(P53=0,0,R53/P53)*100</f>
        <v>100</v>
      </c>
      <c r="T53" s="5">
        <f t="shared" si="5"/>
        <v>0</v>
      </c>
      <c r="U53" s="16">
        <f>IF(P53=0,0,T53/P53)*100</f>
        <v>0</v>
      </c>
    </row>
    <row r="54" spans="1:21" ht="29.25" customHeight="1" x14ac:dyDescent="0.25">
      <c r="A54" s="1">
        <f t="shared" si="7"/>
        <v>49</v>
      </c>
      <c r="B54" s="1" t="s">
        <v>22</v>
      </c>
      <c r="C54" s="1"/>
      <c r="D54" s="37" t="s">
        <v>130</v>
      </c>
      <c r="E54" s="85" t="s">
        <v>41</v>
      </c>
      <c r="F54" s="96" t="s">
        <v>314</v>
      </c>
      <c r="G54" s="93">
        <f t="shared" si="0"/>
        <v>16940.650000000001</v>
      </c>
      <c r="H54" s="44">
        <v>30</v>
      </c>
      <c r="I54" s="44">
        <v>6</v>
      </c>
      <c r="J54" s="44">
        <v>21</v>
      </c>
      <c r="K54" s="44">
        <v>23</v>
      </c>
      <c r="L54" s="44">
        <v>31</v>
      </c>
      <c r="M54" s="44">
        <v>0</v>
      </c>
      <c r="N54" s="16">
        <f t="shared" si="1"/>
        <v>76.666666666666671</v>
      </c>
      <c r="O54" s="5">
        <v>16940.650000000001</v>
      </c>
      <c r="P54" s="5">
        <f t="shared" si="2"/>
        <v>16940.650000000001</v>
      </c>
      <c r="Q54" s="16">
        <f t="shared" si="9"/>
        <v>100</v>
      </c>
      <c r="R54" s="5">
        <v>16940.650000000001</v>
      </c>
      <c r="S54" s="16">
        <f t="shared" si="10"/>
        <v>100</v>
      </c>
      <c r="T54" s="5">
        <f t="shared" si="5"/>
        <v>0</v>
      </c>
      <c r="U54" s="16">
        <f>IF(P54=0,0,T54/P54)*100</f>
        <v>0</v>
      </c>
    </row>
    <row r="55" spans="1:21" ht="28.5" customHeight="1" x14ac:dyDescent="0.25">
      <c r="A55" s="1">
        <f t="shared" si="7"/>
        <v>50</v>
      </c>
      <c r="B55" s="60" t="s">
        <v>22</v>
      </c>
      <c r="C55" s="203"/>
      <c r="D55" s="37" t="s">
        <v>277</v>
      </c>
      <c r="E55" s="84" t="s">
        <v>41</v>
      </c>
      <c r="F55" s="98" t="s">
        <v>315</v>
      </c>
      <c r="G55" s="93">
        <f t="shared" si="0"/>
        <v>0</v>
      </c>
      <c r="H55" s="44">
        <v>30</v>
      </c>
      <c r="I55" s="44">
        <v>6</v>
      </c>
      <c r="J55" s="44">
        <v>19</v>
      </c>
      <c r="K55" s="44">
        <v>0</v>
      </c>
      <c r="L55" s="44">
        <v>0</v>
      </c>
      <c r="M55" s="44">
        <v>0</v>
      </c>
      <c r="N55" s="16">
        <f t="shared" si="1"/>
        <v>0</v>
      </c>
      <c r="O55" s="5">
        <v>0</v>
      </c>
      <c r="P55" s="5">
        <f t="shared" si="2"/>
        <v>0</v>
      </c>
      <c r="Q55" s="16">
        <f t="shared" si="9"/>
        <v>0</v>
      </c>
      <c r="R55" s="5">
        <v>0</v>
      </c>
      <c r="S55" s="16">
        <f t="shared" si="10"/>
        <v>0</v>
      </c>
      <c r="T55" s="5">
        <f t="shared" si="5"/>
        <v>0</v>
      </c>
      <c r="U55" s="5">
        <v>0</v>
      </c>
    </row>
    <row r="56" spans="1:21" ht="28.5" customHeight="1" x14ac:dyDescent="0.25">
      <c r="A56" s="1">
        <f t="shared" si="7"/>
        <v>51</v>
      </c>
      <c r="B56" s="60" t="s">
        <v>22</v>
      </c>
      <c r="C56" s="203"/>
      <c r="D56" s="37" t="s">
        <v>419</v>
      </c>
      <c r="E56" s="84" t="s">
        <v>41</v>
      </c>
      <c r="F56" s="192" t="s">
        <v>438</v>
      </c>
      <c r="G56" s="93">
        <f t="shared" si="0"/>
        <v>0</v>
      </c>
      <c r="H56" s="44">
        <v>4</v>
      </c>
      <c r="I56" s="44">
        <v>1</v>
      </c>
      <c r="J56" s="44">
        <v>3</v>
      </c>
      <c r="K56" s="44">
        <v>0</v>
      </c>
      <c r="L56" s="44">
        <v>0</v>
      </c>
      <c r="M56" s="44">
        <v>0</v>
      </c>
      <c r="N56" s="16">
        <f t="shared" si="1"/>
        <v>0</v>
      </c>
      <c r="O56" s="5">
        <v>0</v>
      </c>
      <c r="P56" s="5">
        <f t="shared" si="2"/>
        <v>0</v>
      </c>
      <c r="Q56" s="16">
        <f t="shared" si="9"/>
        <v>0</v>
      </c>
      <c r="R56" s="5">
        <v>0</v>
      </c>
      <c r="S56" s="16">
        <f t="shared" si="10"/>
        <v>0</v>
      </c>
      <c r="T56" s="5">
        <f t="shared" si="5"/>
        <v>0</v>
      </c>
      <c r="U56" s="5"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25" t="s">
        <v>134</v>
      </c>
      <c r="E57" s="84" t="s">
        <v>135</v>
      </c>
      <c r="F57" s="96" t="s">
        <v>316</v>
      </c>
      <c r="G57" s="93">
        <f t="shared" si="0"/>
        <v>4661.71</v>
      </c>
      <c r="H57" s="44">
        <v>10</v>
      </c>
      <c r="I57" s="44">
        <v>1</v>
      </c>
      <c r="J57" s="44">
        <v>7</v>
      </c>
      <c r="K57" s="44">
        <v>9</v>
      </c>
      <c r="L57" s="44">
        <v>11</v>
      </c>
      <c r="M57" s="44">
        <v>0</v>
      </c>
      <c r="N57" s="16">
        <f t="shared" si="1"/>
        <v>90</v>
      </c>
      <c r="O57" s="5">
        <v>4661.71</v>
      </c>
      <c r="P57" s="5">
        <f t="shared" si="2"/>
        <v>4661.71</v>
      </c>
      <c r="Q57" s="16">
        <f t="shared" si="9"/>
        <v>100</v>
      </c>
      <c r="R57" s="5">
        <v>4661.71</v>
      </c>
      <c r="S57" s="16">
        <f t="shared" si="10"/>
        <v>100</v>
      </c>
      <c r="T57" s="5">
        <f t="shared" si="5"/>
        <v>0</v>
      </c>
      <c r="U57" s="16">
        <f>IF(P57=0,0,T57/P57)*100</f>
        <v>0</v>
      </c>
    </row>
    <row r="58" spans="1:21" ht="27.95" customHeight="1" x14ac:dyDescent="0.25">
      <c r="A58" s="1">
        <f t="shared" si="7"/>
        <v>53</v>
      </c>
      <c r="B58" s="1" t="s">
        <v>22</v>
      </c>
      <c r="C58" s="1"/>
      <c r="D58" s="25" t="s">
        <v>141</v>
      </c>
      <c r="E58" s="84" t="s">
        <v>53</v>
      </c>
      <c r="F58" s="96" t="s">
        <v>317</v>
      </c>
      <c r="G58" s="93">
        <f t="shared" si="0"/>
        <v>16750.849999999999</v>
      </c>
      <c r="H58" s="44">
        <v>36</v>
      </c>
      <c r="I58" s="44">
        <v>10</v>
      </c>
      <c r="J58" s="44">
        <v>21</v>
      </c>
      <c r="K58" s="44">
        <v>28</v>
      </c>
      <c r="L58" s="44">
        <v>32</v>
      </c>
      <c r="M58" s="44">
        <v>0</v>
      </c>
      <c r="N58" s="16">
        <f t="shared" si="1"/>
        <v>77.777777777777786</v>
      </c>
      <c r="O58" s="5">
        <v>16750.849999999999</v>
      </c>
      <c r="P58" s="5">
        <f t="shared" si="2"/>
        <v>16750.849999999999</v>
      </c>
      <c r="Q58" s="16">
        <f t="shared" si="9"/>
        <v>100</v>
      </c>
      <c r="R58" s="5">
        <v>16750.849999999999</v>
      </c>
      <c r="S58" s="16">
        <f t="shared" si="10"/>
        <v>100</v>
      </c>
      <c r="T58" s="5">
        <f t="shared" si="5"/>
        <v>0</v>
      </c>
      <c r="U58" s="16">
        <f>IF(P58=0,0,T58/P58)*100</f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143</v>
      </c>
      <c r="E59" s="84" t="s">
        <v>53</v>
      </c>
      <c r="F59" s="96" t="s">
        <v>318</v>
      </c>
      <c r="G59" s="93">
        <f t="shared" si="0"/>
        <v>17170.330000000002</v>
      </c>
      <c r="H59" s="44">
        <v>26</v>
      </c>
      <c r="I59" s="44">
        <v>7</v>
      </c>
      <c r="J59" s="44">
        <v>17</v>
      </c>
      <c r="K59" s="44">
        <v>18</v>
      </c>
      <c r="L59" s="44">
        <v>23</v>
      </c>
      <c r="M59" s="44">
        <v>0</v>
      </c>
      <c r="N59" s="16">
        <f t="shared" si="1"/>
        <v>69.230769230769226</v>
      </c>
      <c r="O59" s="5">
        <v>17170.330000000002</v>
      </c>
      <c r="P59" s="5">
        <f t="shared" si="2"/>
        <v>17170.330000000002</v>
      </c>
      <c r="Q59" s="16">
        <f t="shared" si="9"/>
        <v>100</v>
      </c>
      <c r="R59" s="5">
        <v>17170.330000000002</v>
      </c>
      <c r="S59" s="16">
        <f t="shared" si="10"/>
        <v>100</v>
      </c>
      <c r="T59" s="5">
        <f t="shared" si="5"/>
        <v>0</v>
      </c>
      <c r="U59" s="16">
        <f>IF(P59=0,0,T59/P59)*100</f>
        <v>0</v>
      </c>
    </row>
    <row r="60" spans="1:21" ht="30.75" customHeight="1" x14ac:dyDescent="0.25">
      <c r="A60" s="1">
        <f t="shared" si="7"/>
        <v>55</v>
      </c>
      <c r="B60" s="25" t="s">
        <v>23</v>
      </c>
      <c r="C60" s="203" t="s">
        <v>268</v>
      </c>
      <c r="D60" s="25" t="s">
        <v>267</v>
      </c>
      <c r="E60" s="84" t="s">
        <v>41</v>
      </c>
      <c r="F60" s="96" t="s">
        <v>319</v>
      </c>
      <c r="G60" s="93">
        <f t="shared" si="0"/>
        <v>1203.94</v>
      </c>
      <c r="H60" s="44">
        <v>6</v>
      </c>
      <c r="I60" s="44">
        <v>0</v>
      </c>
      <c r="J60" s="44">
        <v>5</v>
      </c>
      <c r="K60" s="44">
        <v>3</v>
      </c>
      <c r="L60" s="44">
        <v>3</v>
      </c>
      <c r="M60" s="44">
        <v>0</v>
      </c>
      <c r="N60" s="16">
        <f t="shared" si="1"/>
        <v>50</v>
      </c>
      <c r="O60" s="16">
        <v>1203.94</v>
      </c>
      <c r="P60" s="5">
        <f t="shared" si="2"/>
        <v>1203.94</v>
      </c>
      <c r="Q60" s="16">
        <f t="shared" si="9"/>
        <v>100</v>
      </c>
      <c r="R60" s="16">
        <v>1203.94</v>
      </c>
      <c r="S60" s="16">
        <f t="shared" si="10"/>
        <v>100</v>
      </c>
      <c r="T60" s="5">
        <f t="shared" si="5"/>
        <v>0</v>
      </c>
      <c r="U60" s="16">
        <f>IF(P60=0,0,T60/P60)*100</f>
        <v>0</v>
      </c>
    </row>
    <row r="61" spans="1:21" ht="30.75" customHeight="1" x14ac:dyDescent="0.25">
      <c r="A61" s="1">
        <f t="shared" si="7"/>
        <v>56</v>
      </c>
      <c r="B61" s="25" t="s">
        <v>22</v>
      </c>
      <c r="C61" s="203"/>
      <c r="D61" s="25" t="s">
        <v>420</v>
      </c>
      <c r="E61" s="84" t="s">
        <v>41</v>
      </c>
      <c r="F61" s="192" t="s">
        <v>439</v>
      </c>
      <c r="G61" s="93">
        <f t="shared" si="0"/>
        <v>0</v>
      </c>
      <c r="H61" s="44">
        <v>2</v>
      </c>
      <c r="I61" s="44">
        <v>1</v>
      </c>
      <c r="J61" s="44">
        <v>1</v>
      </c>
      <c r="K61" s="44">
        <v>0</v>
      </c>
      <c r="L61" s="44">
        <v>0</v>
      </c>
      <c r="M61" s="44">
        <v>0</v>
      </c>
      <c r="N61" s="16">
        <f t="shared" si="1"/>
        <v>0</v>
      </c>
      <c r="O61" s="16">
        <v>0</v>
      </c>
      <c r="P61" s="5">
        <f t="shared" si="2"/>
        <v>0</v>
      </c>
      <c r="Q61" s="16">
        <f t="shared" si="9"/>
        <v>0</v>
      </c>
      <c r="R61" s="16">
        <v>0</v>
      </c>
      <c r="S61" s="16">
        <f t="shared" si="10"/>
        <v>0</v>
      </c>
      <c r="T61" s="5">
        <f t="shared" si="5"/>
        <v>0</v>
      </c>
      <c r="U61" s="16">
        <f>IF(P61=0,0,T61/P61)*100</f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145</v>
      </c>
      <c r="E62" s="84" t="s">
        <v>111</v>
      </c>
      <c r="F62" s="96" t="s">
        <v>320</v>
      </c>
      <c r="G62" s="93">
        <f t="shared" si="0"/>
        <v>18464.59</v>
      </c>
      <c r="H62" s="44">
        <v>26</v>
      </c>
      <c r="I62" s="44">
        <v>1</v>
      </c>
      <c r="J62" s="44">
        <v>15</v>
      </c>
      <c r="K62" s="44">
        <v>21</v>
      </c>
      <c r="L62" s="44">
        <v>28</v>
      </c>
      <c r="M62" s="44">
        <v>0</v>
      </c>
      <c r="N62" s="16">
        <f t="shared" si="1"/>
        <v>80.769230769230774</v>
      </c>
      <c r="O62" s="5">
        <v>18464.59</v>
      </c>
      <c r="P62" s="5">
        <f t="shared" si="2"/>
        <v>18464.59</v>
      </c>
      <c r="Q62" s="16">
        <f t="shared" si="9"/>
        <v>100</v>
      </c>
      <c r="R62" s="5">
        <v>18464.59</v>
      </c>
      <c r="S62" s="16">
        <f t="shared" si="10"/>
        <v>100</v>
      </c>
      <c r="T62" s="5">
        <f t="shared" si="5"/>
        <v>0</v>
      </c>
      <c r="U62" s="16">
        <f t="shared" ref="U62:U121" si="11">IF(P62=0,0,T62/P62)*100</f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421</v>
      </c>
      <c r="E63" s="84" t="s">
        <v>41</v>
      </c>
      <c r="F63" s="192" t="s">
        <v>440</v>
      </c>
      <c r="G63" s="93">
        <f t="shared" si="0"/>
        <v>0</v>
      </c>
      <c r="H63" s="44">
        <v>1</v>
      </c>
      <c r="I63" s="44">
        <v>1</v>
      </c>
      <c r="J63" s="44">
        <v>0</v>
      </c>
      <c r="K63" s="44">
        <v>0</v>
      </c>
      <c r="L63" s="44">
        <v>0</v>
      </c>
      <c r="M63" s="44">
        <v>0</v>
      </c>
      <c r="N63" s="16">
        <f t="shared" si="1"/>
        <v>0</v>
      </c>
      <c r="O63" s="5">
        <v>0</v>
      </c>
      <c r="P63" s="5">
        <f t="shared" si="2"/>
        <v>0</v>
      </c>
      <c r="Q63" s="16">
        <f t="shared" si="9"/>
        <v>0</v>
      </c>
      <c r="R63" s="5">
        <v>0</v>
      </c>
      <c r="S63" s="16">
        <f t="shared" si="10"/>
        <v>0</v>
      </c>
      <c r="T63" s="5">
        <f t="shared" si="5"/>
        <v>0</v>
      </c>
      <c r="U63" s="16">
        <f t="shared" si="11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149</v>
      </c>
      <c r="E64" s="84" t="s">
        <v>150</v>
      </c>
      <c r="F64" s="96" t="s">
        <v>321</v>
      </c>
      <c r="G64" s="93">
        <f t="shared" si="0"/>
        <v>18536.490000000002</v>
      </c>
      <c r="H64" s="44">
        <v>21</v>
      </c>
      <c r="I64" s="44">
        <v>1</v>
      </c>
      <c r="J64" s="44">
        <v>15</v>
      </c>
      <c r="K64" s="44">
        <v>21</v>
      </c>
      <c r="L64" s="44">
        <v>26</v>
      </c>
      <c r="M64" s="44">
        <v>0</v>
      </c>
      <c r="N64" s="16">
        <f t="shared" si="1"/>
        <v>100</v>
      </c>
      <c r="O64" s="5">
        <v>18536.490000000002</v>
      </c>
      <c r="P64" s="5">
        <f t="shared" si="2"/>
        <v>18536.490000000002</v>
      </c>
      <c r="Q64" s="16">
        <f t="shared" si="9"/>
        <v>100</v>
      </c>
      <c r="R64" s="5">
        <v>18536.490000000002</v>
      </c>
      <c r="S64" s="16">
        <f t="shared" si="10"/>
        <v>100</v>
      </c>
      <c r="T64" s="5">
        <f t="shared" si="5"/>
        <v>0</v>
      </c>
      <c r="U64" s="16">
        <f t="shared" si="11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152</v>
      </c>
      <c r="E65" s="86" t="s">
        <v>53</v>
      </c>
      <c r="F65" s="96" t="s">
        <v>322</v>
      </c>
      <c r="G65" s="93">
        <f t="shared" si="0"/>
        <v>13211.78</v>
      </c>
      <c r="H65" s="44">
        <v>26</v>
      </c>
      <c r="I65" s="44">
        <v>8</v>
      </c>
      <c r="J65" s="44">
        <v>14</v>
      </c>
      <c r="K65" s="44">
        <v>14</v>
      </c>
      <c r="L65" s="44">
        <v>20</v>
      </c>
      <c r="M65" s="44">
        <v>0</v>
      </c>
      <c r="N65" s="16">
        <f t="shared" si="1"/>
        <v>53.846153846153847</v>
      </c>
      <c r="O65" s="5">
        <v>13211.78</v>
      </c>
      <c r="P65" s="5">
        <f t="shared" si="2"/>
        <v>13211.78</v>
      </c>
      <c r="Q65" s="16">
        <f t="shared" si="9"/>
        <v>100</v>
      </c>
      <c r="R65" s="5">
        <v>13211.78</v>
      </c>
      <c r="S65" s="16">
        <f t="shared" si="10"/>
        <v>100</v>
      </c>
      <c r="T65" s="5">
        <f t="shared" si="5"/>
        <v>0</v>
      </c>
      <c r="U65" s="16">
        <f t="shared" si="11"/>
        <v>0</v>
      </c>
    </row>
    <row r="66" spans="1:21" ht="27.95" customHeight="1" x14ac:dyDescent="0.25">
      <c r="A66" s="1">
        <f t="shared" si="7"/>
        <v>61</v>
      </c>
      <c r="B66" s="1" t="s">
        <v>22</v>
      </c>
      <c r="C66" s="1"/>
      <c r="D66" s="25" t="s">
        <v>154</v>
      </c>
      <c r="E66" s="84" t="s">
        <v>155</v>
      </c>
      <c r="F66" s="99" t="s">
        <v>323</v>
      </c>
      <c r="G66" s="93">
        <f t="shared" si="0"/>
        <v>15049.09</v>
      </c>
      <c r="H66" s="44">
        <v>43</v>
      </c>
      <c r="I66" s="44">
        <v>5</v>
      </c>
      <c r="J66" s="44">
        <v>37</v>
      </c>
      <c r="K66" s="44">
        <v>17</v>
      </c>
      <c r="L66" s="44">
        <v>26</v>
      </c>
      <c r="M66" s="44">
        <v>0</v>
      </c>
      <c r="N66" s="16">
        <f t="shared" si="1"/>
        <v>39.534883720930232</v>
      </c>
      <c r="O66" s="5">
        <v>15049.09</v>
      </c>
      <c r="P66" s="5">
        <f t="shared" si="2"/>
        <v>15049.09</v>
      </c>
      <c r="Q66" s="16">
        <f t="shared" si="9"/>
        <v>100</v>
      </c>
      <c r="R66" s="5">
        <v>15049.09</v>
      </c>
      <c r="S66" s="16">
        <f t="shared" si="10"/>
        <v>100</v>
      </c>
      <c r="T66" s="5">
        <f t="shared" si="5"/>
        <v>0</v>
      </c>
      <c r="U66" s="16">
        <f t="shared" si="11"/>
        <v>0</v>
      </c>
    </row>
    <row r="67" spans="1:21" ht="39" customHeight="1" x14ac:dyDescent="0.25">
      <c r="A67" s="1">
        <f t="shared" si="7"/>
        <v>62</v>
      </c>
      <c r="B67" s="25" t="s">
        <v>23</v>
      </c>
      <c r="C67" s="203" t="s">
        <v>30</v>
      </c>
      <c r="D67" s="25" t="s">
        <v>157</v>
      </c>
      <c r="E67" s="87" t="s">
        <v>158</v>
      </c>
      <c r="F67" s="97" t="s">
        <v>324</v>
      </c>
      <c r="G67" s="93">
        <f t="shared" si="0"/>
        <v>3148.3</v>
      </c>
      <c r="H67" s="44">
        <v>38</v>
      </c>
      <c r="I67" s="44">
        <v>8</v>
      </c>
      <c r="J67" s="44">
        <v>11</v>
      </c>
      <c r="K67" s="44">
        <v>8</v>
      </c>
      <c r="L67" s="44">
        <v>9</v>
      </c>
      <c r="M67" s="44">
        <v>0</v>
      </c>
      <c r="N67" s="16">
        <f t="shared" si="1"/>
        <v>21.052631578947366</v>
      </c>
      <c r="O67" s="5">
        <v>3148.3</v>
      </c>
      <c r="P67" s="5">
        <f t="shared" si="2"/>
        <v>3148.3</v>
      </c>
      <c r="Q67" s="16">
        <f t="shared" si="9"/>
        <v>100</v>
      </c>
      <c r="R67" s="5">
        <v>3148.3</v>
      </c>
      <c r="S67" s="16">
        <f t="shared" si="10"/>
        <v>100</v>
      </c>
      <c r="T67" s="5">
        <f t="shared" si="5"/>
        <v>0</v>
      </c>
      <c r="U67" s="16">
        <f t="shared" si="11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160</v>
      </c>
      <c r="E68" s="84" t="s">
        <v>161</v>
      </c>
      <c r="F68" s="96" t="s">
        <v>325</v>
      </c>
      <c r="G68" s="93">
        <f t="shared" si="0"/>
        <v>21394.04</v>
      </c>
      <c r="H68" s="44">
        <v>37</v>
      </c>
      <c r="I68" s="44">
        <v>2</v>
      </c>
      <c r="J68" s="44">
        <v>19</v>
      </c>
      <c r="K68" s="44">
        <v>30</v>
      </c>
      <c r="L68" s="44">
        <v>39</v>
      </c>
      <c r="M68" s="44">
        <v>0</v>
      </c>
      <c r="N68" s="16">
        <f t="shared" si="1"/>
        <v>81.081081081081081</v>
      </c>
      <c r="O68" s="5">
        <v>21394.04</v>
      </c>
      <c r="P68" s="5">
        <f t="shared" si="2"/>
        <v>21394.04</v>
      </c>
      <c r="Q68" s="16">
        <f t="shared" si="9"/>
        <v>100</v>
      </c>
      <c r="R68" s="5">
        <v>21394.04</v>
      </c>
      <c r="S68" s="16">
        <f t="shared" si="10"/>
        <v>100</v>
      </c>
      <c r="T68" s="5">
        <f t="shared" si="5"/>
        <v>0</v>
      </c>
      <c r="U68" s="16">
        <f t="shared" si="11"/>
        <v>0</v>
      </c>
    </row>
    <row r="69" spans="1:21" ht="27.95" customHeight="1" x14ac:dyDescent="0.25">
      <c r="A69" s="1">
        <f t="shared" si="7"/>
        <v>64</v>
      </c>
      <c r="B69" s="25" t="s">
        <v>24</v>
      </c>
      <c r="C69" s="203" t="s">
        <v>31</v>
      </c>
      <c r="D69" s="25" t="s">
        <v>163</v>
      </c>
      <c r="E69" s="84" t="s">
        <v>164</v>
      </c>
      <c r="F69" s="100" t="s">
        <v>165</v>
      </c>
      <c r="G69" s="93">
        <f t="shared" si="0"/>
        <v>12344.8</v>
      </c>
      <c r="H69" s="44">
        <v>23</v>
      </c>
      <c r="I69" s="44">
        <v>5</v>
      </c>
      <c r="J69" s="44">
        <v>13</v>
      </c>
      <c r="K69" s="44">
        <v>13</v>
      </c>
      <c r="L69" s="44">
        <v>16</v>
      </c>
      <c r="M69" s="44">
        <v>0</v>
      </c>
      <c r="N69" s="16">
        <f t="shared" si="1"/>
        <v>56.521739130434781</v>
      </c>
      <c r="O69" s="5">
        <v>12344.8</v>
      </c>
      <c r="P69" s="5">
        <f t="shared" si="2"/>
        <v>12344.8</v>
      </c>
      <c r="Q69" s="16">
        <f t="shared" si="9"/>
        <v>100</v>
      </c>
      <c r="R69" s="5">
        <v>12344.8</v>
      </c>
      <c r="S69" s="16">
        <f t="shared" si="10"/>
        <v>100</v>
      </c>
      <c r="T69" s="5">
        <f t="shared" si="5"/>
        <v>0</v>
      </c>
      <c r="U69" s="16">
        <f t="shared" si="11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168</v>
      </c>
      <c r="E70" s="84" t="s">
        <v>41</v>
      </c>
      <c r="F70" s="98" t="s">
        <v>326</v>
      </c>
      <c r="G70" s="93">
        <f t="shared" si="0"/>
        <v>13054.1</v>
      </c>
      <c r="H70" s="44">
        <v>37</v>
      </c>
      <c r="I70" s="44">
        <v>13</v>
      </c>
      <c r="J70" s="44">
        <v>16</v>
      </c>
      <c r="K70" s="44">
        <v>23</v>
      </c>
      <c r="L70" s="44">
        <v>26</v>
      </c>
      <c r="M70" s="44">
        <v>0</v>
      </c>
      <c r="N70" s="16">
        <f t="shared" si="1"/>
        <v>62.162162162162161</v>
      </c>
      <c r="O70" s="5">
        <v>13054.1</v>
      </c>
      <c r="P70" s="5">
        <f t="shared" si="2"/>
        <v>13054.1</v>
      </c>
      <c r="Q70" s="16">
        <f t="shared" si="9"/>
        <v>100</v>
      </c>
      <c r="R70" s="5">
        <v>13054.1</v>
      </c>
      <c r="S70" s="16">
        <f t="shared" si="10"/>
        <v>100</v>
      </c>
      <c r="T70" s="5">
        <f t="shared" si="5"/>
        <v>0</v>
      </c>
      <c r="U70" s="16">
        <f t="shared" si="11"/>
        <v>0</v>
      </c>
    </row>
    <row r="71" spans="1:21" ht="27.95" customHeight="1" x14ac:dyDescent="0.25">
      <c r="A71" s="1">
        <f t="shared" ref="A71:A121" si="12">ROW(A66:A66)</f>
        <v>66</v>
      </c>
      <c r="B71" s="1" t="s">
        <v>22</v>
      </c>
      <c r="C71" s="1"/>
      <c r="D71" s="25" t="s">
        <v>170</v>
      </c>
      <c r="E71" s="84" t="s">
        <v>41</v>
      </c>
      <c r="F71" s="98" t="s">
        <v>327</v>
      </c>
      <c r="G71" s="93">
        <f t="shared" si="0"/>
        <v>4991.05</v>
      </c>
      <c r="H71" s="44">
        <v>21</v>
      </c>
      <c r="I71" s="44">
        <v>7</v>
      </c>
      <c r="J71" s="44">
        <v>12</v>
      </c>
      <c r="K71" s="44">
        <v>12</v>
      </c>
      <c r="L71" s="44">
        <v>14</v>
      </c>
      <c r="M71" s="44">
        <v>0</v>
      </c>
      <c r="N71" s="16">
        <f t="shared" si="1"/>
        <v>57.142857142857139</v>
      </c>
      <c r="O71" s="5">
        <v>4991.05</v>
      </c>
      <c r="P71" s="5">
        <f t="shared" si="2"/>
        <v>4991.05</v>
      </c>
      <c r="Q71" s="16">
        <f t="shared" si="9"/>
        <v>100</v>
      </c>
      <c r="R71" s="5">
        <v>4991.05</v>
      </c>
      <c r="S71" s="16">
        <f t="shared" si="10"/>
        <v>100</v>
      </c>
      <c r="T71" s="5">
        <f t="shared" si="5"/>
        <v>0</v>
      </c>
      <c r="U71" s="16">
        <f t="shared" si="11"/>
        <v>0</v>
      </c>
    </row>
    <row r="72" spans="1:21" ht="27.95" customHeight="1" x14ac:dyDescent="0.25">
      <c r="A72" s="1">
        <f t="shared" si="12"/>
        <v>67</v>
      </c>
      <c r="B72" s="1" t="s">
        <v>22</v>
      </c>
      <c r="C72" s="1"/>
      <c r="D72" s="25" t="s">
        <v>166</v>
      </c>
      <c r="E72" s="84" t="s">
        <v>53</v>
      </c>
      <c r="F72" s="98" t="s">
        <v>328</v>
      </c>
      <c r="G72" s="93">
        <f t="shared" si="0"/>
        <v>13398.42</v>
      </c>
      <c r="H72" s="44">
        <v>35</v>
      </c>
      <c r="I72" s="44">
        <v>6</v>
      </c>
      <c r="J72" s="44">
        <v>26</v>
      </c>
      <c r="K72" s="44">
        <v>18</v>
      </c>
      <c r="L72" s="44">
        <v>24</v>
      </c>
      <c r="M72" s="44">
        <v>0</v>
      </c>
      <c r="N72" s="16">
        <f t="shared" si="1"/>
        <v>51.428571428571423</v>
      </c>
      <c r="O72" s="5">
        <v>13398.42</v>
      </c>
      <c r="P72" s="5">
        <f t="shared" si="2"/>
        <v>13398.42</v>
      </c>
      <c r="Q72" s="16">
        <f t="shared" si="9"/>
        <v>100</v>
      </c>
      <c r="R72" s="5">
        <v>13398.42</v>
      </c>
      <c r="S72" s="16">
        <f t="shared" si="10"/>
        <v>100</v>
      </c>
      <c r="T72" s="5">
        <f t="shared" si="5"/>
        <v>0</v>
      </c>
      <c r="U72" s="16">
        <f t="shared" si="11"/>
        <v>0</v>
      </c>
    </row>
    <row r="73" spans="1:21" ht="27.95" customHeight="1" x14ac:dyDescent="0.25">
      <c r="A73" s="1">
        <f t="shared" si="12"/>
        <v>68</v>
      </c>
      <c r="B73" s="1" t="s">
        <v>22</v>
      </c>
      <c r="C73" s="1"/>
      <c r="D73" s="25" t="s">
        <v>422</v>
      </c>
      <c r="E73" s="84" t="s">
        <v>53</v>
      </c>
      <c r="F73" s="192" t="s">
        <v>441</v>
      </c>
      <c r="G73" s="93">
        <f t="shared" si="0"/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  <c r="N73" s="16">
        <f t="shared" si="1"/>
        <v>0</v>
      </c>
      <c r="O73" s="5">
        <v>0</v>
      </c>
      <c r="P73" s="5">
        <f t="shared" si="2"/>
        <v>0</v>
      </c>
      <c r="Q73" s="16">
        <f t="shared" si="9"/>
        <v>0</v>
      </c>
      <c r="R73" s="5">
        <v>0</v>
      </c>
      <c r="S73" s="16">
        <f t="shared" si="10"/>
        <v>0</v>
      </c>
      <c r="T73" s="5">
        <f t="shared" si="5"/>
        <v>0</v>
      </c>
      <c r="U73" s="16">
        <f t="shared" si="11"/>
        <v>0</v>
      </c>
    </row>
    <row r="74" spans="1:21" ht="27.95" customHeight="1" x14ac:dyDescent="0.25">
      <c r="A74" s="1">
        <f t="shared" si="12"/>
        <v>69</v>
      </c>
      <c r="B74" s="1" t="s">
        <v>22</v>
      </c>
      <c r="C74" s="1"/>
      <c r="D74" s="25" t="s">
        <v>172</v>
      </c>
      <c r="E74" s="86" t="s">
        <v>173</v>
      </c>
      <c r="F74" s="96" t="s">
        <v>329</v>
      </c>
      <c r="G74" s="93">
        <f t="shared" si="0"/>
        <v>22289.7</v>
      </c>
      <c r="H74" s="44">
        <v>25</v>
      </c>
      <c r="I74" s="44">
        <v>1</v>
      </c>
      <c r="J74" s="44">
        <v>20</v>
      </c>
      <c r="K74" s="44">
        <v>16</v>
      </c>
      <c r="L74" s="44">
        <v>21</v>
      </c>
      <c r="M74" s="44">
        <v>0</v>
      </c>
      <c r="N74" s="16">
        <f t="shared" si="1"/>
        <v>64</v>
      </c>
      <c r="O74" s="5">
        <v>22289.7</v>
      </c>
      <c r="P74" s="5">
        <f t="shared" si="2"/>
        <v>22289.7</v>
      </c>
      <c r="Q74" s="16">
        <f t="shared" si="9"/>
        <v>100</v>
      </c>
      <c r="R74" s="5">
        <v>22289.7</v>
      </c>
      <c r="S74" s="16">
        <f t="shared" si="10"/>
        <v>100</v>
      </c>
      <c r="T74" s="5">
        <f t="shared" si="5"/>
        <v>0</v>
      </c>
      <c r="U74" s="16">
        <f t="shared" si="11"/>
        <v>0</v>
      </c>
    </row>
    <row r="75" spans="1:21" ht="27.95" customHeight="1" x14ac:dyDescent="0.25">
      <c r="A75" s="1">
        <f t="shared" si="12"/>
        <v>70</v>
      </c>
      <c r="B75" s="1" t="s">
        <v>22</v>
      </c>
      <c r="C75" s="1"/>
      <c r="D75" s="25" t="s">
        <v>175</v>
      </c>
      <c r="E75" s="84" t="s">
        <v>176</v>
      </c>
      <c r="F75" s="96" t="s">
        <v>370</v>
      </c>
      <c r="G75" s="93">
        <f t="shared" si="0"/>
        <v>13456.08</v>
      </c>
      <c r="H75" s="44">
        <v>31</v>
      </c>
      <c r="I75" s="44">
        <v>8</v>
      </c>
      <c r="J75" s="44">
        <v>14</v>
      </c>
      <c r="K75" s="44">
        <v>17</v>
      </c>
      <c r="L75" s="44">
        <v>20</v>
      </c>
      <c r="M75" s="44">
        <v>0</v>
      </c>
      <c r="N75" s="16">
        <f t="shared" si="1"/>
        <v>54.838709677419352</v>
      </c>
      <c r="O75" s="5">
        <v>13456.08</v>
      </c>
      <c r="P75" s="5">
        <f t="shared" si="2"/>
        <v>13456.08</v>
      </c>
      <c r="Q75" s="16">
        <f t="shared" si="9"/>
        <v>100</v>
      </c>
      <c r="R75" s="5">
        <v>13456.08</v>
      </c>
      <c r="S75" s="16">
        <f t="shared" si="10"/>
        <v>100</v>
      </c>
      <c r="T75" s="5">
        <f t="shared" si="5"/>
        <v>0</v>
      </c>
      <c r="U75" s="16">
        <f t="shared" si="11"/>
        <v>0</v>
      </c>
    </row>
    <row r="76" spans="1:21" ht="27.95" customHeight="1" x14ac:dyDescent="0.25">
      <c r="A76" s="1">
        <f t="shared" si="12"/>
        <v>71</v>
      </c>
      <c r="B76" s="1" t="s">
        <v>22</v>
      </c>
      <c r="C76" s="1"/>
      <c r="D76" s="25" t="s">
        <v>451</v>
      </c>
      <c r="E76" s="84" t="s">
        <v>41</v>
      </c>
      <c r="F76" s="96"/>
      <c r="G76" s="93">
        <f t="shared" si="0"/>
        <v>0</v>
      </c>
      <c r="H76" s="44">
        <v>2</v>
      </c>
      <c r="I76" s="44">
        <v>0</v>
      </c>
      <c r="J76" s="44">
        <v>2</v>
      </c>
      <c r="K76" s="44">
        <v>0</v>
      </c>
      <c r="L76" s="44">
        <v>0</v>
      </c>
      <c r="M76" s="44">
        <v>0</v>
      </c>
      <c r="N76" s="16">
        <f t="shared" si="1"/>
        <v>0</v>
      </c>
      <c r="O76" s="5">
        <v>0</v>
      </c>
      <c r="P76" s="5">
        <f t="shared" si="2"/>
        <v>0</v>
      </c>
      <c r="Q76" s="16">
        <f t="shared" si="9"/>
        <v>0</v>
      </c>
      <c r="R76" s="5">
        <v>0</v>
      </c>
      <c r="S76" s="16">
        <f t="shared" si="10"/>
        <v>0</v>
      </c>
      <c r="T76" s="5">
        <f t="shared" si="5"/>
        <v>0</v>
      </c>
      <c r="U76" s="16">
        <f t="shared" si="11"/>
        <v>0</v>
      </c>
    </row>
    <row r="77" spans="1:21" ht="27.95" customHeight="1" x14ac:dyDescent="0.25">
      <c r="A77" s="1">
        <f t="shared" si="12"/>
        <v>72</v>
      </c>
      <c r="B77" s="1" t="s">
        <v>22</v>
      </c>
      <c r="C77" s="1"/>
      <c r="D77" s="37" t="s">
        <v>178</v>
      </c>
      <c r="E77" s="85" t="s">
        <v>53</v>
      </c>
      <c r="F77" s="96" t="s">
        <v>330</v>
      </c>
      <c r="G77" s="93">
        <f t="shared" si="0"/>
        <v>103.49</v>
      </c>
      <c r="H77" s="44">
        <v>1</v>
      </c>
      <c r="I77" s="44">
        <v>0</v>
      </c>
      <c r="J77" s="44">
        <v>1</v>
      </c>
      <c r="K77" s="44">
        <v>1</v>
      </c>
      <c r="L77" s="44">
        <v>1</v>
      </c>
      <c r="M77" s="44">
        <v>0</v>
      </c>
      <c r="N77" s="16">
        <f t="shared" si="1"/>
        <v>100</v>
      </c>
      <c r="O77" s="5">
        <v>103.49</v>
      </c>
      <c r="P77" s="5">
        <f t="shared" si="2"/>
        <v>103.49</v>
      </c>
      <c r="Q77" s="16">
        <f t="shared" si="9"/>
        <v>100</v>
      </c>
      <c r="R77" s="5">
        <v>103.49</v>
      </c>
      <c r="S77" s="16">
        <f t="shared" si="10"/>
        <v>100</v>
      </c>
      <c r="T77" s="5">
        <f t="shared" si="5"/>
        <v>0</v>
      </c>
      <c r="U77" s="16">
        <f t="shared" si="11"/>
        <v>0</v>
      </c>
    </row>
    <row r="78" spans="1:21" ht="27.95" customHeight="1" x14ac:dyDescent="0.25">
      <c r="A78" s="1">
        <f t="shared" si="12"/>
        <v>73</v>
      </c>
      <c r="B78" s="1" t="s">
        <v>22</v>
      </c>
      <c r="C78" s="1"/>
      <c r="D78" s="25" t="s">
        <v>180</v>
      </c>
      <c r="E78" s="84" t="s">
        <v>41</v>
      </c>
      <c r="F78" s="97" t="s">
        <v>359</v>
      </c>
      <c r="G78" s="93">
        <f t="shared" si="0"/>
        <v>0</v>
      </c>
      <c r="H78" s="44">
        <v>10</v>
      </c>
      <c r="I78" s="44">
        <v>4</v>
      </c>
      <c r="J78" s="44">
        <v>6</v>
      </c>
      <c r="K78" s="44">
        <v>0</v>
      </c>
      <c r="L78" s="44">
        <v>0</v>
      </c>
      <c r="M78" s="44">
        <v>0</v>
      </c>
      <c r="N78" s="16">
        <f t="shared" si="1"/>
        <v>0</v>
      </c>
      <c r="O78" s="5">
        <v>0</v>
      </c>
      <c r="P78" s="5">
        <f t="shared" si="2"/>
        <v>0</v>
      </c>
      <c r="Q78" s="16">
        <f t="shared" si="9"/>
        <v>0</v>
      </c>
      <c r="R78" s="5">
        <v>0</v>
      </c>
      <c r="S78" s="16">
        <f t="shared" si="10"/>
        <v>0</v>
      </c>
      <c r="T78" s="5">
        <f t="shared" si="5"/>
        <v>0</v>
      </c>
      <c r="U78" s="16">
        <f t="shared" si="11"/>
        <v>0</v>
      </c>
    </row>
    <row r="79" spans="1:21" ht="27.95" customHeight="1" x14ac:dyDescent="0.25">
      <c r="A79" s="1">
        <f t="shared" si="12"/>
        <v>74</v>
      </c>
      <c r="B79" s="25" t="s">
        <v>25</v>
      </c>
      <c r="C79" s="203" t="s">
        <v>32</v>
      </c>
      <c r="D79" s="25" t="s">
        <v>182</v>
      </c>
      <c r="E79" s="84" t="s">
        <v>41</v>
      </c>
      <c r="F79" s="96" t="s">
        <v>331</v>
      </c>
      <c r="G79" s="93">
        <f t="shared" si="0"/>
        <v>10716.7</v>
      </c>
      <c r="H79" s="44">
        <v>34</v>
      </c>
      <c r="I79" s="44">
        <v>13</v>
      </c>
      <c r="J79" s="44">
        <v>17</v>
      </c>
      <c r="K79" s="44">
        <v>21</v>
      </c>
      <c r="L79" s="44">
        <v>36</v>
      </c>
      <c r="M79" s="44">
        <v>0</v>
      </c>
      <c r="N79" s="16">
        <f t="shared" si="1"/>
        <v>61.764705882352942</v>
      </c>
      <c r="O79" s="5">
        <v>10716.7</v>
      </c>
      <c r="P79" s="5">
        <f t="shared" si="2"/>
        <v>10716.7</v>
      </c>
      <c r="Q79" s="16">
        <f t="shared" si="9"/>
        <v>100</v>
      </c>
      <c r="R79" s="5">
        <v>10716.7</v>
      </c>
      <c r="S79" s="16">
        <f t="shared" si="10"/>
        <v>100</v>
      </c>
      <c r="T79" s="5">
        <f t="shared" si="5"/>
        <v>0</v>
      </c>
      <c r="U79" s="16">
        <f t="shared" si="11"/>
        <v>0</v>
      </c>
    </row>
    <row r="80" spans="1:21" ht="27.95" customHeight="1" x14ac:dyDescent="0.25">
      <c r="A80" s="1">
        <f t="shared" si="12"/>
        <v>75</v>
      </c>
      <c r="B80" s="203" t="s">
        <v>24</v>
      </c>
      <c r="C80" s="203" t="s">
        <v>259</v>
      </c>
      <c r="D80" s="25" t="s">
        <v>260</v>
      </c>
      <c r="E80" s="84" t="s">
        <v>41</v>
      </c>
      <c r="F80" s="96" t="s">
        <v>332</v>
      </c>
      <c r="G80" s="93">
        <f t="shared" si="0"/>
        <v>3739.23</v>
      </c>
      <c r="H80" s="44">
        <v>8</v>
      </c>
      <c r="I80" s="44">
        <v>2</v>
      </c>
      <c r="J80" s="44">
        <v>5</v>
      </c>
      <c r="K80" s="44">
        <v>5</v>
      </c>
      <c r="L80" s="44">
        <v>8</v>
      </c>
      <c r="M80" s="44">
        <v>0</v>
      </c>
      <c r="N80" s="16">
        <f t="shared" si="1"/>
        <v>62.5</v>
      </c>
      <c r="O80" s="16">
        <v>3739.23</v>
      </c>
      <c r="P80" s="5">
        <f t="shared" si="2"/>
        <v>3739.23</v>
      </c>
      <c r="Q80" s="16">
        <f t="shared" si="9"/>
        <v>100</v>
      </c>
      <c r="R80" s="16">
        <v>3739.23</v>
      </c>
      <c r="S80" s="16">
        <f>IF(M80=0,0,P80/M80)*100</f>
        <v>0</v>
      </c>
      <c r="T80" s="5">
        <f t="shared" si="5"/>
        <v>0</v>
      </c>
      <c r="U80" s="16">
        <f t="shared" si="11"/>
        <v>0</v>
      </c>
    </row>
    <row r="81" spans="1:21" ht="27.95" customHeight="1" x14ac:dyDescent="0.25">
      <c r="A81" s="1">
        <f t="shared" si="12"/>
        <v>76</v>
      </c>
      <c r="B81" s="1" t="s">
        <v>22</v>
      </c>
      <c r="C81" s="1"/>
      <c r="D81" s="25" t="s">
        <v>184</v>
      </c>
      <c r="E81" s="84" t="s">
        <v>185</v>
      </c>
      <c r="F81" s="98" t="s">
        <v>333</v>
      </c>
      <c r="G81" s="93">
        <f t="shared" si="0"/>
        <v>91.35</v>
      </c>
      <c r="H81" s="44">
        <v>9</v>
      </c>
      <c r="I81" s="44">
        <v>1</v>
      </c>
      <c r="J81" s="44">
        <v>5</v>
      </c>
      <c r="K81" s="44">
        <v>1</v>
      </c>
      <c r="L81" s="44">
        <v>1</v>
      </c>
      <c r="M81" s="44">
        <v>0</v>
      </c>
      <c r="N81" s="16">
        <f t="shared" si="1"/>
        <v>11.111111111111111</v>
      </c>
      <c r="O81" s="5">
        <v>91.35</v>
      </c>
      <c r="P81" s="5">
        <f t="shared" si="2"/>
        <v>91.35</v>
      </c>
      <c r="Q81" s="16">
        <f t="shared" si="9"/>
        <v>100</v>
      </c>
      <c r="R81" s="5">
        <v>91.35</v>
      </c>
      <c r="S81" s="16">
        <f t="shared" ref="S81:S96" si="13">IF(P81=0,0,R81/P81)*100</f>
        <v>100</v>
      </c>
      <c r="T81" s="5">
        <f t="shared" si="5"/>
        <v>0</v>
      </c>
      <c r="U81" s="16">
        <f t="shared" si="11"/>
        <v>0</v>
      </c>
    </row>
    <row r="82" spans="1:21" ht="27.95" customHeight="1" x14ac:dyDescent="0.25">
      <c r="A82" s="1">
        <f t="shared" si="12"/>
        <v>77</v>
      </c>
      <c r="B82" s="1" t="s">
        <v>22</v>
      </c>
      <c r="C82" s="1"/>
      <c r="D82" s="25" t="s">
        <v>187</v>
      </c>
      <c r="E82" s="84" t="s">
        <v>188</v>
      </c>
      <c r="F82" s="96" t="s">
        <v>362</v>
      </c>
      <c r="G82" s="93">
        <f t="shared" si="0"/>
        <v>12474.91</v>
      </c>
      <c r="H82" s="44">
        <v>36</v>
      </c>
      <c r="I82" s="44">
        <v>7</v>
      </c>
      <c r="J82" s="44">
        <v>23</v>
      </c>
      <c r="K82" s="44">
        <v>27</v>
      </c>
      <c r="L82" s="44">
        <v>30</v>
      </c>
      <c r="M82" s="44">
        <v>0</v>
      </c>
      <c r="N82" s="16">
        <f t="shared" si="1"/>
        <v>75</v>
      </c>
      <c r="O82" s="5">
        <v>12474.91</v>
      </c>
      <c r="P82" s="5">
        <f t="shared" si="2"/>
        <v>12474.91</v>
      </c>
      <c r="Q82" s="16">
        <f t="shared" si="9"/>
        <v>100</v>
      </c>
      <c r="R82" s="5">
        <v>12474.91</v>
      </c>
      <c r="S82" s="16">
        <f t="shared" si="13"/>
        <v>100</v>
      </c>
      <c r="T82" s="5">
        <f t="shared" si="5"/>
        <v>0</v>
      </c>
      <c r="U82" s="16">
        <f t="shared" si="11"/>
        <v>0</v>
      </c>
    </row>
    <row r="83" spans="1:21" ht="27.95" customHeight="1" x14ac:dyDescent="0.25">
      <c r="A83" s="1">
        <f t="shared" si="12"/>
        <v>78</v>
      </c>
      <c r="B83" s="1" t="s">
        <v>22</v>
      </c>
      <c r="C83" s="1"/>
      <c r="D83" s="25" t="s">
        <v>423</v>
      </c>
      <c r="E83" s="84" t="s">
        <v>188</v>
      </c>
      <c r="F83" s="192" t="s">
        <v>442</v>
      </c>
      <c r="G83" s="93">
        <f t="shared" si="0"/>
        <v>0</v>
      </c>
      <c r="H83" s="44">
        <v>2</v>
      </c>
      <c r="I83" s="44">
        <v>0</v>
      </c>
      <c r="J83" s="44">
        <v>1</v>
      </c>
      <c r="K83" s="44">
        <v>0</v>
      </c>
      <c r="L83" s="44">
        <v>0</v>
      </c>
      <c r="M83" s="44">
        <v>0</v>
      </c>
      <c r="N83" s="16">
        <f t="shared" si="1"/>
        <v>0</v>
      </c>
      <c r="O83" s="5">
        <v>0</v>
      </c>
      <c r="P83" s="5">
        <f t="shared" si="2"/>
        <v>0</v>
      </c>
      <c r="Q83" s="16">
        <f t="shared" si="9"/>
        <v>0</v>
      </c>
      <c r="R83" s="5">
        <v>0</v>
      </c>
      <c r="S83" s="16">
        <f t="shared" si="13"/>
        <v>0</v>
      </c>
      <c r="T83" s="5">
        <f t="shared" si="5"/>
        <v>0</v>
      </c>
      <c r="U83" s="16">
        <f t="shared" si="11"/>
        <v>0</v>
      </c>
    </row>
    <row r="84" spans="1:21" ht="42" customHeight="1" x14ac:dyDescent="0.25">
      <c r="A84" s="1">
        <f t="shared" si="12"/>
        <v>79</v>
      </c>
      <c r="B84" s="1" t="s">
        <v>22</v>
      </c>
      <c r="C84" s="1"/>
      <c r="D84" s="25" t="s">
        <v>190</v>
      </c>
      <c r="E84" s="84" t="s">
        <v>44</v>
      </c>
      <c r="F84" s="96" t="s">
        <v>361</v>
      </c>
      <c r="G84" s="93">
        <f t="shared" ref="G84:G121" si="14">O84</f>
        <v>33800.129999999997</v>
      </c>
      <c r="H84" s="44">
        <v>48</v>
      </c>
      <c r="I84" s="44">
        <v>9</v>
      </c>
      <c r="J84" s="44">
        <v>31</v>
      </c>
      <c r="K84" s="44">
        <v>26</v>
      </c>
      <c r="L84" s="44">
        <v>42</v>
      </c>
      <c r="M84" s="44">
        <v>0</v>
      </c>
      <c r="N84" s="16">
        <f t="shared" ref="N84:T120" si="15">IF(H84=0,0,K84/H84)*100</f>
        <v>54.166666666666664</v>
      </c>
      <c r="O84" s="5">
        <v>33800.129999999997</v>
      </c>
      <c r="P84" s="5">
        <f t="shared" ref="P84:P95" si="16">O84</f>
        <v>33800.129999999997</v>
      </c>
      <c r="Q84" s="16">
        <f t="shared" si="9"/>
        <v>100</v>
      </c>
      <c r="R84" s="5">
        <v>33800.129999999997</v>
      </c>
      <c r="S84" s="16">
        <f t="shared" si="13"/>
        <v>100</v>
      </c>
      <c r="T84" s="5">
        <f t="shared" ref="T84:T96" si="17">SUM(P84, -R84)</f>
        <v>0</v>
      </c>
      <c r="U84" s="16">
        <f t="shared" si="11"/>
        <v>0</v>
      </c>
    </row>
    <row r="85" spans="1:21" ht="27.95" customHeight="1" x14ac:dyDescent="0.25">
      <c r="A85" s="1">
        <f t="shared" si="12"/>
        <v>80</v>
      </c>
      <c r="B85" s="1" t="s">
        <v>22</v>
      </c>
      <c r="C85" s="1"/>
      <c r="D85" s="25" t="s">
        <v>192</v>
      </c>
      <c r="E85" s="84" t="s">
        <v>123</v>
      </c>
      <c r="F85" s="98" t="s">
        <v>334</v>
      </c>
      <c r="G85" s="93">
        <f t="shared" si="14"/>
        <v>643.1</v>
      </c>
      <c r="H85" s="44">
        <v>2</v>
      </c>
      <c r="I85" s="44">
        <v>0</v>
      </c>
      <c r="J85" s="44">
        <v>2</v>
      </c>
      <c r="K85" s="44">
        <v>2</v>
      </c>
      <c r="L85" s="44">
        <v>2</v>
      </c>
      <c r="M85" s="44">
        <v>0</v>
      </c>
      <c r="N85" s="16">
        <f t="shared" si="15"/>
        <v>100</v>
      </c>
      <c r="O85" s="5">
        <v>643.1</v>
      </c>
      <c r="P85" s="5">
        <f t="shared" si="16"/>
        <v>643.1</v>
      </c>
      <c r="Q85" s="16">
        <f t="shared" si="9"/>
        <v>100</v>
      </c>
      <c r="R85" s="5">
        <v>643.1</v>
      </c>
      <c r="S85" s="16">
        <f t="shared" si="13"/>
        <v>100</v>
      </c>
      <c r="T85" s="5">
        <f t="shared" si="17"/>
        <v>0</v>
      </c>
      <c r="U85" s="16">
        <f t="shared" si="11"/>
        <v>0</v>
      </c>
    </row>
    <row r="86" spans="1:21" ht="27.95" customHeight="1" x14ac:dyDescent="0.25">
      <c r="A86" s="1">
        <f t="shared" si="12"/>
        <v>81</v>
      </c>
      <c r="B86" s="1" t="s">
        <v>22</v>
      </c>
      <c r="C86" s="1"/>
      <c r="D86" s="25" t="s">
        <v>424</v>
      </c>
      <c r="E86" s="84" t="s">
        <v>111</v>
      </c>
      <c r="F86" s="192" t="s">
        <v>443</v>
      </c>
      <c r="G86" s="93">
        <f t="shared" si="14"/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16">
        <f t="shared" si="15"/>
        <v>0</v>
      </c>
      <c r="O86" s="5">
        <v>0</v>
      </c>
      <c r="P86" s="5">
        <f t="shared" si="16"/>
        <v>0</v>
      </c>
      <c r="Q86" s="16">
        <f t="shared" si="9"/>
        <v>0</v>
      </c>
      <c r="R86" s="5">
        <v>0</v>
      </c>
      <c r="S86" s="16">
        <f t="shared" si="13"/>
        <v>0</v>
      </c>
      <c r="T86" s="5">
        <f t="shared" si="17"/>
        <v>0</v>
      </c>
      <c r="U86" s="16">
        <f t="shared" si="11"/>
        <v>0</v>
      </c>
    </row>
    <row r="87" spans="1:21" ht="27.95" customHeight="1" x14ac:dyDescent="0.25">
      <c r="A87" s="1">
        <f t="shared" si="12"/>
        <v>82</v>
      </c>
      <c r="B87" s="1" t="s">
        <v>22</v>
      </c>
      <c r="C87" s="1"/>
      <c r="D87" s="25" t="s">
        <v>193</v>
      </c>
      <c r="E87" s="84" t="s">
        <v>41</v>
      </c>
      <c r="F87" s="100" t="s">
        <v>376</v>
      </c>
      <c r="G87" s="93">
        <f t="shared" si="14"/>
        <v>0</v>
      </c>
      <c r="H87" s="44">
        <v>23</v>
      </c>
      <c r="I87" s="44">
        <v>3</v>
      </c>
      <c r="J87" s="44">
        <v>19</v>
      </c>
      <c r="K87" s="44">
        <v>0</v>
      </c>
      <c r="L87" s="44">
        <v>0</v>
      </c>
      <c r="M87" s="44">
        <v>0</v>
      </c>
      <c r="N87" s="16">
        <f t="shared" si="15"/>
        <v>0</v>
      </c>
      <c r="O87" s="5">
        <v>0</v>
      </c>
      <c r="P87" s="5">
        <f t="shared" si="16"/>
        <v>0</v>
      </c>
      <c r="Q87" s="16">
        <f t="shared" si="9"/>
        <v>0</v>
      </c>
      <c r="R87" s="5">
        <v>0</v>
      </c>
      <c r="S87" s="16">
        <f t="shared" si="13"/>
        <v>0</v>
      </c>
      <c r="T87" s="5">
        <f t="shared" si="17"/>
        <v>0</v>
      </c>
      <c r="U87" s="16">
        <f t="shared" si="11"/>
        <v>0</v>
      </c>
    </row>
    <row r="88" spans="1:21" ht="27.95" customHeight="1" x14ac:dyDescent="0.25">
      <c r="A88" s="1">
        <f t="shared" si="12"/>
        <v>83</v>
      </c>
      <c r="B88" s="1" t="s">
        <v>22</v>
      </c>
      <c r="C88" s="1"/>
      <c r="D88" s="25" t="s">
        <v>195</v>
      </c>
      <c r="E88" s="84" t="s">
        <v>196</v>
      </c>
      <c r="F88" s="96" t="s">
        <v>335</v>
      </c>
      <c r="G88" s="93">
        <f t="shared" si="14"/>
        <v>9257.4</v>
      </c>
      <c r="H88" s="44">
        <v>28</v>
      </c>
      <c r="I88" s="44">
        <v>2</v>
      </c>
      <c r="J88" s="44">
        <v>25</v>
      </c>
      <c r="K88" s="44">
        <v>17</v>
      </c>
      <c r="L88" s="44">
        <v>19</v>
      </c>
      <c r="M88" s="44">
        <v>0</v>
      </c>
      <c r="N88" s="16">
        <f t="shared" si="15"/>
        <v>60.714285714285708</v>
      </c>
      <c r="O88" s="5">
        <v>9257.4</v>
      </c>
      <c r="P88" s="5">
        <f t="shared" si="16"/>
        <v>9257.4</v>
      </c>
      <c r="Q88" s="16">
        <f t="shared" si="9"/>
        <v>100</v>
      </c>
      <c r="R88" s="5">
        <v>9257.4</v>
      </c>
      <c r="S88" s="16">
        <f t="shared" si="13"/>
        <v>100</v>
      </c>
      <c r="T88" s="5">
        <f t="shared" si="17"/>
        <v>0</v>
      </c>
      <c r="U88" s="16">
        <f t="shared" si="11"/>
        <v>0</v>
      </c>
    </row>
    <row r="89" spans="1:21" ht="27.95" customHeight="1" x14ac:dyDescent="0.25">
      <c r="A89" s="1">
        <f t="shared" si="12"/>
        <v>84</v>
      </c>
      <c r="B89" s="1" t="s">
        <v>22</v>
      </c>
      <c r="C89" s="1"/>
      <c r="D89" s="25" t="s">
        <v>198</v>
      </c>
      <c r="E89" s="84" t="s">
        <v>196</v>
      </c>
      <c r="F89" s="96" t="s">
        <v>336</v>
      </c>
      <c r="G89" s="93">
        <f t="shared" si="14"/>
        <v>1870.24</v>
      </c>
      <c r="H89" s="44">
        <v>6</v>
      </c>
      <c r="I89" s="44">
        <v>0</v>
      </c>
      <c r="J89" s="44">
        <v>6</v>
      </c>
      <c r="K89" s="44">
        <v>5</v>
      </c>
      <c r="L89" s="44">
        <v>6</v>
      </c>
      <c r="M89" s="44">
        <v>0</v>
      </c>
      <c r="N89" s="16">
        <f t="shared" si="15"/>
        <v>83.333333333333343</v>
      </c>
      <c r="O89" s="5">
        <v>1870.24</v>
      </c>
      <c r="P89" s="5">
        <f t="shared" si="16"/>
        <v>1870.24</v>
      </c>
      <c r="Q89" s="16">
        <f t="shared" si="9"/>
        <v>100</v>
      </c>
      <c r="R89" s="5">
        <v>1870.24</v>
      </c>
      <c r="S89" s="16">
        <f t="shared" si="13"/>
        <v>100</v>
      </c>
      <c r="T89" s="5">
        <f t="shared" si="17"/>
        <v>0</v>
      </c>
      <c r="U89" s="16">
        <f t="shared" si="11"/>
        <v>0</v>
      </c>
    </row>
    <row r="90" spans="1:21" ht="27.95" customHeight="1" x14ac:dyDescent="0.25">
      <c r="A90" s="1">
        <f t="shared" si="12"/>
        <v>85</v>
      </c>
      <c r="B90" s="1" t="s">
        <v>22</v>
      </c>
      <c r="C90" s="1"/>
      <c r="D90" s="25" t="s">
        <v>200</v>
      </c>
      <c r="E90" s="84" t="s">
        <v>41</v>
      </c>
      <c r="F90" s="96" t="s">
        <v>337</v>
      </c>
      <c r="G90" s="93">
        <f t="shared" si="14"/>
        <v>20290.11</v>
      </c>
      <c r="H90" s="44">
        <v>26</v>
      </c>
      <c r="I90" s="44">
        <v>8</v>
      </c>
      <c r="J90" s="44">
        <v>17</v>
      </c>
      <c r="K90" s="44">
        <v>15</v>
      </c>
      <c r="L90" s="44">
        <v>27</v>
      </c>
      <c r="M90" s="44">
        <v>0</v>
      </c>
      <c r="N90" s="16">
        <f t="shared" si="15"/>
        <v>57.692307692307686</v>
      </c>
      <c r="O90" s="5">
        <v>20290.11</v>
      </c>
      <c r="P90" s="5">
        <f t="shared" si="16"/>
        <v>20290.11</v>
      </c>
      <c r="Q90" s="16">
        <f t="shared" si="9"/>
        <v>100</v>
      </c>
      <c r="R90" s="5">
        <v>20290.11</v>
      </c>
      <c r="S90" s="16">
        <f t="shared" si="13"/>
        <v>100</v>
      </c>
      <c r="T90" s="5">
        <f t="shared" si="17"/>
        <v>0</v>
      </c>
      <c r="U90" s="16">
        <f t="shared" si="11"/>
        <v>0</v>
      </c>
    </row>
    <row r="91" spans="1:21" ht="27.95" customHeight="1" x14ac:dyDescent="0.25">
      <c r="A91" s="1">
        <f t="shared" si="12"/>
        <v>86</v>
      </c>
      <c r="B91" s="1" t="s">
        <v>22</v>
      </c>
      <c r="C91" s="1"/>
      <c r="D91" s="25" t="s">
        <v>204</v>
      </c>
      <c r="E91" s="84" t="s">
        <v>53</v>
      </c>
      <c r="F91" s="96" t="s">
        <v>338</v>
      </c>
      <c r="G91" s="93">
        <f t="shared" si="14"/>
        <v>19668.16</v>
      </c>
      <c r="H91" s="44">
        <v>33</v>
      </c>
      <c r="I91" s="44">
        <v>3</v>
      </c>
      <c r="J91" s="44">
        <v>24</v>
      </c>
      <c r="K91" s="44">
        <v>30</v>
      </c>
      <c r="L91" s="44">
        <v>37</v>
      </c>
      <c r="M91" s="44">
        <v>0</v>
      </c>
      <c r="N91" s="16">
        <f t="shared" si="15"/>
        <v>90.909090909090907</v>
      </c>
      <c r="O91" s="5">
        <v>19668.16</v>
      </c>
      <c r="P91" s="5">
        <f t="shared" si="16"/>
        <v>19668.16</v>
      </c>
      <c r="Q91" s="16">
        <f t="shared" si="9"/>
        <v>100</v>
      </c>
      <c r="R91" s="5">
        <v>19668.16</v>
      </c>
      <c r="S91" s="16">
        <f t="shared" si="13"/>
        <v>100</v>
      </c>
      <c r="T91" s="5">
        <f t="shared" si="17"/>
        <v>0</v>
      </c>
      <c r="U91" s="16">
        <f t="shared" si="11"/>
        <v>0</v>
      </c>
    </row>
    <row r="92" spans="1:21" ht="27.95" customHeight="1" x14ac:dyDescent="0.25">
      <c r="A92" s="1">
        <f t="shared" si="12"/>
        <v>87</v>
      </c>
      <c r="B92" s="1" t="s">
        <v>22</v>
      </c>
      <c r="C92" s="1"/>
      <c r="D92" s="25" t="s">
        <v>206</v>
      </c>
      <c r="E92" s="86" t="s">
        <v>41</v>
      </c>
      <c r="F92" s="96" t="s">
        <v>339</v>
      </c>
      <c r="G92" s="93">
        <f t="shared" si="14"/>
        <v>26582.81</v>
      </c>
      <c r="H92" s="44">
        <v>47</v>
      </c>
      <c r="I92" s="44">
        <v>11</v>
      </c>
      <c r="J92" s="44">
        <v>32</v>
      </c>
      <c r="K92" s="44">
        <v>36</v>
      </c>
      <c r="L92" s="44">
        <v>44</v>
      </c>
      <c r="M92" s="44">
        <v>0</v>
      </c>
      <c r="N92" s="16">
        <f t="shared" si="15"/>
        <v>76.59574468085107</v>
      </c>
      <c r="O92" s="5">
        <v>26582.81</v>
      </c>
      <c r="P92" s="5">
        <f t="shared" si="16"/>
        <v>26582.81</v>
      </c>
      <c r="Q92" s="16">
        <f t="shared" si="9"/>
        <v>100</v>
      </c>
      <c r="R92" s="5">
        <v>26582.81</v>
      </c>
      <c r="S92" s="16">
        <f t="shared" si="13"/>
        <v>100</v>
      </c>
      <c r="T92" s="5">
        <f t="shared" si="17"/>
        <v>0</v>
      </c>
      <c r="U92" s="16">
        <f t="shared" si="11"/>
        <v>0</v>
      </c>
    </row>
    <row r="93" spans="1:21" ht="27.95" customHeight="1" x14ac:dyDescent="0.25">
      <c r="A93" s="1">
        <f t="shared" si="12"/>
        <v>88</v>
      </c>
      <c r="B93" s="1" t="s">
        <v>22</v>
      </c>
      <c r="C93" s="1"/>
      <c r="D93" s="25" t="s">
        <v>450</v>
      </c>
      <c r="E93" s="86" t="s">
        <v>41</v>
      </c>
      <c r="F93" s="96"/>
      <c r="G93" s="93">
        <f t="shared" si="14"/>
        <v>0</v>
      </c>
      <c r="H93" s="44">
        <v>1</v>
      </c>
      <c r="I93" s="44">
        <v>0</v>
      </c>
      <c r="J93" s="44">
        <v>1</v>
      </c>
      <c r="K93" s="44">
        <v>0</v>
      </c>
      <c r="L93" s="44">
        <v>0</v>
      </c>
      <c r="M93" s="44">
        <v>0</v>
      </c>
      <c r="N93" s="16">
        <f t="shared" si="15"/>
        <v>0</v>
      </c>
      <c r="O93" s="5">
        <v>0</v>
      </c>
      <c r="P93" s="5">
        <f t="shared" si="16"/>
        <v>0</v>
      </c>
      <c r="Q93" s="16">
        <f t="shared" si="9"/>
        <v>0</v>
      </c>
      <c r="R93" s="5">
        <v>0</v>
      </c>
      <c r="S93" s="16">
        <f t="shared" si="13"/>
        <v>0</v>
      </c>
      <c r="T93" s="5">
        <f t="shared" si="17"/>
        <v>0</v>
      </c>
      <c r="U93" s="16">
        <f t="shared" si="11"/>
        <v>0</v>
      </c>
    </row>
    <row r="94" spans="1:21" ht="27.95" customHeight="1" x14ac:dyDescent="0.25">
      <c r="A94" s="1">
        <f t="shared" si="12"/>
        <v>89</v>
      </c>
      <c r="B94" s="1" t="s">
        <v>22</v>
      </c>
      <c r="C94" s="1"/>
      <c r="D94" s="25" t="s">
        <v>208</v>
      </c>
      <c r="E94" s="84" t="s">
        <v>135</v>
      </c>
      <c r="F94" s="96" t="s">
        <v>340</v>
      </c>
      <c r="G94" s="93">
        <f t="shared" si="14"/>
        <v>8880.3700000000008</v>
      </c>
      <c r="H94" s="44">
        <v>6</v>
      </c>
      <c r="I94" s="44">
        <v>1</v>
      </c>
      <c r="J94" s="44">
        <v>3</v>
      </c>
      <c r="K94" s="44">
        <v>6</v>
      </c>
      <c r="L94" s="44">
        <v>10</v>
      </c>
      <c r="M94" s="44">
        <v>0</v>
      </c>
      <c r="N94" s="16">
        <f t="shared" si="15"/>
        <v>100</v>
      </c>
      <c r="O94" s="5">
        <v>8880.3700000000008</v>
      </c>
      <c r="P94" s="5">
        <f t="shared" si="16"/>
        <v>8880.3700000000008</v>
      </c>
      <c r="Q94" s="16">
        <f t="shared" si="9"/>
        <v>100</v>
      </c>
      <c r="R94" s="5">
        <v>8880.3700000000008</v>
      </c>
      <c r="S94" s="16">
        <f t="shared" si="13"/>
        <v>100</v>
      </c>
      <c r="T94" s="5">
        <f t="shared" si="17"/>
        <v>0</v>
      </c>
      <c r="U94" s="16">
        <f t="shared" si="11"/>
        <v>0</v>
      </c>
    </row>
    <row r="95" spans="1:21" ht="27.95" customHeight="1" x14ac:dyDescent="0.25">
      <c r="A95" s="1">
        <f t="shared" si="12"/>
        <v>90</v>
      </c>
      <c r="B95" s="1" t="s">
        <v>22</v>
      </c>
      <c r="C95" s="1"/>
      <c r="D95" s="25" t="s">
        <v>210</v>
      </c>
      <c r="E95" s="84" t="s">
        <v>211</v>
      </c>
      <c r="F95" s="100" t="s">
        <v>341</v>
      </c>
      <c r="G95" s="93">
        <f t="shared" si="14"/>
        <v>8230.5499999999993</v>
      </c>
      <c r="H95" s="44">
        <v>7</v>
      </c>
      <c r="I95" s="44">
        <v>1</v>
      </c>
      <c r="J95" s="44">
        <v>6</v>
      </c>
      <c r="K95" s="44">
        <v>6</v>
      </c>
      <c r="L95" s="44">
        <v>9</v>
      </c>
      <c r="M95" s="44">
        <v>0</v>
      </c>
      <c r="N95" s="16">
        <f t="shared" si="15"/>
        <v>85.714285714285708</v>
      </c>
      <c r="O95" s="5">
        <v>8230.5499999999993</v>
      </c>
      <c r="P95" s="5">
        <f t="shared" si="16"/>
        <v>8230.5499999999993</v>
      </c>
      <c r="Q95" s="16">
        <f t="shared" si="9"/>
        <v>100</v>
      </c>
      <c r="R95" s="5">
        <v>8230.5499999999993</v>
      </c>
      <c r="S95" s="16">
        <f t="shared" si="13"/>
        <v>100</v>
      </c>
      <c r="T95" s="5">
        <f t="shared" si="17"/>
        <v>0</v>
      </c>
      <c r="U95" s="16">
        <f t="shared" si="11"/>
        <v>0</v>
      </c>
    </row>
    <row r="96" spans="1:21" ht="30" x14ac:dyDescent="0.25">
      <c r="A96" s="1">
        <f t="shared" si="12"/>
        <v>91</v>
      </c>
      <c r="B96" s="1" t="s">
        <v>22</v>
      </c>
      <c r="C96" s="1"/>
      <c r="D96" s="25" t="s">
        <v>385</v>
      </c>
      <c r="E96" s="84" t="s">
        <v>41</v>
      </c>
      <c r="F96" s="97" t="s">
        <v>431</v>
      </c>
      <c r="G96" s="93">
        <f t="shared" si="14"/>
        <v>450.66</v>
      </c>
      <c r="H96" s="44">
        <v>14</v>
      </c>
      <c r="I96" s="44">
        <v>5</v>
      </c>
      <c r="J96" s="44">
        <v>5</v>
      </c>
      <c r="K96" s="44">
        <v>2</v>
      </c>
      <c r="L96" s="44">
        <v>2</v>
      </c>
      <c r="M96" s="44">
        <v>0</v>
      </c>
      <c r="N96" s="16">
        <f t="shared" si="15"/>
        <v>14.285714285714285</v>
      </c>
      <c r="O96" s="16">
        <v>450.66</v>
      </c>
      <c r="P96" s="5">
        <v>450.66</v>
      </c>
      <c r="Q96" s="16">
        <f t="shared" si="9"/>
        <v>100</v>
      </c>
      <c r="R96" s="5">
        <v>450.66</v>
      </c>
      <c r="S96" s="16">
        <f t="shared" si="13"/>
        <v>100</v>
      </c>
      <c r="T96" s="5">
        <f t="shared" si="17"/>
        <v>0</v>
      </c>
      <c r="U96" s="16">
        <f t="shared" si="11"/>
        <v>0</v>
      </c>
    </row>
    <row r="97" spans="1:21" ht="27.95" customHeight="1" x14ac:dyDescent="0.25">
      <c r="A97" s="1">
        <f t="shared" si="12"/>
        <v>92</v>
      </c>
      <c r="B97" s="1" t="s">
        <v>22</v>
      </c>
      <c r="C97" s="1"/>
      <c r="D97" s="25" t="s">
        <v>218</v>
      </c>
      <c r="E97" s="84" t="s">
        <v>53</v>
      </c>
      <c r="F97" s="96" t="s">
        <v>342</v>
      </c>
      <c r="G97" s="93">
        <f t="shared" si="14"/>
        <v>8027.27</v>
      </c>
      <c r="H97" s="44">
        <v>30</v>
      </c>
      <c r="I97" s="44">
        <v>8</v>
      </c>
      <c r="J97" s="44">
        <v>19</v>
      </c>
      <c r="K97" s="44">
        <v>19</v>
      </c>
      <c r="L97" s="44">
        <v>23</v>
      </c>
      <c r="M97" s="44">
        <v>0</v>
      </c>
      <c r="N97" s="16">
        <f t="shared" si="15"/>
        <v>63.333333333333329</v>
      </c>
      <c r="O97" s="5">
        <v>8027.27</v>
      </c>
      <c r="P97" s="5">
        <f>O97</f>
        <v>8027.27</v>
      </c>
      <c r="Q97" s="16">
        <f>IF(O97=0,0,P97/O97)*100</f>
        <v>100</v>
      </c>
      <c r="R97" s="5">
        <v>8027.27</v>
      </c>
      <c r="S97" s="16">
        <f>IF(P97=0,0,R97/P97)*100</f>
        <v>100</v>
      </c>
      <c r="T97" s="5">
        <f>SUM(P97, -R97)</f>
        <v>0</v>
      </c>
      <c r="U97" s="16">
        <f t="shared" si="11"/>
        <v>0</v>
      </c>
    </row>
    <row r="98" spans="1:21" ht="27.95" customHeight="1" x14ac:dyDescent="0.25">
      <c r="A98" s="1">
        <f t="shared" si="12"/>
        <v>93</v>
      </c>
      <c r="B98" s="1" t="s">
        <v>22</v>
      </c>
      <c r="C98" s="1"/>
      <c r="D98" s="25" t="s">
        <v>216</v>
      </c>
      <c r="E98" s="25" t="s">
        <v>53</v>
      </c>
      <c r="F98" s="98" t="s">
        <v>343</v>
      </c>
      <c r="G98" s="93">
        <f t="shared" si="14"/>
        <v>21334.95</v>
      </c>
      <c r="H98" s="44">
        <v>28</v>
      </c>
      <c r="I98" s="44">
        <v>5</v>
      </c>
      <c r="J98" s="44">
        <v>16</v>
      </c>
      <c r="K98" s="44">
        <v>17</v>
      </c>
      <c r="L98" s="44">
        <v>24</v>
      </c>
      <c r="M98" s="44">
        <v>0</v>
      </c>
      <c r="N98" s="16">
        <f t="shared" si="15"/>
        <v>60.714285714285708</v>
      </c>
      <c r="O98" s="5">
        <v>21334.95</v>
      </c>
      <c r="P98" s="5">
        <f>O98</f>
        <v>21334.95</v>
      </c>
      <c r="Q98" s="16">
        <f>IF(O98=0,0,P98/O98)*100</f>
        <v>100</v>
      </c>
      <c r="R98" s="5">
        <v>21334.95</v>
      </c>
      <c r="S98" s="16">
        <f>IF(P98=0,0,R98/P98)*100</f>
        <v>100</v>
      </c>
      <c r="T98" s="5">
        <f>SUM(P98, -R98)</f>
        <v>0</v>
      </c>
      <c r="U98" s="16">
        <f t="shared" si="11"/>
        <v>0</v>
      </c>
    </row>
    <row r="99" spans="1:21" ht="27.95" customHeight="1" x14ac:dyDescent="0.25">
      <c r="A99" s="1">
        <f t="shared" si="12"/>
        <v>94</v>
      </c>
      <c r="B99" s="1" t="s">
        <v>22</v>
      </c>
      <c r="C99" s="1"/>
      <c r="D99" s="25" t="s">
        <v>220</v>
      </c>
      <c r="E99" s="25" t="s">
        <v>221</v>
      </c>
      <c r="F99" s="101" t="s">
        <v>344</v>
      </c>
      <c r="G99" s="93">
        <f t="shared" si="14"/>
        <v>38395.040000000001</v>
      </c>
      <c r="H99" s="44">
        <v>48</v>
      </c>
      <c r="I99" s="44">
        <v>5</v>
      </c>
      <c r="J99" s="44">
        <v>41</v>
      </c>
      <c r="K99" s="44">
        <v>41</v>
      </c>
      <c r="L99" s="44">
        <v>51</v>
      </c>
      <c r="M99" s="44">
        <v>0</v>
      </c>
      <c r="N99" s="16">
        <f t="shared" si="15"/>
        <v>85.416666666666657</v>
      </c>
      <c r="O99" s="5">
        <v>38395.040000000001</v>
      </c>
      <c r="P99" s="5">
        <f>O99</f>
        <v>38395.040000000001</v>
      </c>
      <c r="Q99" s="16">
        <f>IF(O99=0,0,P99/O99)*100</f>
        <v>100</v>
      </c>
      <c r="R99" s="5">
        <v>38395.040000000001</v>
      </c>
      <c r="S99" s="16">
        <f>IF(P99=0,0,R99/P99)*100</f>
        <v>100</v>
      </c>
      <c r="T99" s="5">
        <f>SUM(P99, -R99)</f>
        <v>0</v>
      </c>
      <c r="U99" s="16">
        <f t="shared" si="11"/>
        <v>0</v>
      </c>
    </row>
    <row r="100" spans="1:21" ht="27.95" customHeight="1" x14ac:dyDescent="0.25">
      <c r="A100" s="1">
        <f t="shared" si="12"/>
        <v>95</v>
      </c>
      <c r="B100" s="1" t="s">
        <v>22</v>
      </c>
      <c r="C100" s="1"/>
      <c r="D100" s="25" t="s">
        <v>269</v>
      </c>
      <c r="E100" s="25" t="s">
        <v>41</v>
      </c>
      <c r="F100" s="102" t="s">
        <v>345</v>
      </c>
      <c r="G100" s="93">
        <f t="shared" si="14"/>
        <v>4993.91</v>
      </c>
      <c r="H100" s="44">
        <v>25</v>
      </c>
      <c r="I100" s="44">
        <v>9</v>
      </c>
      <c r="J100" s="44">
        <v>15</v>
      </c>
      <c r="K100" s="44">
        <v>11</v>
      </c>
      <c r="L100" s="44">
        <v>15</v>
      </c>
      <c r="M100" s="44">
        <v>0</v>
      </c>
      <c r="N100" s="16">
        <f t="shared" si="15"/>
        <v>44</v>
      </c>
      <c r="O100" s="16">
        <v>4993.91</v>
      </c>
      <c r="P100" s="5">
        <f>O100</f>
        <v>4993.91</v>
      </c>
      <c r="Q100" s="16">
        <f>IF(O100=0,0,P100/O100)*100</f>
        <v>100</v>
      </c>
      <c r="R100" s="5">
        <v>4993.91</v>
      </c>
      <c r="S100" s="16">
        <f>IF(P100=0,0,R100/P100)*100</f>
        <v>100</v>
      </c>
      <c r="T100" s="5">
        <f>SUM(P100, -R100)</f>
        <v>0</v>
      </c>
      <c r="U100" s="16">
        <f t="shared" si="11"/>
        <v>0</v>
      </c>
    </row>
    <row r="101" spans="1:21" ht="27.95" customHeight="1" x14ac:dyDescent="0.25">
      <c r="A101" s="1">
        <f t="shared" si="12"/>
        <v>96</v>
      </c>
      <c r="B101" s="1" t="s">
        <v>22</v>
      </c>
      <c r="C101" s="1"/>
      <c r="D101" s="25" t="s">
        <v>223</v>
      </c>
      <c r="E101" s="25" t="s">
        <v>224</v>
      </c>
      <c r="F101" s="103" t="s">
        <v>346</v>
      </c>
      <c r="G101" s="93">
        <f t="shared" si="14"/>
        <v>16291.23</v>
      </c>
      <c r="H101" s="44">
        <v>45</v>
      </c>
      <c r="I101" s="44">
        <v>5</v>
      </c>
      <c r="J101" s="44">
        <v>33</v>
      </c>
      <c r="K101" s="44">
        <v>26</v>
      </c>
      <c r="L101" s="44">
        <v>29</v>
      </c>
      <c r="M101" s="44">
        <v>0</v>
      </c>
      <c r="N101" s="16">
        <f t="shared" si="15"/>
        <v>57.777777777777771</v>
      </c>
      <c r="O101" s="5">
        <v>16291.23</v>
      </c>
      <c r="P101" s="5">
        <f>O101</f>
        <v>16291.23</v>
      </c>
      <c r="Q101" s="16">
        <f>IF(O101=0,0,P101/O101)*100</f>
        <v>100</v>
      </c>
      <c r="R101" s="5">
        <v>16291.23</v>
      </c>
      <c r="S101" s="16">
        <f>IF(P101=0,0,R101/P101)*100</f>
        <v>100</v>
      </c>
      <c r="T101" s="5">
        <f>SUM(P101, -R101)</f>
        <v>0</v>
      </c>
      <c r="U101" s="16">
        <f t="shared" si="11"/>
        <v>0</v>
      </c>
    </row>
    <row r="102" spans="1:21" ht="27.95" customHeight="1" x14ac:dyDescent="0.25">
      <c r="A102" s="1">
        <f t="shared" si="12"/>
        <v>97</v>
      </c>
      <c r="B102" s="1" t="s">
        <v>22</v>
      </c>
      <c r="C102" s="1"/>
      <c r="D102" s="90" t="s">
        <v>371</v>
      </c>
      <c r="E102" s="25" t="s">
        <v>41</v>
      </c>
      <c r="F102" s="97" t="s">
        <v>432</v>
      </c>
      <c r="G102" s="93">
        <f t="shared" si="14"/>
        <v>0</v>
      </c>
      <c r="H102" s="44">
        <v>13</v>
      </c>
      <c r="I102" s="44">
        <v>6</v>
      </c>
      <c r="J102" s="44">
        <v>7</v>
      </c>
      <c r="K102" s="44">
        <v>0</v>
      </c>
      <c r="L102" s="44">
        <v>0</v>
      </c>
      <c r="M102" s="44">
        <v>0</v>
      </c>
      <c r="N102" s="16">
        <f t="shared" si="15"/>
        <v>0</v>
      </c>
      <c r="O102" s="16">
        <f t="shared" si="15"/>
        <v>0</v>
      </c>
      <c r="P102" s="16">
        <f t="shared" si="15"/>
        <v>0</v>
      </c>
      <c r="Q102" s="16">
        <f t="shared" si="15"/>
        <v>0</v>
      </c>
      <c r="R102" s="16">
        <f t="shared" si="15"/>
        <v>0</v>
      </c>
      <c r="S102" s="16">
        <f t="shared" si="15"/>
        <v>0</v>
      </c>
      <c r="T102" s="16">
        <f t="shared" si="15"/>
        <v>0</v>
      </c>
      <c r="U102" s="16">
        <f t="shared" si="11"/>
        <v>0</v>
      </c>
    </row>
    <row r="103" spans="1:21" ht="27.95" customHeight="1" x14ac:dyDescent="0.25">
      <c r="A103" s="1">
        <f t="shared" si="12"/>
        <v>98</v>
      </c>
      <c r="B103" s="1" t="s">
        <v>22</v>
      </c>
      <c r="C103" s="1"/>
      <c r="D103" s="25" t="s">
        <v>226</v>
      </c>
      <c r="E103" s="25" t="s">
        <v>41</v>
      </c>
      <c r="F103" s="96" t="s">
        <v>347</v>
      </c>
      <c r="G103" s="93">
        <f t="shared" si="14"/>
        <v>14504.6</v>
      </c>
      <c r="H103" s="44">
        <v>31</v>
      </c>
      <c r="I103" s="44">
        <v>6</v>
      </c>
      <c r="J103" s="44">
        <v>21</v>
      </c>
      <c r="K103" s="44">
        <v>18</v>
      </c>
      <c r="L103" s="44">
        <v>25</v>
      </c>
      <c r="M103" s="44">
        <v>0</v>
      </c>
      <c r="N103" s="16">
        <f t="shared" si="15"/>
        <v>58.064516129032263</v>
      </c>
      <c r="O103" s="5">
        <v>14504.6</v>
      </c>
      <c r="P103" s="5">
        <f t="shared" ref="P103:P121" si="18">O103</f>
        <v>14504.6</v>
      </c>
      <c r="Q103" s="16">
        <f t="shared" ref="Q103:Q122" si="19">IF(O103=0,0,P103/O103)*100</f>
        <v>100</v>
      </c>
      <c r="R103" s="5">
        <v>14504.6</v>
      </c>
      <c r="S103" s="16">
        <f t="shared" ref="S103:S122" si="20">IF(P103=0,0,R103/P103)*100</f>
        <v>100</v>
      </c>
      <c r="T103" s="5">
        <f t="shared" ref="T103:T121" si="21">SUM(P103, -R103)</f>
        <v>0</v>
      </c>
      <c r="U103" s="16">
        <f t="shared" si="11"/>
        <v>0</v>
      </c>
    </row>
    <row r="104" spans="1:21" ht="27.95" customHeight="1" x14ac:dyDescent="0.25">
      <c r="A104" s="1">
        <f t="shared" si="12"/>
        <v>99</v>
      </c>
      <c r="B104" s="1" t="s">
        <v>22</v>
      </c>
      <c r="C104" s="1"/>
      <c r="D104" s="25" t="s">
        <v>228</v>
      </c>
      <c r="E104" s="25" t="s">
        <v>53</v>
      </c>
      <c r="F104" s="96" t="s">
        <v>348</v>
      </c>
      <c r="G104" s="93">
        <f t="shared" si="14"/>
        <v>4470.58</v>
      </c>
      <c r="H104" s="44">
        <v>18</v>
      </c>
      <c r="I104" s="44">
        <v>1</v>
      </c>
      <c r="J104" s="44">
        <v>15</v>
      </c>
      <c r="K104" s="44">
        <v>10</v>
      </c>
      <c r="L104" s="44">
        <v>14</v>
      </c>
      <c r="M104" s="44">
        <v>0</v>
      </c>
      <c r="N104" s="16">
        <f t="shared" si="15"/>
        <v>55.555555555555557</v>
      </c>
      <c r="O104" s="5">
        <v>4470.58</v>
      </c>
      <c r="P104" s="5">
        <f t="shared" si="18"/>
        <v>4470.58</v>
      </c>
      <c r="Q104" s="16">
        <f t="shared" si="19"/>
        <v>100</v>
      </c>
      <c r="R104" s="5">
        <v>4470.58</v>
      </c>
      <c r="S104" s="16">
        <f t="shared" si="20"/>
        <v>100</v>
      </c>
      <c r="T104" s="5">
        <f t="shared" si="21"/>
        <v>0</v>
      </c>
      <c r="U104" s="16">
        <f t="shared" si="11"/>
        <v>0</v>
      </c>
    </row>
    <row r="105" spans="1:21" ht="27.95" customHeight="1" x14ac:dyDescent="0.25">
      <c r="A105" s="1">
        <f t="shared" si="12"/>
        <v>100</v>
      </c>
      <c r="B105" s="1" t="s">
        <v>22</v>
      </c>
      <c r="C105" s="1"/>
      <c r="D105" s="25" t="s">
        <v>232</v>
      </c>
      <c r="E105" s="84" t="s">
        <v>164</v>
      </c>
      <c r="F105" s="100" t="s">
        <v>360</v>
      </c>
      <c r="G105" s="93">
        <f t="shared" si="14"/>
        <v>11644.14</v>
      </c>
      <c r="H105" s="44">
        <v>20</v>
      </c>
      <c r="I105" s="44">
        <v>5</v>
      </c>
      <c r="J105" s="44">
        <v>10</v>
      </c>
      <c r="K105" s="44">
        <v>17</v>
      </c>
      <c r="L105" s="44">
        <v>20</v>
      </c>
      <c r="M105" s="44">
        <v>0</v>
      </c>
      <c r="N105" s="16">
        <f t="shared" si="15"/>
        <v>85</v>
      </c>
      <c r="O105" s="5">
        <v>11644.14</v>
      </c>
      <c r="P105" s="5">
        <f t="shared" si="18"/>
        <v>11644.14</v>
      </c>
      <c r="Q105" s="16">
        <f t="shared" si="19"/>
        <v>100</v>
      </c>
      <c r="R105" s="5">
        <v>11644.14</v>
      </c>
      <c r="S105" s="16">
        <f t="shared" si="20"/>
        <v>100</v>
      </c>
      <c r="T105" s="5">
        <f t="shared" si="21"/>
        <v>0</v>
      </c>
      <c r="U105" s="16">
        <f t="shared" si="11"/>
        <v>0</v>
      </c>
    </row>
    <row r="106" spans="1:21" ht="27.95" customHeight="1" x14ac:dyDescent="0.25">
      <c r="A106" s="1">
        <f t="shared" si="12"/>
        <v>101</v>
      </c>
      <c r="B106" s="1" t="s">
        <v>22</v>
      </c>
      <c r="C106" s="1"/>
      <c r="D106" s="25" t="s">
        <v>230</v>
      </c>
      <c r="E106" s="84" t="s">
        <v>64</v>
      </c>
      <c r="F106" s="97" t="s">
        <v>436</v>
      </c>
      <c r="G106" s="93">
        <f t="shared" si="14"/>
        <v>0</v>
      </c>
      <c r="H106" s="44">
        <v>1</v>
      </c>
      <c r="I106" s="44">
        <v>0</v>
      </c>
      <c r="J106" s="44">
        <v>1</v>
      </c>
      <c r="K106" s="44">
        <v>0</v>
      </c>
      <c r="L106" s="44">
        <v>0</v>
      </c>
      <c r="M106" s="44">
        <v>0</v>
      </c>
      <c r="N106" s="16">
        <f t="shared" si="15"/>
        <v>0</v>
      </c>
      <c r="O106" s="5">
        <v>0</v>
      </c>
      <c r="P106" s="5">
        <f t="shared" si="18"/>
        <v>0</v>
      </c>
      <c r="Q106" s="16">
        <f t="shared" si="19"/>
        <v>0</v>
      </c>
      <c r="R106" s="5">
        <v>0</v>
      </c>
      <c r="S106" s="16">
        <f t="shared" si="20"/>
        <v>0</v>
      </c>
      <c r="T106" s="5">
        <f t="shared" si="21"/>
        <v>0</v>
      </c>
      <c r="U106" s="16">
        <f t="shared" si="11"/>
        <v>0</v>
      </c>
    </row>
    <row r="107" spans="1:21" ht="49.5" customHeight="1" x14ac:dyDescent="0.25">
      <c r="A107" s="1">
        <f t="shared" si="12"/>
        <v>102</v>
      </c>
      <c r="B107" s="25" t="s">
        <v>23</v>
      </c>
      <c r="C107" s="203" t="s">
        <v>271</v>
      </c>
      <c r="D107" s="25" t="s">
        <v>270</v>
      </c>
      <c r="E107" s="84" t="s">
        <v>41</v>
      </c>
      <c r="F107" s="97" t="s">
        <v>369</v>
      </c>
      <c r="G107" s="93">
        <f t="shared" si="14"/>
        <v>4070.72</v>
      </c>
      <c r="H107" s="44">
        <v>14</v>
      </c>
      <c r="I107" s="44">
        <v>2</v>
      </c>
      <c r="J107" s="44">
        <v>11</v>
      </c>
      <c r="K107" s="44">
        <v>11</v>
      </c>
      <c r="L107" s="44">
        <v>14</v>
      </c>
      <c r="M107" s="44">
        <v>0</v>
      </c>
      <c r="N107" s="16">
        <f t="shared" si="15"/>
        <v>78.571428571428569</v>
      </c>
      <c r="O107" s="5">
        <v>4070.72</v>
      </c>
      <c r="P107" s="5">
        <f t="shared" si="18"/>
        <v>4070.72</v>
      </c>
      <c r="Q107" s="16">
        <f t="shared" si="19"/>
        <v>100</v>
      </c>
      <c r="R107" s="5">
        <v>4070.72</v>
      </c>
      <c r="S107" s="16">
        <f t="shared" si="20"/>
        <v>100</v>
      </c>
      <c r="T107" s="5">
        <f t="shared" si="21"/>
        <v>0</v>
      </c>
      <c r="U107" s="16">
        <f t="shared" si="11"/>
        <v>0</v>
      </c>
    </row>
    <row r="108" spans="1:21" ht="27.95" customHeight="1" x14ac:dyDescent="0.25">
      <c r="A108" s="1">
        <f t="shared" si="12"/>
        <v>103</v>
      </c>
      <c r="B108" s="1" t="s">
        <v>22</v>
      </c>
      <c r="C108" s="1"/>
      <c r="D108" s="25" t="s">
        <v>234</v>
      </c>
      <c r="E108" s="86" t="s">
        <v>176</v>
      </c>
      <c r="F108" s="96" t="s">
        <v>349</v>
      </c>
      <c r="G108" s="93">
        <f t="shared" si="14"/>
        <v>8750.07</v>
      </c>
      <c r="H108" s="44">
        <v>29</v>
      </c>
      <c r="I108" s="44">
        <v>2</v>
      </c>
      <c r="J108" s="44">
        <v>15</v>
      </c>
      <c r="K108" s="44">
        <v>22</v>
      </c>
      <c r="L108" s="44">
        <v>27</v>
      </c>
      <c r="M108" s="44">
        <v>0</v>
      </c>
      <c r="N108" s="16">
        <f t="shared" si="15"/>
        <v>75.862068965517238</v>
      </c>
      <c r="O108" s="5">
        <v>8750.07</v>
      </c>
      <c r="P108" s="5">
        <f t="shared" si="18"/>
        <v>8750.07</v>
      </c>
      <c r="Q108" s="16">
        <f t="shared" si="19"/>
        <v>100</v>
      </c>
      <c r="R108" s="5">
        <v>8750.07</v>
      </c>
      <c r="S108" s="16">
        <f t="shared" si="20"/>
        <v>100</v>
      </c>
      <c r="T108" s="5">
        <f t="shared" si="21"/>
        <v>0</v>
      </c>
      <c r="U108" s="16">
        <f t="shared" si="11"/>
        <v>0</v>
      </c>
    </row>
    <row r="109" spans="1:21" s="169" customFormat="1" ht="27.95" customHeight="1" x14ac:dyDescent="0.25">
      <c r="A109" s="1">
        <f t="shared" si="12"/>
        <v>104</v>
      </c>
      <c r="B109" s="166" t="s">
        <v>22</v>
      </c>
      <c r="C109" s="166"/>
      <c r="D109" s="25" t="s">
        <v>401</v>
      </c>
      <c r="E109" s="86" t="s">
        <v>128</v>
      </c>
      <c r="F109" s="97" t="s">
        <v>430</v>
      </c>
      <c r="G109" s="93">
        <f t="shared" si="14"/>
        <v>0</v>
      </c>
      <c r="H109" s="168">
        <v>5</v>
      </c>
      <c r="I109" s="168">
        <v>1</v>
      </c>
      <c r="J109" s="168">
        <v>4</v>
      </c>
      <c r="K109" s="44">
        <v>0</v>
      </c>
      <c r="L109" s="44">
        <v>0</v>
      </c>
      <c r="M109" s="44">
        <v>0</v>
      </c>
      <c r="N109" s="16">
        <f t="shared" si="15"/>
        <v>0</v>
      </c>
      <c r="O109" s="5">
        <v>0</v>
      </c>
      <c r="P109" s="5">
        <f t="shared" si="18"/>
        <v>0</v>
      </c>
      <c r="Q109" s="16">
        <f t="shared" si="19"/>
        <v>0</v>
      </c>
      <c r="R109" s="5">
        <v>0</v>
      </c>
      <c r="S109" s="16">
        <f t="shared" si="20"/>
        <v>0</v>
      </c>
      <c r="T109" s="5">
        <f t="shared" si="21"/>
        <v>0</v>
      </c>
      <c r="U109" s="16">
        <f t="shared" si="11"/>
        <v>0</v>
      </c>
    </row>
    <row r="110" spans="1:21" s="169" customFormat="1" ht="27.95" customHeight="1" x14ac:dyDescent="0.25">
      <c r="A110" s="1">
        <f t="shared" si="12"/>
        <v>105</v>
      </c>
      <c r="B110" s="166" t="s">
        <v>22</v>
      </c>
      <c r="C110" s="166"/>
      <c r="D110" s="25" t="s">
        <v>425</v>
      </c>
      <c r="E110" s="86" t="s">
        <v>41</v>
      </c>
      <c r="F110" s="192" t="s">
        <v>444</v>
      </c>
      <c r="G110" s="93">
        <f t="shared" si="14"/>
        <v>0</v>
      </c>
      <c r="H110" s="168">
        <v>7</v>
      </c>
      <c r="I110" s="168">
        <v>1</v>
      </c>
      <c r="J110" s="168">
        <v>6</v>
      </c>
      <c r="K110" s="168">
        <v>0</v>
      </c>
      <c r="L110" s="168">
        <v>0</v>
      </c>
      <c r="M110" s="168">
        <v>0</v>
      </c>
      <c r="N110" s="16">
        <f t="shared" si="15"/>
        <v>0</v>
      </c>
      <c r="O110" s="5">
        <v>0</v>
      </c>
      <c r="P110" s="5">
        <f t="shared" si="18"/>
        <v>0</v>
      </c>
      <c r="Q110" s="16">
        <f t="shared" si="19"/>
        <v>0</v>
      </c>
      <c r="R110" s="5">
        <v>0</v>
      </c>
      <c r="S110" s="16">
        <f t="shared" si="20"/>
        <v>0</v>
      </c>
      <c r="T110" s="5">
        <f t="shared" si="21"/>
        <v>0</v>
      </c>
      <c r="U110" s="16">
        <f t="shared" si="11"/>
        <v>0</v>
      </c>
    </row>
    <row r="111" spans="1:21" ht="27.95" customHeight="1" x14ac:dyDescent="0.25">
      <c r="A111" s="1">
        <f t="shared" si="12"/>
        <v>106</v>
      </c>
      <c r="B111" s="1" t="s">
        <v>22</v>
      </c>
      <c r="C111" s="1"/>
      <c r="D111" s="25" t="s">
        <v>272</v>
      </c>
      <c r="E111" s="86" t="s">
        <v>263</v>
      </c>
      <c r="F111" s="97" t="s">
        <v>350</v>
      </c>
      <c r="G111" s="93">
        <f t="shared" si="14"/>
        <v>8753.1299999999992</v>
      </c>
      <c r="H111" s="44">
        <v>20</v>
      </c>
      <c r="I111" s="44">
        <v>4</v>
      </c>
      <c r="J111" s="44">
        <v>8</v>
      </c>
      <c r="K111" s="44">
        <v>11</v>
      </c>
      <c r="L111" s="44">
        <v>12</v>
      </c>
      <c r="M111" s="44">
        <v>0</v>
      </c>
      <c r="N111" s="16">
        <f t="shared" si="15"/>
        <v>55.000000000000007</v>
      </c>
      <c r="O111" s="5">
        <v>8753.1299999999992</v>
      </c>
      <c r="P111" s="5">
        <f t="shared" si="18"/>
        <v>8753.1299999999992</v>
      </c>
      <c r="Q111" s="16">
        <f t="shared" si="19"/>
        <v>100</v>
      </c>
      <c r="R111" s="5">
        <v>8753.1299999999992</v>
      </c>
      <c r="S111" s="16">
        <f t="shared" si="20"/>
        <v>100</v>
      </c>
      <c r="T111" s="5">
        <f t="shared" si="21"/>
        <v>0</v>
      </c>
      <c r="U111" s="16">
        <f t="shared" si="11"/>
        <v>0</v>
      </c>
    </row>
    <row r="112" spans="1:21" ht="27.95" customHeight="1" x14ac:dyDescent="0.25">
      <c r="A112" s="1">
        <f t="shared" si="12"/>
        <v>107</v>
      </c>
      <c r="B112" s="1" t="s">
        <v>22</v>
      </c>
      <c r="C112" s="1"/>
      <c r="D112" s="25" t="s">
        <v>236</v>
      </c>
      <c r="E112" s="84" t="s">
        <v>53</v>
      </c>
      <c r="F112" s="96" t="s">
        <v>368</v>
      </c>
      <c r="G112" s="93">
        <f t="shared" si="14"/>
        <v>14913.17</v>
      </c>
      <c r="H112" s="44">
        <v>24</v>
      </c>
      <c r="I112" s="44">
        <v>8</v>
      </c>
      <c r="J112" s="44">
        <v>16</v>
      </c>
      <c r="K112" s="44">
        <v>16</v>
      </c>
      <c r="L112" s="44">
        <v>21</v>
      </c>
      <c r="M112" s="44">
        <v>0</v>
      </c>
      <c r="N112" s="16">
        <f t="shared" si="15"/>
        <v>66.666666666666657</v>
      </c>
      <c r="O112" s="5">
        <v>14913.17</v>
      </c>
      <c r="P112" s="5">
        <f t="shared" si="18"/>
        <v>14913.17</v>
      </c>
      <c r="Q112" s="16">
        <f t="shared" si="19"/>
        <v>100</v>
      </c>
      <c r="R112" s="5">
        <v>14913.17</v>
      </c>
      <c r="S112" s="16">
        <f t="shared" si="20"/>
        <v>100</v>
      </c>
      <c r="T112" s="5">
        <f t="shared" si="21"/>
        <v>0</v>
      </c>
      <c r="U112" s="16">
        <f t="shared" si="11"/>
        <v>0</v>
      </c>
    </row>
    <row r="113" spans="1:32" ht="27.95" customHeight="1" x14ac:dyDescent="0.25">
      <c r="A113" s="1">
        <f t="shared" si="12"/>
        <v>108</v>
      </c>
      <c r="B113" s="1" t="s">
        <v>22</v>
      </c>
      <c r="C113" s="1"/>
      <c r="D113" s="25" t="s">
        <v>240</v>
      </c>
      <c r="E113" s="84" t="s">
        <v>241</v>
      </c>
      <c r="F113" s="96" t="s">
        <v>351</v>
      </c>
      <c r="G113" s="93">
        <f t="shared" si="14"/>
        <v>1303.83</v>
      </c>
      <c r="H113" s="44">
        <v>16</v>
      </c>
      <c r="I113" s="44">
        <v>7</v>
      </c>
      <c r="J113" s="44">
        <v>4</v>
      </c>
      <c r="K113" s="44">
        <v>8</v>
      </c>
      <c r="L113" s="44">
        <v>8</v>
      </c>
      <c r="M113" s="44">
        <v>0</v>
      </c>
      <c r="N113" s="16">
        <f t="shared" si="15"/>
        <v>50</v>
      </c>
      <c r="O113" s="5">
        <v>1303.83</v>
      </c>
      <c r="P113" s="5">
        <f t="shared" si="18"/>
        <v>1303.83</v>
      </c>
      <c r="Q113" s="16">
        <f t="shared" si="19"/>
        <v>100</v>
      </c>
      <c r="R113" s="5">
        <v>1303.83</v>
      </c>
      <c r="S113" s="16">
        <f t="shared" si="20"/>
        <v>100</v>
      </c>
      <c r="T113" s="5">
        <f t="shared" si="21"/>
        <v>0</v>
      </c>
      <c r="U113" s="16">
        <f t="shared" si="11"/>
        <v>0</v>
      </c>
    </row>
    <row r="114" spans="1:32" ht="27.95" customHeight="1" x14ac:dyDescent="0.25">
      <c r="A114" s="1">
        <f t="shared" si="12"/>
        <v>109</v>
      </c>
      <c r="B114" s="1" t="s">
        <v>22</v>
      </c>
      <c r="C114" s="1"/>
      <c r="D114" s="25" t="s">
        <v>243</v>
      </c>
      <c r="E114" s="33" t="s">
        <v>128</v>
      </c>
      <c r="F114" s="96" t="s">
        <v>352</v>
      </c>
      <c r="G114" s="93">
        <f t="shared" si="14"/>
        <v>8687.6299999999992</v>
      </c>
      <c r="H114" s="44">
        <v>25</v>
      </c>
      <c r="I114" s="44">
        <v>6</v>
      </c>
      <c r="J114" s="44">
        <v>6</v>
      </c>
      <c r="K114" s="44">
        <v>24</v>
      </c>
      <c r="L114" s="44">
        <v>25</v>
      </c>
      <c r="M114" s="44">
        <v>0</v>
      </c>
      <c r="N114" s="16">
        <f t="shared" si="15"/>
        <v>96</v>
      </c>
      <c r="O114" s="5">
        <v>8687.6299999999992</v>
      </c>
      <c r="P114" s="5">
        <f t="shared" si="18"/>
        <v>8687.6299999999992</v>
      </c>
      <c r="Q114" s="16">
        <f>IF(O114=0,0,P114/O114)*100</f>
        <v>100</v>
      </c>
      <c r="R114" s="5">
        <v>8687.6299999999992</v>
      </c>
      <c r="S114" s="16">
        <f t="shared" si="20"/>
        <v>100</v>
      </c>
      <c r="T114" s="5">
        <f t="shared" si="21"/>
        <v>0</v>
      </c>
      <c r="U114" s="16">
        <f t="shared" si="11"/>
        <v>0</v>
      </c>
    </row>
    <row r="115" spans="1:32" ht="27.95" customHeight="1" x14ac:dyDescent="0.25">
      <c r="A115" s="1">
        <f t="shared" si="12"/>
        <v>110</v>
      </c>
      <c r="B115" s="1" t="s">
        <v>22</v>
      </c>
      <c r="C115" s="1"/>
      <c r="D115" s="25" t="s">
        <v>245</v>
      </c>
      <c r="E115" s="84" t="s">
        <v>53</v>
      </c>
      <c r="F115" s="98" t="s">
        <v>353</v>
      </c>
      <c r="G115" s="93">
        <f t="shared" si="14"/>
        <v>6910.89</v>
      </c>
      <c r="H115" s="44">
        <v>24</v>
      </c>
      <c r="I115" s="44">
        <v>6</v>
      </c>
      <c r="J115" s="44">
        <v>16</v>
      </c>
      <c r="K115" s="44">
        <v>15</v>
      </c>
      <c r="L115" s="44">
        <v>20</v>
      </c>
      <c r="M115" s="44">
        <v>0</v>
      </c>
      <c r="N115" s="16">
        <f t="shared" si="15"/>
        <v>62.5</v>
      </c>
      <c r="O115" s="5">
        <v>6910.89</v>
      </c>
      <c r="P115" s="5">
        <f t="shared" si="18"/>
        <v>6910.89</v>
      </c>
      <c r="Q115" s="16">
        <f t="shared" si="19"/>
        <v>100</v>
      </c>
      <c r="R115" s="5">
        <v>6910.89</v>
      </c>
      <c r="S115" s="16">
        <f t="shared" si="20"/>
        <v>100</v>
      </c>
      <c r="T115" s="5">
        <f t="shared" si="21"/>
        <v>0</v>
      </c>
      <c r="U115" s="16">
        <f t="shared" si="11"/>
        <v>0</v>
      </c>
    </row>
    <row r="116" spans="1:32" ht="27.95" customHeight="1" x14ac:dyDescent="0.25">
      <c r="A116" s="1">
        <f t="shared" si="12"/>
        <v>111</v>
      </c>
      <c r="B116" s="1" t="s">
        <v>22</v>
      </c>
      <c r="C116" s="1"/>
      <c r="D116" s="25" t="s">
        <v>247</v>
      </c>
      <c r="E116" s="84" t="s">
        <v>53</v>
      </c>
      <c r="F116" s="103" t="s">
        <v>354</v>
      </c>
      <c r="G116" s="93">
        <f t="shared" si="14"/>
        <v>0</v>
      </c>
      <c r="H116" s="44">
        <v>17</v>
      </c>
      <c r="I116" s="44">
        <v>5</v>
      </c>
      <c r="J116" s="44">
        <v>10</v>
      </c>
      <c r="K116" s="44">
        <v>0</v>
      </c>
      <c r="L116" s="44">
        <v>0</v>
      </c>
      <c r="M116" s="44">
        <v>0</v>
      </c>
      <c r="N116" s="16">
        <f t="shared" si="15"/>
        <v>0</v>
      </c>
      <c r="O116" s="5">
        <v>0</v>
      </c>
      <c r="P116" s="5">
        <f t="shared" si="18"/>
        <v>0</v>
      </c>
      <c r="Q116" s="16">
        <f t="shared" si="19"/>
        <v>0</v>
      </c>
      <c r="R116" s="5">
        <v>0</v>
      </c>
      <c r="S116" s="16">
        <f t="shared" si="20"/>
        <v>0</v>
      </c>
      <c r="T116" s="5">
        <f t="shared" si="21"/>
        <v>0</v>
      </c>
      <c r="U116" s="16">
        <f t="shared" si="11"/>
        <v>0</v>
      </c>
    </row>
    <row r="117" spans="1:32" ht="27.95" customHeight="1" x14ac:dyDescent="0.25">
      <c r="A117" s="1">
        <f t="shared" si="12"/>
        <v>112</v>
      </c>
      <c r="B117" s="1" t="s">
        <v>22</v>
      </c>
      <c r="C117" s="1"/>
      <c r="D117" s="25" t="s">
        <v>426</v>
      </c>
      <c r="E117" s="84" t="s">
        <v>41</v>
      </c>
      <c r="F117" s="192" t="s">
        <v>445</v>
      </c>
      <c r="G117" s="93">
        <f t="shared" si="14"/>
        <v>0</v>
      </c>
      <c r="H117" s="44">
        <v>3</v>
      </c>
      <c r="I117" s="44">
        <v>1</v>
      </c>
      <c r="J117" s="44">
        <v>1</v>
      </c>
      <c r="K117" s="44">
        <v>0</v>
      </c>
      <c r="L117" s="44">
        <v>0</v>
      </c>
      <c r="M117" s="44">
        <v>0</v>
      </c>
      <c r="N117" s="16">
        <f t="shared" si="15"/>
        <v>0</v>
      </c>
      <c r="O117" s="5">
        <v>0</v>
      </c>
      <c r="P117" s="5">
        <f t="shared" si="18"/>
        <v>0</v>
      </c>
      <c r="Q117" s="16">
        <f t="shared" si="19"/>
        <v>0</v>
      </c>
      <c r="R117" s="5">
        <v>0</v>
      </c>
      <c r="S117" s="16">
        <f t="shared" si="20"/>
        <v>0</v>
      </c>
      <c r="T117" s="5">
        <f t="shared" si="21"/>
        <v>0</v>
      </c>
      <c r="U117" s="16">
        <f t="shared" si="11"/>
        <v>0</v>
      </c>
    </row>
    <row r="118" spans="1:32" ht="27.95" customHeight="1" x14ac:dyDescent="0.25">
      <c r="A118" s="1">
        <f t="shared" si="12"/>
        <v>113</v>
      </c>
      <c r="B118" s="1" t="s">
        <v>22</v>
      </c>
      <c r="C118" s="1"/>
      <c r="D118" s="25" t="s">
        <v>249</v>
      </c>
      <c r="E118" s="84" t="s">
        <v>250</v>
      </c>
      <c r="F118" s="96" t="s">
        <v>366</v>
      </c>
      <c r="G118" s="93">
        <f t="shared" si="14"/>
        <v>0</v>
      </c>
      <c r="H118" s="44">
        <v>27</v>
      </c>
      <c r="I118" s="44">
        <v>2</v>
      </c>
      <c r="J118" s="44">
        <v>24</v>
      </c>
      <c r="K118" s="44">
        <v>0</v>
      </c>
      <c r="L118" s="44">
        <v>0</v>
      </c>
      <c r="M118" s="44">
        <v>0</v>
      </c>
      <c r="N118" s="16">
        <f t="shared" si="15"/>
        <v>0</v>
      </c>
      <c r="O118" s="5">
        <v>0</v>
      </c>
      <c r="P118" s="5">
        <f t="shared" si="18"/>
        <v>0</v>
      </c>
      <c r="Q118" s="16">
        <f t="shared" si="19"/>
        <v>0</v>
      </c>
      <c r="R118" s="5">
        <v>0</v>
      </c>
      <c r="S118" s="16">
        <f t="shared" si="20"/>
        <v>0</v>
      </c>
      <c r="T118" s="5">
        <f t="shared" si="21"/>
        <v>0</v>
      </c>
      <c r="U118" s="16">
        <f t="shared" si="11"/>
        <v>0</v>
      </c>
    </row>
    <row r="119" spans="1:32" ht="27.95" customHeight="1" x14ac:dyDescent="0.25">
      <c r="A119" s="1">
        <f t="shared" si="12"/>
        <v>114</v>
      </c>
      <c r="B119" s="25" t="s">
        <v>23</v>
      </c>
      <c r="C119" s="203" t="s">
        <v>34</v>
      </c>
      <c r="D119" s="25" t="s">
        <v>252</v>
      </c>
      <c r="E119" s="84" t="s">
        <v>53</v>
      </c>
      <c r="F119" s="89" t="s">
        <v>367</v>
      </c>
      <c r="G119" s="93">
        <f t="shared" si="14"/>
        <v>8716.99</v>
      </c>
      <c r="H119" s="44">
        <v>23</v>
      </c>
      <c r="I119" s="44">
        <v>3</v>
      </c>
      <c r="J119" s="44">
        <v>20</v>
      </c>
      <c r="K119" s="44">
        <v>19</v>
      </c>
      <c r="L119" s="44">
        <v>21</v>
      </c>
      <c r="M119" s="44">
        <v>0</v>
      </c>
      <c r="N119" s="16">
        <f t="shared" si="15"/>
        <v>82.608695652173907</v>
      </c>
      <c r="O119" s="5">
        <v>8716.99</v>
      </c>
      <c r="P119" s="5">
        <f t="shared" si="18"/>
        <v>8716.99</v>
      </c>
      <c r="Q119" s="16">
        <f t="shared" si="19"/>
        <v>100</v>
      </c>
      <c r="R119" s="5">
        <v>8716.99</v>
      </c>
      <c r="S119" s="16">
        <f t="shared" si="20"/>
        <v>100</v>
      </c>
      <c r="T119" s="5">
        <f t="shared" si="21"/>
        <v>0</v>
      </c>
      <c r="U119" s="16">
        <f t="shared" si="11"/>
        <v>0</v>
      </c>
    </row>
    <row r="120" spans="1:32" ht="40.5" customHeight="1" x14ac:dyDescent="0.2">
      <c r="A120" s="1">
        <f t="shared" si="12"/>
        <v>115</v>
      </c>
      <c r="B120" s="1" t="s">
        <v>22</v>
      </c>
      <c r="C120" s="203"/>
      <c r="D120" s="25" t="s">
        <v>254</v>
      </c>
      <c r="E120" s="84" t="s">
        <v>41</v>
      </c>
      <c r="F120" s="137" t="s">
        <v>377</v>
      </c>
      <c r="G120" s="93">
        <f t="shared" si="14"/>
        <v>10848.32</v>
      </c>
      <c r="H120" s="44">
        <v>23</v>
      </c>
      <c r="I120" s="44">
        <v>6</v>
      </c>
      <c r="J120" s="44">
        <v>15</v>
      </c>
      <c r="K120" s="44">
        <v>20</v>
      </c>
      <c r="L120" s="44">
        <v>25</v>
      </c>
      <c r="M120" s="44">
        <v>0</v>
      </c>
      <c r="N120" s="16">
        <f t="shared" si="15"/>
        <v>86.956521739130437</v>
      </c>
      <c r="O120" s="5">
        <v>10848.32</v>
      </c>
      <c r="P120" s="5">
        <f t="shared" si="18"/>
        <v>10848.32</v>
      </c>
      <c r="Q120" s="16">
        <f t="shared" si="19"/>
        <v>100</v>
      </c>
      <c r="R120" s="5">
        <v>10848.32</v>
      </c>
      <c r="S120" s="16">
        <f t="shared" si="20"/>
        <v>100</v>
      </c>
      <c r="T120" s="5">
        <f t="shared" si="21"/>
        <v>0</v>
      </c>
      <c r="U120" s="16">
        <f t="shared" si="11"/>
        <v>0</v>
      </c>
    </row>
    <row r="121" spans="1:32" ht="38.25" customHeight="1" x14ac:dyDescent="0.25">
      <c r="A121" s="1">
        <f t="shared" si="12"/>
        <v>116</v>
      </c>
      <c r="B121" s="25" t="s">
        <v>23</v>
      </c>
      <c r="C121" s="203" t="s">
        <v>271</v>
      </c>
      <c r="D121" s="25" t="s">
        <v>256</v>
      </c>
      <c r="E121" s="84" t="s">
        <v>41</v>
      </c>
      <c r="F121" s="103" t="s">
        <v>355</v>
      </c>
      <c r="G121" s="93">
        <f t="shared" si="14"/>
        <v>5547.77</v>
      </c>
      <c r="H121" s="44">
        <v>17</v>
      </c>
      <c r="I121" s="44">
        <v>4</v>
      </c>
      <c r="J121" s="44">
        <v>11</v>
      </c>
      <c r="K121" s="44">
        <v>12</v>
      </c>
      <c r="L121" s="44">
        <v>15</v>
      </c>
      <c r="M121" s="44">
        <v>0</v>
      </c>
      <c r="N121" s="16">
        <f t="shared" ref="N121:N122" si="22">IF(H121=0,0,K121/H121)*100</f>
        <v>70.588235294117652</v>
      </c>
      <c r="O121" s="5">
        <v>5547.77</v>
      </c>
      <c r="P121" s="5">
        <f t="shared" si="18"/>
        <v>5547.77</v>
      </c>
      <c r="Q121" s="16">
        <f t="shared" si="19"/>
        <v>100</v>
      </c>
      <c r="R121" s="5">
        <v>5547.77</v>
      </c>
      <c r="S121" s="16">
        <f t="shared" si="20"/>
        <v>100</v>
      </c>
      <c r="T121" s="5">
        <f t="shared" si="21"/>
        <v>0</v>
      </c>
      <c r="U121" s="16">
        <f t="shared" si="11"/>
        <v>0</v>
      </c>
    </row>
    <row r="122" spans="1:32" x14ac:dyDescent="0.25">
      <c r="A122" s="22" t="s">
        <v>19</v>
      </c>
      <c r="B122" s="23"/>
      <c r="C122" s="23"/>
      <c r="D122" s="23"/>
      <c r="E122" s="23"/>
      <c r="F122" s="103"/>
      <c r="G122" s="94">
        <f t="shared" ref="G122:M122" si="23">SUM(G6:G121)</f>
        <v>1154884.2199999997</v>
      </c>
      <c r="H122" s="18">
        <f>SUM(H6:H121)</f>
        <v>2632</v>
      </c>
      <c r="I122" s="18">
        <f t="shared" si="23"/>
        <v>544</v>
      </c>
      <c r="J122" s="18">
        <f t="shared" si="23"/>
        <v>1705</v>
      </c>
      <c r="K122" s="18">
        <f t="shared" si="23"/>
        <v>1573</v>
      </c>
      <c r="L122" s="18">
        <f t="shared" si="23"/>
        <v>2008</v>
      </c>
      <c r="M122" s="18">
        <f t="shared" si="23"/>
        <v>0</v>
      </c>
      <c r="N122" s="16">
        <f t="shared" si="22"/>
        <v>59.764437689969604</v>
      </c>
      <c r="O122" s="19">
        <f>SUM(O6:O121)</f>
        <v>1154884.2199999997</v>
      </c>
      <c r="P122" s="19">
        <f>SUM(P6:P121)</f>
        <v>1154884.2199999997</v>
      </c>
      <c r="Q122" s="16">
        <f t="shared" si="19"/>
        <v>100</v>
      </c>
      <c r="R122" s="19">
        <f>SUM(R6:R121)</f>
        <v>1154884.2199999997</v>
      </c>
      <c r="S122" s="16">
        <f t="shared" si="20"/>
        <v>100</v>
      </c>
      <c r="T122" s="19">
        <f>SUM(T6:T121)</f>
        <v>0</v>
      </c>
      <c r="U122" s="16">
        <f t="shared" ref="U122" si="24">IF(P122=0,0,T122/P122)*100</f>
        <v>0</v>
      </c>
      <c r="V122" s="10"/>
      <c r="W122" s="10"/>
      <c r="X122" s="10"/>
      <c r="Y122" s="9"/>
      <c r="Z122" s="11"/>
      <c r="AA122" s="11"/>
      <c r="AB122" s="9"/>
      <c r="AC122" s="11"/>
      <c r="AD122" s="9"/>
      <c r="AE122" s="11"/>
      <c r="AF122" s="9"/>
    </row>
  </sheetData>
  <sheetProtection algorithmName="SHA-512" hashValue="jLe367eW6AwjX8YQSXgLojuAMh8G2msqbhCDd1nCGrfca1rPrirNilgRZLERSEjWc8+p1jmheJcvQYhXRnUpng==" saltValue="lwkihWKMct9QSX+SYkagFw==" spinCount="100000" sheet="1" objects="1" scenarios="1"/>
  <customSheetViews>
    <customSheetView guid="{2F2CED36-E625-4693-8C75-0460C802BA46}" scale="75" topLeftCell="A108">
      <selection activeCell="K3" sqref="K3:K4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5" topLeftCell="A108">
      <selection activeCell="K3" sqref="K3:K4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5" topLeftCell="A108">
      <selection activeCell="K3" sqref="K3:K4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26"/>
  <sheetViews>
    <sheetView topLeftCell="A116" zoomScaleNormal="100" zoomScaleSheetLayoutView="130" workbookViewId="0">
      <selection activeCell="P25" sqref="P25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12.140625" style="3" customWidth="1"/>
    <col min="16" max="16" width="13.140625" style="3" customWidth="1"/>
    <col min="17" max="17" width="9.140625" style="2"/>
    <col min="18" max="18" width="11.14062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453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207" t="s">
        <v>6</v>
      </c>
      <c r="Q4" s="205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207" t="s">
        <v>6</v>
      </c>
      <c r="S4" s="205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207" t="s">
        <v>6</v>
      </c>
      <c r="U4" s="205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205">
        <v>1</v>
      </c>
      <c r="B5" s="205">
        <v>2</v>
      </c>
      <c r="C5" s="205">
        <v>3</v>
      </c>
      <c r="D5" s="205">
        <v>4</v>
      </c>
      <c r="E5" s="91">
        <v>5</v>
      </c>
      <c r="F5" s="95">
        <v>6</v>
      </c>
      <c r="G5" s="92">
        <v>7</v>
      </c>
      <c r="H5" s="205">
        <v>8</v>
      </c>
      <c r="I5" s="205">
        <v>9</v>
      </c>
      <c r="J5" s="205">
        <v>10</v>
      </c>
      <c r="K5" s="205">
        <v>11</v>
      </c>
      <c r="L5" s="205">
        <v>12</v>
      </c>
      <c r="M5" s="205">
        <v>13</v>
      </c>
      <c r="N5" s="205">
        <v>14</v>
      </c>
      <c r="O5" s="205">
        <v>15</v>
      </c>
      <c r="P5" s="205">
        <v>16</v>
      </c>
      <c r="Q5" s="205">
        <v>17</v>
      </c>
      <c r="R5" s="205">
        <v>18</v>
      </c>
      <c r="S5" s="205">
        <v>19</v>
      </c>
      <c r="T5" s="205">
        <v>20</v>
      </c>
      <c r="U5" s="205">
        <v>21</v>
      </c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86" si="0">O6</f>
        <v>40431.5</v>
      </c>
      <c r="H6" s="44">
        <v>56</v>
      </c>
      <c r="I6" s="44">
        <v>9</v>
      </c>
      <c r="J6" s="44">
        <v>41</v>
      </c>
      <c r="K6" s="44">
        <v>53</v>
      </c>
      <c r="L6" s="44">
        <v>69</v>
      </c>
      <c r="M6" s="44">
        <v>0</v>
      </c>
      <c r="N6" s="16">
        <f t="shared" ref="N6:N86" si="1">IF(H6=0,0,K6/H6)*100</f>
        <v>94.642857142857139</v>
      </c>
      <c r="O6" s="5">
        <v>40431.5</v>
      </c>
      <c r="P6" s="5">
        <f t="shared" ref="P6:P86" si="2">O6</f>
        <v>40431.5</v>
      </c>
      <c r="Q6" s="16">
        <f t="shared" ref="Q6:Q71" si="3">IF(O6=0,0,P6/O6)*100</f>
        <v>100</v>
      </c>
      <c r="R6" s="5">
        <v>40431.5</v>
      </c>
      <c r="S6" s="16">
        <f t="shared" ref="S6:S71" si="4">IF(P6=0,0,R6/P6)*100</f>
        <v>100</v>
      </c>
      <c r="T6" s="5">
        <f t="shared" ref="T6:T86" si="5">SUM(P6, -R6)</f>
        <v>0</v>
      </c>
      <c r="U6" s="16">
        <f t="shared" ref="U6:U71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14175.27</v>
      </c>
      <c r="H7" s="44">
        <v>24</v>
      </c>
      <c r="I7" s="44">
        <v>6</v>
      </c>
      <c r="J7" s="44">
        <v>16</v>
      </c>
      <c r="K7" s="44">
        <v>22</v>
      </c>
      <c r="L7" s="44">
        <v>28</v>
      </c>
      <c r="M7" s="44">
        <v>0</v>
      </c>
      <c r="N7" s="16">
        <f t="shared" si="1"/>
        <v>91.666666666666657</v>
      </c>
      <c r="O7" s="5">
        <v>14175.27</v>
      </c>
      <c r="P7" s="5">
        <f t="shared" si="2"/>
        <v>14175.27</v>
      </c>
      <c r="Q7" s="16">
        <f t="shared" si="3"/>
        <v>100</v>
      </c>
      <c r="R7" s="5">
        <v>14175.27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454</v>
      </c>
      <c r="E8" s="84" t="s">
        <v>41</v>
      </c>
      <c r="F8" s="208" t="s">
        <v>455</v>
      </c>
      <c r="G8" s="93">
        <f t="shared" si="0"/>
        <v>0</v>
      </c>
      <c r="H8" s="44">
        <v>0</v>
      </c>
      <c r="I8" s="44">
        <v>0</v>
      </c>
      <c r="J8" s="44">
        <v>0</v>
      </c>
      <c r="K8" s="44">
        <v>0</v>
      </c>
      <c r="L8" s="44">
        <v>0</v>
      </c>
      <c r="M8" s="44">
        <v>0</v>
      </c>
      <c r="N8" s="16">
        <f t="shared" si="1"/>
        <v>0</v>
      </c>
      <c r="O8" s="5">
        <v>0</v>
      </c>
      <c r="P8" s="5">
        <f t="shared" si="2"/>
        <v>0</v>
      </c>
      <c r="Q8" s="16">
        <f t="shared" si="3"/>
        <v>0</v>
      </c>
      <c r="R8" s="5">
        <v>0</v>
      </c>
      <c r="S8" s="16">
        <f t="shared" si="4"/>
        <v>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40</v>
      </c>
      <c r="E9" s="84" t="s">
        <v>41</v>
      </c>
      <c r="F9" s="96" t="s">
        <v>372</v>
      </c>
      <c r="G9" s="93">
        <f t="shared" si="0"/>
        <v>40549.65</v>
      </c>
      <c r="H9" s="44">
        <v>55</v>
      </c>
      <c r="I9" s="44">
        <v>12</v>
      </c>
      <c r="J9" s="44">
        <v>39</v>
      </c>
      <c r="K9" s="44">
        <v>50</v>
      </c>
      <c r="L9" s="44">
        <v>61</v>
      </c>
      <c r="M9" s="44">
        <v>0</v>
      </c>
      <c r="N9" s="16">
        <f t="shared" si="1"/>
        <v>90.909090909090907</v>
      </c>
      <c r="O9" s="5">
        <v>40549.65</v>
      </c>
      <c r="P9" s="5">
        <f t="shared" si="2"/>
        <v>40549.65</v>
      </c>
      <c r="Q9" s="16">
        <f t="shared" si="3"/>
        <v>100</v>
      </c>
      <c r="R9" s="5">
        <v>40549.65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43</v>
      </c>
      <c r="E10" s="84" t="s">
        <v>44</v>
      </c>
      <c r="F10" s="97" t="s">
        <v>357</v>
      </c>
      <c r="G10" s="93">
        <f t="shared" si="0"/>
        <v>11539.42</v>
      </c>
      <c r="H10" s="44">
        <v>19</v>
      </c>
      <c r="I10" s="44">
        <v>0</v>
      </c>
      <c r="J10" s="44">
        <v>16</v>
      </c>
      <c r="K10" s="44">
        <v>16</v>
      </c>
      <c r="L10" s="44">
        <v>20</v>
      </c>
      <c r="M10" s="44">
        <v>0</v>
      </c>
      <c r="N10" s="16">
        <f t="shared" si="1"/>
        <v>84.210526315789465</v>
      </c>
      <c r="O10" s="5">
        <v>11539.42</v>
      </c>
      <c r="P10" s="5">
        <f t="shared" si="2"/>
        <v>11539.42</v>
      </c>
      <c r="Q10" s="16">
        <f t="shared" si="3"/>
        <v>100</v>
      </c>
      <c r="R10" s="5">
        <v>11539.42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5" t="s">
        <v>46</v>
      </c>
      <c r="E11" s="84" t="s">
        <v>41</v>
      </c>
      <c r="F11" s="96" t="s">
        <v>405</v>
      </c>
      <c r="G11" s="93">
        <f t="shared" si="0"/>
        <v>5526.62</v>
      </c>
      <c r="H11" s="44">
        <v>9</v>
      </c>
      <c r="I11" s="44">
        <v>2</v>
      </c>
      <c r="J11" s="44">
        <v>7</v>
      </c>
      <c r="K11" s="44">
        <v>7</v>
      </c>
      <c r="L11" s="44">
        <v>9</v>
      </c>
      <c r="M11" s="44">
        <v>0</v>
      </c>
      <c r="N11" s="16">
        <f t="shared" si="1"/>
        <v>77.777777777777786</v>
      </c>
      <c r="O11" s="5">
        <v>5526.62</v>
      </c>
      <c r="P11" s="5">
        <f t="shared" si="2"/>
        <v>5526.62</v>
      </c>
      <c r="Q11" s="16">
        <f t="shared" si="3"/>
        <v>100</v>
      </c>
      <c r="R11" s="5">
        <v>5526.62</v>
      </c>
      <c r="S11" s="16">
        <f t="shared" si="4"/>
        <v>100</v>
      </c>
      <c r="T11" s="5">
        <f t="shared" si="5"/>
        <v>0</v>
      </c>
      <c r="U11" s="16">
        <f t="shared" si="6"/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412</v>
      </c>
      <c r="E12" s="84" t="s">
        <v>41</v>
      </c>
      <c r="F12" s="192" t="s">
        <v>427</v>
      </c>
      <c r="G12" s="93">
        <f t="shared" si="0"/>
        <v>0</v>
      </c>
      <c r="H12" s="44">
        <v>2</v>
      </c>
      <c r="I12" s="44">
        <v>0</v>
      </c>
      <c r="J12" s="44">
        <v>2</v>
      </c>
      <c r="K12" s="44">
        <v>0</v>
      </c>
      <c r="L12" s="44">
        <v>0</v>
      </c>
      <c r="M12" s="44">
        <v>0</v>
      </c>
      <c r="N12" s="16">
        <f t="shared" si="1"/>
        <v>0</v>
      </c>
      <c r="O12" s="5">
        <v>0</v>
      </c>
      <c r="P12" s="5">
        <f t="shared" si="2"/>
        <v>0</v>
      </c>
      <c r="Q12" s="16">
        <f t="shared" si="3"/>
        <v>0</v>
      </c>
      <c r="R12" s="5">
        <v>0</v>
      </c>
      <c r="S12" s="16">
        <f t="shared" si="4"/>
        <v>0</v>
      </c>
      <c r="T12" s="5">
        <f t="shared" si="5"/>
        <v>0</v>
      </c>
      <c r="U12" s="16">
        <f t="shared" si="6"/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48.75" customHeight="1" x14ac:dyDescent="0.25">
      <c r="A13" s="1">
        <f t="shared" si="7"/>
        <v>8</v>
      </c>
      <c r="B13" s="1" t="s">
        <v>22</v>
      </c>
      <c r="C13" s="1"/>
      <c r="D13" s="25" t="s">
        <v>413</v>
      </c>
      <c r="E13" s="84" t="s">
        <v>41</v>
      </c>
      <c r="F13" s="192" t="s">
        <v>428</v>
      </c>
      <c r="G13" s="93">
        <f t="shared" si="0"/>
        <v>0</v>
      </c>
      <c r="H13" s="44">
        <v>7</v>
      </c>
      <c r="I13" s="44">
        <v>1</v>
      </c>
      <c r="J13" s="44">
        <v>6</v>
      </c>
      <c r="K13" s="44">
        <v>0</v>
      </c>
      <c r="L13" s="44">
        <v>0</v>
      </c>
      <c r="M13" s="44">
        <v>0</v>
      </c>
      <c r="N13" s="16">
        <f t="shared" si="1"/>
        <v>0</v>
      </c>
      <c r="O13" s="5">
        <v>0</v>
      </c>
      <c r="P13" s="5">
        <f t="shared" si="2"/>
        <v>0</v>
      </c>
      <c r="Q13" s="16">
        <f t="shared" si="3"/>
        <v>0</v>
      </c>
      <c r="R13" s="5">
        <v>0</v>
      </c>
      <c r="S13" s="16">
        <f t="shared" si="4"/>
        <v>0</v>
      </c>
      <c r="T13" s="5">
        <f t="shared" si="5"/>
        <v>0</v>
      </c>
      <c r="U13" s="16">
        <f t="shared" si="6"/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414</v>
      </c>
      <c r="E14" s="84" t="s">
        <v>41</v>
      </c>
      <c r="F14" s="192" t="s">
        <v>429</v>
      </c>
      <c r="G14" s="93">
        <f t="shared" si="0"/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16">
        <f t="shared" si="1"/>
        <v>0</v>
      </c>
      <c r="O14" s="5">
        <v>0</v>
      </c>
      <c r="P14" s="5">
        <f t="shared" si="2"/>
        <v>0</v>
      </c>
      <c r="Q14" s="16">
        <f t="shared" si="3"/>
        <v>0</v>
      </c>
      <c r="R14" s="5">
        <v>0</v>
      </c>
      <c r="S14" s="16">
        <f t="shared" si="4"/>
        <v>0</v>
      </c>
      <c r="T14" s="5">
        <f t="shared" si="5"/>
        <v>0</v>
      </c>
      <c r="U14" s="16">
        <f t="shared" si="6"/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456</v>
      </c>
      <c r="E15" s="84" t="s">
        <v>41</v>
      </c>
      <c r="F15" s="209" t="s">
        <v>457</v>
      </c>
      <c r="G15" s="93">
        <f t="shared" si="0"/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16">
        <f t="shared" si="1"/>
        <v>0</v>
      </c>
      <c r="O15" s="5">
        <v>0</v>
      </c>
      <c r="P15" s="5">
        <f t="shared" si="2"/>
        <v>0</v>
      </c>
      <c r="Q15" s="16">
        <f t="shared" si="3"/>
        <v>0</v>
      </c>
      <c r="R15" s="5">
        <v>0</v>
      </c>
      <c r="S15" s="16">
        <f t="shared" si="4"/>
        <v>0</v>
      </c>
      <c r="T15" s="5">
        <f t="shared" si="5"/>
        <v>0</v>
      </c>
      <c r="U15" s="16">
        <f t="shared" si="6"/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9" t="s">
        <v>48</v>
      </c>
      <c r="E16" s="84" t="s">
        <v>41</v>
      </c>
      <c r="F16" s="97" t="s">
        <v>373</v>
      </c>
      <c r="G16" s="93">
        <f t="shared" si="0"/>
        <v>1103.51</v>
      </c>
      <c r="H16" s="44">
        <v>5</v>
      </c>
      <c r="I16" s="44">
        <v>2</v>
      </c>
      <c r="J16" s="44">
        <v>3</v>
      </c>
      <c r="K16" s="44">
        <v>2</v>
      </c>
      <c r="L16" s="44">
        <v>2</v>
      </c>
      <c r="M16" s="44">
        <v>0</v>
      </c>
      <c r="N16" s="16">
        <f t="shared" si="1"/>
        <v>40</v>
      </c>
      <c r="O16" s="5">
        <v>1103.51</v>
      </c>
      <c r="P16" s="5">
        <f t="shared" si="2"/>
        <v>1103.51</v>
      </c>
      <c r="Q16" s="16">
        <f t="shared" si="3"/>
        <v>100</v>
      </c>
      <c r="R16" s="5">
        <v>1103.51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32" ht="27.95" customHeight="1" x14ac:dyDescent="0.25">
      <c r="A17" s="1">
        <f t="shared" si="7"/>
        <v>12</v>
      </c>
      <c r="B17" s="1" t="s">
        <v>22</v>
      </c>
      <c r="C17" s="1"/>
      <c r="D17" s="25" t="s">
        <v>415</v>
      </c>
      <c r="E17" s="84" t="s">
        <v>41</v>
      </c>
      <c r="F17" s="192" t="s">
        <v>433</v>
      </c>
      <c r="G17" s="93">
        <f t="shared" si="0"/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16">
        <f t="shared" si="1"/>
        <v>0</v>
      </c>
      <c r="O17" s="5">
        <v>0</v>
      </c>
      <c r="P17" s="5">
        <f t="shared" si="2"/>
        <v>0</v>
      </c>
      <c r="Q17" s="16">
        <f t="shared" si="3"/>
        <v>0</v>
      </c>
      <c r="R17" s="5">
        <v>0</v>
      </c>
      <c r="S17" s="16">
        <f t="shared" si="4"/>
        <v>0</v>
      </c>
      <c r="T17" s="5">
        <f t="shared" si="5"/>
        <v>0</v>
      </c>
      <c r="U17" s="16">
        <f t="shared" si="6"/>
        <v>0</v>
      </c>
    </row>
    <row r="18" spans="1:32" ht="27.95" customHeight="1" x14ac:dyDescent="0.25">
      <c r="A18" s="1">
        <f t="shared" si="7"/>
        <v>13</v>
      </c>
      <c r="B18" s="1" t="s">
        <v>22</v>
      </c>
      <c r="C18" s="1"/>
      <c r="D18" s="25" t="s">
        <v>50</v>
      </c>
      <c r="E18" s="84" t="s">
        <v>41</v>
      </c>
      <c r="F18" s="98" t="s">
        <v>406</v>
      </c>
      <c r="G18" s="93">
        <f t="shared" si="0"/>
        <v>2818.82</v>
      </c>
      <c r="H18" s="44">
        <v>10</v>
      </c>
      <c r="I18" s="44">
        <v>0</v>
      </c>
      <c r="J18" s="44">
        <v>8</v>
      </c>
      <c r="K18" s="44">
        <v>5</v>
      </c>
      <c r="L18" s="44">
        <v>6</v>
      </c>
      <c r="M18" s="44">
        <v>0</v>
      </c>
      <c r="N18" s="16">
        <f t="shared" si="1"/>
        <v>50</v>
      </c>
      <c r="O18" s="5">
        <v>2818.82</v>
      </c>
      <c r="P18" s="5">
        <f t="shared" si="2"/>
        <v>2818.82</v>
      </c>
      <c r="Q18" s="16">
        <f t="shared" si="3"/>
        <v>100</v>
      </c>
      <c r="R18" s="5">
        <v>2818.82</v>
      </c>
      <c r="S18" s="16">
        <f t="shared" si="4"/>
        <v>100</v>
      </c>
      <c r="T18" s="5">
        <f t="shared" si="5"/>
        <v>0</v>
      </c>
      <c r="U18" s="16">
        <f t="shared" si="6"/>
        <v>0</v>
      </c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</row>
    <row r="19" spans="1:32" ht="27.95" customHeight="1" x14ac:dyDescent="0.25">
      <c r="A19" s="1">
        <f t="shared" si="7"/>
        <v>14</v>
      </c>
      <c r="B19" s="1" t="s">
        <v>22</v>
      </c>
      <c r="C19" s="1"/>
      <c r="D19" s="25" t="s">
        <v>55</v>
      </c>
      <c r="E19" s="84" t="s">
        <v>41</v>
      </c>
      <c r="F19" s="98" t="s">
        <v>289</v>
      </c>
      <c r="G19" s="93">
        <f t="shared" si="0"/>
        <v>5425.34</v>
      </c>
      <c r="H19" s="44">
        <v>69</v>
      </c>
      <c r="I19" s="44">
        <v>20</v>
      </c>
      <c r="J19" s="44">
        <v>46</v>
      </c>
      <c r="K19" s="44">
        <v>9</v>
      </c>
      <c r="L19" s="44">
        <v>10</v>
      </c>
      <c r="M19" s="44">
        <v>0</v>
      </c>
      <c r="N19" s="16">
        <f t="shared" si="1"/>
        <v>13.043478260869565</v>
      </c>
      <c r="O19" s="5">
        <v>5425.34</v>
      </c>
      <c r="P19" s="5">
        <f t="shared" si="2"/>
        <v>5425.34</v>
      </c>
      <c r="Q19" s="16">
        <f t="shared" si="3"/>
        <v>100</v>
      </c>
      <c r="R19" s="5">
        <v>5425.34</v>
      </c>
      <c r="S19" s="16">
        <f t="shared" si="4"/>
        <v>100</v>
      </c>
      <c r="T19" s="5">
        <f t="shared" si="5"/>
        <v>0</v>
      </c>
      <c r="U19" s="16">
        <f t="shared" si="6"/>
        <v>0</v>
      </c>
    </row>
    <row r="20" spans="1:32" ht="27.95" customHeight="1" x14ac:dyDescent="0.25">
      <c r="A20" s="1">
        <f t="shared" si="7"/>
        <v>15</v>
      </c>
      <c r="B20" s="1" t="s">
        <v>22</v>
      </c>
      <c r="C20" s="1"/>
      <c r="D20" s="25" t="s">
        <v>57</v>
      </c>
      <c r="E20" s="84" t="s">
        <v>58</v>
      </c>
      <c r="F20" s="96" t="s">
        <v>290</v>
      </c>
      <c r="G20" s="93">
        <f t="shared" si="0"/>
        <v>33898.43</v>
      </c>
      <c r="H20" s="44">
        <v>43</v>
      </c>
      <c r="I20" s="44">
        <v>8</v>
      </c>
      <c r="J20" s="44">
        <v>34</v>
      </c>
      <c r="K20" s="44">
        <v>33</v>
      </c>
      <c r="L20" s="44">
        <v>47</v>
      </c>
      <c r="M20" s="44">
        <v>0</v>
      </c>
      <c r="N20" s="16">
        <f t="shared" si="1"/>
        <v>76.744186046511629</v>
      </c>
      <c r="O20" s="5">
        <v>33898.43</v>
      </c>
      <c r="P20" s="5">
        <f t="shared" si="2"/>
        <v>33898.43</v>
      </c>
      <c r="Q20" s="16">
        <f t="shared" si="3"/>
        <v>100</v>
      </c>
      <c r="R20" s="5">
        <v>33898.43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32" ht="27.95" customHeight="1" x14ac:dyDescent="0.25">
      <c r="A21" s="1">
        <f t="shared" si="7"/>
        <v>16</v>
      </c>
      <c r="B21" s="1" t="s">
        <v>22</v>
      </c>
      <c r="C21" s="1"/>
      <c r="D21" s="25" t="s">
        <v>60</v>
      </c>
      <c r="E21" s="84" t="s">
        <v>61</v>
      </c>
      <c r="F21" s="96" t="s">
        <v>291</v>
      </c>
      <c r="G21" s="93">
        <f t="shared" si="0"/>
        <v>12117.18</v>
      </c>
      <c r="H21" s="44">
        <v>25</v>
      </c>
      <c r="I21" s="44">
        <v>7</v>
      </c>
      <c r="J21" s="44">
        <v>14</v>
      </c>
      <c r="K21" s="44">
        <v>14</v>
      </c>
      <c r="L21" s="44">
        <v>15</v>
      </c>
      <c r="M21" s="44">
        <v>0</v>
      </c>
      <c r="N21" s="16">
        <f t="shared" si="1"/>
        <v>56.000000000000007</v>
      </c>
      <c r="O21" s="5">
        <v>12117.18</v>
      </c>
      <c r="P21" s="5">
        <f t="shared" si="2"/>
        <v>12117.18</v>
      </c>
      <c r="Q21" s="16">
        <f t="shared" si="3"/>
        <v>100</v>
      </c>
      <c r="R21" s="5">
        <v>12117.18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32" ht="27.95" customHeight="1" x14ac:dyDescent="0.25">
      <c r="A22" s="1">
        <f t="shared" si="7"/>
        <v>17</v>
      </c>
      <c r="B22" s="1" t="s">
        <v>22</v>
      </c>
      <c r="C22" s="1"/>
      <c r="D22" s="25" t="s">
        <v>63</v>
      </c>
      <c r="E22" s="84" t="s">
        <v>64</v>
      </c>
      <c r="F22" s="96" t="s">
        <v>292</v>
      </c>
      <c r="G22" s="93">
        <f t="shared" si="0"/>
        <v>17281.419999999998</v>
      </c>
      <c r="H22" s="44">
        <v>42</v>
      </c>
      <c r="I22" s="44">
        <v>5</v>
      </c>
      <c r="J22" s="44">
        <v>32</v>
      </c>
      <c r="K22" s="44">
        <v>34</v>
      </c>
      <c r="L22" s="44">
        <v>39</v>
      </c>
      <c r="M22" s="44">
        <v>0</v>
      </c>
      <c r="N22" s="16">
        <f t="shared" si="1"/>
        <v>80.952380952380949</v>
      </c>
      <c r="O22" s="5">
        <v>17281.419999999998</v>
      </c>
      <c r="P22" s="5">
        <f t="shared" si="2"/>
        <v>17281.419999999998</v>
      </c>
      <c r="Q22" s="16">
        <f t="shared" si="3"/>
        <v>100</v>
      </c>
      <c r="R22" s="5">
        <v>17281.419999999998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32" ht="27.95" customHeight="1" x14ac:dyDescent="0.25">
      <c r="A23" s="1">
        <f t="shared" si="7"/>
        <v>18</v>
      </c>
      <c r="B23" s="1" t="s">
        <v>22</v>
      </c>
      <c r="C23" s="1"/>
      <c r="D23" s="25" t="s">
        <v>416</v>
      </c>
      <c r="E23" s="84" t="s">
        <v>41</v>
      </c>
      <c r="F23" s="192" t="s">
        <v>434</v>
      </c>
      <c r="G23" s="93">
        <f t="shared" si="0"/>
        <v>0</v>
      </c>
      <c r="H23" s="44">
        <v>2</v>
      </c>
      <c r="I23" s="44">
        <v>0</v>
      </c>
      <c r="J23" s="44">
        <v>2</v>
      </c>
      <c r="K23" s="44">
        <v>0</v>
      </c>
      <c r="L23" s="44">
        <v>0</v>
      </c>
      <c r="M23" s="44">
        <v>0</v>
      </c>
      <c r="N23" s="16">
        <f t="shared" si="1"/>
        <v>0</v>
      </c>
      <c r="O23" s="5">
        <v>0</v>
      </c>
      <c r="P23" s="5">
        <f t="shared" si="2"/>
        <v>0</v>
      </c>
      <c r="Q23" s="16">
        <f t="shared" si="3"/>
        <v>0</v>
      </c>
      <c r="R23" s="5">
        <v>0</v>
      </c>
      <c r="S23" s="16">
        <f t="shared" si="4"/>
        <v>0</v>
      </c>
      <c r="T23" s="5">
        <f t="shared" si="5"/>
        <v>0</v>
      </c>
      <c r="U23" s="16">
        <f t="shared" si="6"/>
        <v>0</v>
      </c>
    </row>
    <row r="24" spans="1:32" ht="27.95" customHeight="1" x14ac:dyDescent="0.25">
      <c r="A24" s="1">
        <f t="shared" si="7"/>
        <v>19</v>
      </c>
      <c r="B24" s="1" t="s">
        <v>22</v>
      </c>
      <c r="C24" s="1"/>
      <c r="D24" s="25" t="s">
        <v>69</v>
      </c>
      <c r="E24" s="84" t="s">
        <v>41</v>
      </c>
      <c r="F24" s="96" t="s">
        <v>293</v>
      </c>
      <c r="G24" s="93">
        <f t="shared" si="0"/>
        <v>5766.92</v>
      </c>
      <c r="H24" s="44">
        <v>14</v>
      </c>
      <c r="I24" s="44">
        <v>3</v>
      </c>
      <c r="J24" s="44">
        <v>11</v>
      </c>
      <c r="K24" s="44">
        <v>11</v>
      </c>
      <c r="L24" s="44">
        <v>14</v>
      </c>
      <c r="M24" s="44">
        <v>0</v>
      </c>
      <c r="N24" s="16">
        <f t="shared" si="1"/>
        <v>78.571428571428569</v>
      </c>
      <c r="O24" s="5">
        <v>5766.92</v>
      </c>
      <c r="P24" s="5">
        <f t="shared" si="2"/>
        <v>5766.92</v>
      </c>
      <c r="Q24" s="16">
        <f t="shared" si="3"/>
        <v>100</v>
      </c>
      <c r="R24" s="5">
        <v>5766.92</v>
      </c>
      <c r="S24" s="16">
        <f t="shared" si="4"/>
        <v>100</v>
      </c>
      <c r="T24" s="5">
        <f t="shared" si="5"/>
        <v>0</v>
      </c>
      <c r="U24" s="16">
        <f t="shared" si="6"/>
        <v>0</v>
      </c>
    </row>
    <row r="25" spans="1:32" ht="27.95" customHeight="1" x14ac:dyDescent="0.25">
      <c r="A25" s="1">
        <f t="shared" si="7"/>
        <v>20</v>
      </c>
      <c r="B25" s="1" t="s">
        <v>22</v>
      </c>
      <c r="C25" s="1"/>
      <c r="D25" s="25" t="s">
        <v>66</v>
      </c>
      <c r="E25" s="84" t="s">
        <v>67</v>
      </c>
      <c r="F25" s="96" t="s">
        <v>294</v>
      </c>
      <c r="G25" s="93">
        <f t="shared" si="0"/>
        <v>53693.53</v>
      </c>
      <c r="H25" s="44">
        <v>68</v>
      </c>
      <c r="I25" s="44">
        <v>16</v>
      </c>
      <c r="J25" s="44">
        <v>45</v>
      </c>
      <c r="K25" s="44">
        <v>37</v>
      </c>
      <c r="L25" s="44">
        <v>51</v>
      </c>
      <c r="M25" s="44">
        <v>0</v>
      </c>
      <c r="N25" s="16">
        <f t="shared" si="1"/>
        <v>54.411764705882348</v>
      </c>
      <c r="O25" s="5">
        <v>53693.53</v>
      </c>
      <c r="P25" s="5">
        <f t="shared" si="2"/>
        <v>53693.53</v>
      </c>
      <c r="Q25" s="16">
        <f t="shared" si="3"/>
        <v>100</v>
      </c>
      <c r="R25" s="5">
        <v>53693.53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32" ht="27.95" customHeight="1" x14ac:dyDescent="0.25">
      <c r="A26" s="1">
        <f t="shared" si="7"/>
        <v>21</v>
      </c>
      <c r="B26" s="1" t="s">
        <v>264</v>
      </c>
      <c r="C26" s="205" t="s">
        <v>265</v>
      </c>
      <c r="D26" s="37" t="s">
        <v>284</v>
      </c>
      <c r="E26" s="84" t="s">
        <v>97</v>
      </c>
      <c r="F26" s="97" t="s">
        <v>358</v>
      </c>
      <c r="G26" s="93">
        <f t="shared" si="0"/>
        <v>5101.93</v>
      </c>
      <c r="H26" s="44">
        <v>10</v>
      </c>
      <c r="I26" s="44">
        <v>6</v>
      </c>
      <c r="J26" s="44">
        <v>3</v>
      </c>
      <c r="K26" s="44">
        <v>7</v>
      </c>
      <c r="L26" s="44">
        <v>9</v>
      </c>
      <c r="M26" s="44">
        <v>0</v>
      </c>
      <c r="N26" s="16">
        <f t="shared" si="1"/>
        <v>70</v>
      </c>
      <c r="O26" s="5">
        <v>5101.93</v>
      </c>
      <c r="P26" s="5">
        <f t="shared" si="2"/>
        <v>5101.93</v>
      </c>
      <c r="Q26" s="16">
        <f t="shared" si="3"/>
        <v>100</v>
      </c>
      <c r="R26" s="5">
        <v>5101.93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32" ht="27.95" customHeight="1" x14ac:dyDescent="0.25">
      <c r="A27" s="1">
        <f t="shared" si="7"/>
        <v>22</v>
      </c>
      <c r="B27" s="25" t="s">
        <v>23</v>
      </c>
      <c r="C27" s="205" t="s">
        <v>26</v>
      </c>
      <c r="D27" s="25" t="s">
        <v>71</v>
      </c>
      <c r="E27" s="25" t="s">
        <v>72</v>
      </c>
      <c r="F27" s="96" t="s">
        <v>295</v>
      </c>
      <c r="G27" s="16">
        <f t="shared" si="0"/>
        <v>6566.71</v>
      </c>
      <c r="H27" s="44">
        <v>16</v>
      </c>
      <c r="I27" s="44">
        <v>4</v>
      </c>
      <c r="J27" s="44">
        <v>12</v>
      </c>
      <c r="K27" s="44">
        <v>9</v>
      </c>
      <c r="L27" s="44">
        <v>11</v>
      </c>
      <c r="M27" s="44">
        <v>0</v>
      </c>
      <c r="N27" s="16">
        <f t="shared" si="1"/>
        <v>56.25</v>
      </c>
      <c r="O27" s="5">
        <v>6566.71</v>
      </c>
      <c r="P27" s="5">
        <f t="shared" si="2"/>
        <v>6566.71</v>
      </c>
      <c r="Q27" s="16">
        <f t="shared" si="3"/>
        <v>100</v>
      </c>
      <c r="R27" s="5">
        <v>6566.71</v>
      </c>
      <c r="S27" s="16">
        <f t="shared" si="4"/>
        <v>100</v>
      </c>
      <c r="T27" s="5">
        <f t="shared" si="5"/>
        <v>0</v>
      </c>
      <c r="U27" s="16">
        <f t="shared" si="6"/>
        <v>0</v>
      </c>
    </row>
    <row r="28" spans="1:32" ht="27.95" customHeight="1" x14ac:dyDescent="0.2">
      <c r="A28" s="1">
        <f t="shared" si="7"/>
        <v>23</v>
      </c>
      <c r="B28" s="25" t="s">
        <v>22</v>
      </c>
      <c r="C28" s="205"/>
      <c r="D28" s="25" t="s">
        <v>458</v>
      </c>
      <c r="E28" s="25" t="s">
        <v>41</v>
      </c>
      <c r="F28" s="26" t="s">
        <v>459</v>
      </c>
      <c r="G28" s="16">
        <f t="shared" si="0"/>
        <v>0</v>
      </c>
      <c r="H28" s="44">
        <v>0</v>
      </c>
      <c r="I28" s="44">
        <v>0</v>
      </c>
      <c r="J28" s="44">
        <v>0</v>
      </c>
      <c r="K28" s="44">
        <v>0</v>
      </c>
      <c r="L28" s="44">
        <v>0</v>
      </c>
      <c r="M28" s="44">
        <v>0</v>
      </c>
      <c r="N28" s="16">
        <f t="shared" si="1"/>
        <v>0</v>
      </c>
      <c r="O28" s="5">
        <v>0</v>
      </c>
      <c r="P28" s="5">
        <f t="shared" si="2"/>
        <v>0</v>
      </c>
      <c r="Q28" s="16">
        <f t="shared" si="3"/>
        <v>0</v>
      </c>
      <c r="R28" s="5">
        <v>0</v>
      </c>
      <c r="S28" s="16">
        <f t="shared" si="4"/>
        <v>0</v>
      </c>
      <c r="T28" s="5">
        <f t="shared" si="5"/>
        <v>0</v>
      </c>
      <c r="U28" s="16">
        <f t="shared" si="6"/>
        <v>0</v>
      </c>
    </row>
    <row r="29" spans="1:32" ht="27.95" customHeight="1" x14ac:dyDescent="0.25">
      <c r="A29" s="1">
        <f t="shared" si="7"/>
        <v>24</v>
      </c>
      <c r="B29" s="1" t="s">
        <v>22</v>
      </c>
      <c r="C29" s="1"/>
      <c r="D29" s="25" t="s">
        <v>74</v>
      </c>
      <c r="E29" s="25" t="s">
        <v>75</v>
      </c>
      <c r="F29" s="96" t="s">
        <v>296</v>
      </c>
      <c r="G29" s="16">
        <f t="shared" si="0"/>
        <v>29797.68</v>
      </c>
      <c r="H29" s="44">
        <v>27</v>
      </c>
      <c r="I29" s="44">
        <v>5</v>
      </c>
      <c r="J29" s="44">
        <v>20</v>
      </c>
      <c r="K29" s="44">
        <v>26</v>
      </c>
      <c r="L29" s="44">
        <v>37</v>
      </c>
      <c r="M29" s="44">
        <v>0</v>
      </c>
      <c r="N29" s="16">
        <f t="shared" si="1"/>
        <v>96.296296296296291</v>
      </c>
      <c r="O29" s="5">
        <v>29797.68</v>
      </c>
      <c r="P29" s="5">
        <f t="shared" si="2"/>
        <v>29797.68</v>
      </c>
      <c r="Q29" s="16">
        <f t="shared" si="3"/>
        <v>100</v>
      </c>
      <c r="R29" s="5">
        <v>29797.68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32" ht="27.95" customHeight="1" x14ac:dyDescent="0.25">
      <c r="A30" s="1">
        <f t="shared" si="7"/>
        <v>25</v>
      </c>
      <c r="B30" s="1" t="s">
        <v>22</v>
      </c>
      <c r="C30" s="1"/>
      <c r="D30" s="25" t="s">
        <v>77</v>
      </c>
      <c r="E30" s="25" t="s">
        <v>78</v>
      </c>
      <c r="F30" s="88" t="s">
        <v>297</v>
      </c>
      <c r="G30" s="16">
        <f t="shared" si="0"/>
        <v>4755.7700000000004</v>
      </c>
      <c r="H30" s="44">
        <v>13</v>
      </c>
      <c r="I30" s="44">
        <v>3</v>
      </c>
      <c r="J30" s="44">
        <v>8</v>
      </c>
      <c r="K30" s="44">
        <v>9</v>
      </c>
      <c r="L30" s="44">
        <v>13</v>
      </c>
      <c r="M30" s="44">
        <v>0</v>
      </c>
      <c r="N30" s="16">
        <f t="shared" si="1"/>
        <v>69.230769230769226</v>
      </c>
      <c r="O30" s="5">
        <v>4755.7700000000004</v>
      </c>
      <c r="P30" s="5">
        <f t="shared" si="2"/>
        <v>4755.7700000000004</v>
      </c>
      <c r="Q30" s="16">
        <f t="shared" si="3"/>
        <v>100</v>
      </c>
      <c r="R30" s="5">
        <v>4755.7700000000004</v>
      </c>
      <c r="S30" s="16">
        <f t="shared" si="4"/>
        <v>100</v>
      </c>
      <c r="T30" s="5">
        <f t="shared" si="5"/>
        <v>0</v>
      </c>
      <c r="U30" s="16">
        <f t="shared" si="6"/>
        <v>0</v>
      </c>
    </row>
    <row r="31" spans="1:32" ht="27.95" customHeight="1" x14ac:dyDescent="0.25">
      <c r="A31" s="1">
        <f t="shared" si="7"/>
        <v>26</v>
      </c>
      <c r="B31" s="1" t="s">
        <v>22</v>
      </c>
      <c r="C31" s="1"/>
      <c r="D31" s="25" t="s">
        <v>80</v>
      </c>
      <c r="E31" s="25" t="s">
        <v>81</v>
      </c>
      <c r="F31" s="97" t="s">
        <v>374</v>
      </c>
      <c r="G31" s="16">
        <f t="shared" si="0"/>
        <v>4654.67</v>
      </c>
      <c r="H31" s="44">
        <v>59</v>
      </c>
      <c r="I31" s="44">
        <v>8</v>
      </c>
      <c r="J31" s="44">
        <v>23</v>
      </c>
      <c r="K31" s="44">
        <v>13</v>
      </c>
      <c r="L31" s="44">
        <v>14</v>
      </c>
      <c r="M31" s="44">
        <v>0</v>
      </c>
      <c r="N31" s="16">
        <f t="shared" si="1"/>
        <v>22.033898305084744</v>
      </c>
      <c r="O31" s="5">
        <v>4654.67</v>
      </c>
      <c r="P31" s="5">
        <f t="shared" si="2"/>
        <v>4654.67</v>
      </c>
      <c r="Q31" s="16">
        <f t="shared" si="3"/>
        <v>100</v>
      </c>
      <c r="R31" s="5">
        <v>4654.67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32" ht="27.95" customHeight="1" x14ac:dyDescent="0.25">
      <c r="A32" s="1">
        <f t="shared" si="7"/>
        <v>27</v>
      </c>
      <c r="B32" s="1" t="s">
        <v>22</v>
      </c>
      <c r="C32" s="1"/>
      <c r="D32" s="25" t="s">
        <v>83</v>
      </c>
      <c r="E32" s="84" t="s">
        <v>41</v>
      </c>
      <c r="F32" s="88" t="s">
        <v>84</v>
      </c>
      <c r="G32" s="93">
        <f t="shared" si="0"/>
        <v>12940.87</v>
      </c>
      <c r="H32" s="44">
        <v>25</v>
      </c>
      <c r="I32" s="44">
        <v>4</v>
      </c>
      <c r="J32" s="44">
        <v>21</v>
      </c>
      <c r="K32" s="44">
        <v>21</v>
      </c>
      <c r="L32" s="44">
        <v>30</v>
      </c>
      <c r="M32" s="44">
        <v>0</v>
      </c>
      <c r="N32" s="16">
        <f t="shared" si="1"/>
        <v>84</v>
      </c>
      <c r="O32" s="5">
        <v>12940.87</v>
      </c>
      <c r="P32" s="5">
        <f t="shared" si="2"/>
        <v>12940.87</v>
      </c>
      <c r="Q32" s="16">
        <f t="shared" si="3"/>
        <v>100</v>
      </c>
      <c r="R32" s="5">
        <v>12940.87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34" t="s">
        <v>85</v>
      </c>
      <c r="E33" s="84" t="s">
        <v>41</v>
      </c>
      <c r="F33" s="97" t="s">
        <v>356</v>
      </c>
      <c r="G33" s="93">
        <f t="shared" si="0"/>
        <v>6222.08</v>
      </c>
      <c r="H33" s="44">
        <v>14</v>
      </c>
      <c r="I33" s="44">
        <v>3</v>
      </c>
      <c r="J33" s="44">
        <v>9</v>
      </c>
      <c r="K33" s="44">
        <v>12</v>
      </c>
      <c r="L33" s="44">
        <v>14</v>
      </c>
      <c r="M33" s="44">
        <v>0</v>
      </c>
      <c r="N33" s="16">
        <f t="shared" si="1"/>
        <v>85.714285714285708</v>
      </c>
      <c r="O33" s="5">
        <v>6222.08</v>
      </c>
      <c r="P33" s="5">
        <f t="shared" si="2"/>
        <v>6222.08</v>
      </c>
      <c r="Q33" s="16">
        <f t="shared" si="3"/>
        <v>100</v>
      </c>
      <c r="R33" s="5">
        <v>6222.08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87</v>
      </c>
      <c r="E34" s="84" t="s">
        <v>53</v>
      </c>
      <c r="F34" s="88" t="s">
        <v>298</v>
      </c>
      <c r="G34" s="93">
        <f t="shared" si="0"/>
        <v>16052.25</v>
      </c>
      <c r="H34" s="44">
        <v>36</v>
      </c>
      <c r="I34" s="44">
        <v>13</v>
      </c>
      <c r="J34" s="44">
        <v>20</v>
      </c>
      <c r="K34" s="44">
        <v>22</v>
      </c>
      <c r="L34" s="44">
        <v>25</v>
      </c>
      <c r="M34" s="44">
        <v>0</v>
      </c>
      <c r="N34" s="16">
        <f t="shared" si="1"/>
        <v>61.111111111111114</v>
      </c>
      <c r="O34" s="5">
        <v>16052.25</v>
      </c>
      <c r="P34" s="5">
        <f t="shared" si="2"/>
        <v>16052.25</v>
      </c>
      <c r="Q34" s="16">
        <f t="shared" si="3"/>
        <v>100</v>
      </c>
      <c r="R34" s="5">
        <v>16052.25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25" t="s">
        <v>24</v>
      </c>
      <c r="C35" s="205" t="s">
        <v>27</v>
      </c>
      <c r="D35" s="25" t="s">
        <v>92</v>
      </c>
      <c r="E35" s="84" t="s">
        <v>41</v>
      </c>
      <c r="F35" s="96" t="s">
        <v>363</v>
      </c>
      <c r="G35" s="93">
        <f t="shared" si="0"/>
        <v>6049.42</v>
      </c>
      <c r="H35" s="44">
        <v>20</v>
      </c>
      <c r="I35" s="44">
        <v>2</v>
      </c>
      <c r="J35" s="44">
        <v>18</v>
      </c>
      <c r="K35" s="44">
        <v>11</v>
      </c>
      <c r="L35" s="44">
        <v>13</v>
      </c>
      <c r="M35" s="44">
        <v>0</v>
      </c>
      <c r="N35" s="16">
        <f t="shared" si="1"/>
        <v>55.000000000000007</v>
      </c>
      <c r="O35" s="5">
        <v>6049.42</v>
      </c>
      <c r="P35" s="5">
        <f t="shared" si="2"/>
        <v>6049.42</v>
      </c>
      <c r="Q35" s="16">
        <f t="shared" si="3"/>
        <v>100</v>
      </c>
      <c r="R35" s="5">
        <v>6049.42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27.95" customHeight="1" x14ac:dyDescent="0.25">
      <c r="A36" s="1">
        <f t="shared" si="7"/>
        <v>31</v>
      </c>
      <c r="B36" s="25" t="s">
        <v>22</v>
      </c>
      <c r="C36" s="205"/>
      <c r="D36" s="25" t="s">
        <v>417</v>
      </c>
      <c r="E36" s="84" t="s">
        <v>41</v>
      </c>
      <c r="F36" s="192" t="s">
        <v>435</v>
      </c>
      <c r="G36" s="93">
        <f t="shared" si="0"/>
        <v>0</v>
      </c>
      <c r="H36" s="44">
        <v>1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16">
        <f t="shared" si="1"/>
        <v>0</v>
      </c>
      <c r="O36" s="5">
        <v>0</v>
      </c>
      <c r="P36" s="5">
        <f t="shared" si="2"/>
        <v>0</v>
      </c>
      <c r="Q36" s="16">
        <f t="shared" si="3"/>
        <v>0</v>
      </c>
      <c r="R36" s="5">
        <v>0</v>
      </c>
      <c r="S36" s="16">
        <f t="shared" si="4"/>
        <v>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1" t="s">
        <v>22</v>
      </c>
      <c r="C37" s="1"/>
      <c r="D37" s="25" t="s">
        <v>94</v>
      </c>
      <c r="E37" s="84" t="s">
        <v>41</v>
      </c>
      <c r="F37" s="96" t="s">
        <v>299</v>
      </c>
      <c r="G37" s="93">
        <f t="shared" si="0"/>
        <v>5695.78</v>
      </c>
      <c r="H37" s="44">
        <v>21</v>
      </c>
      <c r="I37" s="44">
        <v>3</v>
      </c>
      <c r="J37" s="44">
        <v>13</v>
      </c>
      <c r="K37" s="44">
        <v>16</v>
      </c>
      <c r="L37" s="44">
        <v>19</v>
      </c>
      <c r="M37" s="44">
        <v>0</v>
      </c>
      <c r="N37" s="16">
        <f t="shared" si="1"/>
        <v>76.19047619047619</v>
      </c>
      <c r="O37" s="5">
        <v>5695.78</v>
      </c>
      <c r="P37" s="5">
        <f t="shared" si="2"/>
        <v>5695.78</v>
      </c>
      <c r="Q37" s="16">
        <f t="shared" si="3"/>
        <v>100</v>
      </c>
      <c r="R37" s="5">
        <v>5695.78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38.25" x14ac:dyDescent="0.25">
      <c r="A38" s="1">
        <f t="shared" si="7"/>
        <v>33</v>
      </c>
      <c r="B38" s="117" t="s">
        <v>23</v>
      </c>
      <c r="C38" s="205" t="s">
        <v>383</v>
      </c>
      <c r="D38" s="25" t="s">
        <v>384</v>
      </c>
      <c r="E38" s="84" t="s">
        <v>41</v>
      </c>
      <c r="F38" s="97" t="s">
        <v>436</v>
      </c>
      <c r="G38" s="93">
        <f t="shared" si="0"/>
        <v>904.37</v>
      </c>
      <c r="H38" s="44">
        <v>8</v>
      </c>
      <c r="I38" s="44">
        <v>1</v>
      </c>
      <c r="J38" s="44">
        <v>6</v>
      </c>
      <c r="K38" s="44">
        <v>4</v>
      </c>
      <c r="L38" s="44">
        <v>4</v>
      </c>
      <c r="M38" s="44">
        <v>0</v>
      </c>
      <c r="N38" s="16">
        <f t="shared" si="1"/>
        <v>50</v>
      </c>
      <c r="O38" s="5">
        <v>904.37</v>
      </c>
      <c r="P38" s="5">
        <f t="shared" si="2"/>
        <v>904.37</v>
      </c>
      <c r="Q38" s="16">
        <f t="shared" si="3"/>
        <v>100</v>
      </c>
      <c r="R38" s="5">
        <v>904.37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30" x14ac:dyDescent="0.25">
      <c r="A39" s="1">
        <f t="shared" si="7"/>
        <v>34</v>
      </c>
      <c r="B39" s="117" t="s">
        <v>22</v>
      </c>
      <c r="C39" s="205"/>
      <c r="D39" s="25" t="s">
        <v>452</v>
      </c>
      <c r="E39" s="84" t="s">
        <v>41</v>
      </c>
      <c r="F39" s="97"/>
      <c r="G39" s="93">
        <f t="shared" si="0"/>
        <v>0</v>
      </c>
      <c r="H39" s="44">
        <v>1</v>
      </c>
      <c r="I39" s="44">
        <v>0</v>
      </c>
      <c r="J39" s="44">
        <v>1</v>
      </c>
      <c r="K39" s="44">
        <v>0</v>
      </c>
      <c r="L39" s="44">
        <v>0</v>
      </c>
      <c r="M39" s="44">
        <v>0</v>
      </c>
      <c r="N39" s="16">
        <f t="shared" si="1"/>
        <v>0</v>
      </c>
      <c r="O39" s="5">
        <v>0</v>
      </c>
      <c r="P39" s="5">
        <f t="shared" si="2"/>
        <v>0</v>
      </c>
      <c r="Q39" s="16">
        <f t="shared" si="3"/>
        <v>0</v>
      </c>
      <c r="R39" s="5">
        <v>0</v>
      </c>
      <c r="S39" s="16">
        <f t="shared" si="4"/>
        <v>0</v>
      </c>
      <c r="T39" s="5">
        <f t="shared" si="5"/>
        <v>0</v>
      </c>
      <c r="U39" s="16">
        <f t="shared" si="6"/>
        <v>0</v>
      </c>
    </row>
    <row r="40" spans="1:21" ht="27.95" customHeight="1" x14ac:dyDescent="0.2">
      <c r="A40" s="1">
        <f t="shared" si="7"/>
        <v>35</v>
      </c>
      <c r="B40" s="1" t="s">
        <v>22</v>
      </c>
      <c r="C40" s="1"/>
      <c r="D40" s="37" t="s">
        <v>99</v>
      </c>
      <c r="E40" s="85" t="s">
        <v>100</v>
      </c>
      <c r="F40" s="138" t="s">
        <v>300</v>
      </c>
      <c r="G40" s="93">
        <f t="shared" si="0"/>
        <v>35104.29</v>
      </c>
      <c r="H40" s="44">
        <v>56</v>
      </c>
      <c r="I40" s="44">
        <v>4</v>
      </c>
      <c r="J40" s="44">
        <v>40</v>
      </c>
      <c r="K40" s="44">
        <v>45</v>
      </c>
      <c r="L40" s="44">
        <v>54</v>
      </c>
      <c r="M40" s="44">
        <v>0</v>
      </c>
      <c r="N40" s="16">
        <f t="shared" si="1"/>
        <v>80.357142857142861</v>
      </c>
      <c r="O40" s="5">
        <v>35104.29</v>
      </c>
      <c r="P40" s="5">
        <f t="shared" si="2"/>
        <v>35104.29</v>
      </c>
      <c r="Q40" s="16">
        <f t="shared" si="3"/>
        <v>100</v>
      </c>
      <c r="R40" s="5">
        <v>35104.29</v>
      </c>
      <c r="S40" s="16">
        <f t="shared" si="4"/>
        <v>100</v>
      </c>
      <c r="T40" s="5">
        <f t="shared" si="5"/>
        <v>0</v>
      </c>
      <c r="U40" s="16">
        <f t="shared" si="6"/>
        <v>0</v>
      </c>
    </row>
    <row r="41" spans="1:21" ht="27.95" customHeight="1" x14ac:dyDescent="0.25">
      <c r="A41" s="1">
        <f t="shared" si="7"/>
        <v>36</v>
      </c>
      <c r="B41" s="1" t="s">
        <v>22</v>
      </c>
      <c r="C41" s="1"/>
      <c r="D41" s="25" t="s">
        <v>102</v>
      </c>
      <c r="E41" s="84" t="s">
        <v>41</v>
      </c>
      <c r="F41" s="96" t="s">
        <v>301</v>
      </c>
      <c r="G41" s="93">
        <f t="shared" si="0"/>
        <v>15737.28</v>
      </c>
      <c r="H41" s="44">
        <v>44</v>
      </c>
      <c r="I41" s="44">
        <v>10</v>
      </c>
      <c r="J41" s="44">
        <v>30</v>
      </c>
      <c r="K41" s="44">
        <v>30</v>
      </c>
      <c r="L41" s="44">
        <v>35</v>
      </c>
      <c r="M41" s="44">
        <v>0</v>
      </c>
      <c r="N41" s="16">
        <f t="shared" si="1"/>
        <v>68.181818181818173</v>
      </c>
      <c r="O41" s="5">
        <v>15737.28</v>
      </c>
      <c r="P41" s="5">
        <f t="shared" si="2"/>
        <v>15737.28</v>
      </c>
      <c r="Q41" s="16">
        <f t="shared" si="3"/>
        <v>100</v>
      </c>
      <c r="R41" s="5">
        <v>15737.28</v>
      </c>
      <c r="S41" s="16">
        <f t="shared" si="4"/>
        <v>100</v>
      </c>
      <c r="T41" s="5">
        <f t="shared" si="5"/>
        <v>0</v>
      </c>
      <c r="U41" s="16">
        <f t="shared" si="6"/>
        <v>0</v>
      </c>
    </row>
    <row r="42" spans="1:21" ht="27.95" customHeight="1" x14ac:dyDescent="0.25">
      <c r="A42" s="1">
        <f t="shared" si="7"/>
        <v>37</v>
      </c>
      <c r="B42" s="1" t="s">
        <v>22</v>
      </c>
      <c r="C42" s="1"/>
      <c r="D42" s="25" t="s">
        <v>104</v>
      </c>
      <c r="E42" s="84" t="s">
        <v>41</v>
      </c>
      <c r="F42" s="96" t="s">
        <v>302</v>
      </c>
      <c r="G42" s="93">
        <f t="shared" si="0"/>
        <v>16646.240000000002</v>
      </c>
      <c r="H42" s="44">
        <v>30</v>
      </c>
      <c r="I42" s="44">
        <v>8</v>
      </c>
      <c r="J42" s="44">
        <v>18</v>
      </c>
      <c r="K42" s="44">
        <v>21</v>
      </c>
      <c r="L42" s="44">
        <v>30</v>
      </c>
      <c r="M42" s="44">
        <v>0</v>
      </c>
      <c r="N42" s="16">
        <f t="shared" si="1"/>
        <v>70</v>
      </c>
      <c r="O42" s="5">
        <v>16646.240000000002</v>
      </c>
      <c r="P42" s="5">
        <f t="shared" si="2"/>
        <v>16646.240000000002</v>
      </c>
      <c r="Q42" s="16">
        <f t="shared" si="3"/>
        <v>100</v>
      </c>
      <c r="R42" s="5">
        <v>16646.240000000002</v>
      </c>
      <c r="S42" s="16">
        <f t="shared" si="4"/>
        <v>100</v>
      </c>
      <c r="T42" s="5">
        <f t="shared" si="5"/>
        <v>0</v>
      </c>
      <c r="U42" s="16">
        <f t="shared" si="6"/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106</v>
      </c>
      <c r="E43" s="84" t="s">
        <v>53</v>
      </c>
      <c r="F43" s="96" t="s">
        <v>303</v>
      </c>
      <c r="G43" s="93">
        <f t="shared" si="0"/>
        <v>14463.07</v>
      </c>
      <c r="H43" s="44">
        <v>28</v>
      </c>
      <c r="I43" s="44">
        <v>9</v>
      </c>
      <c r="J43" s="44">
        <v>15</v>
      </c>
      <c r="K43" s="44">
        <v>22</v>
      </c>
      <c r="L43" s="44">
        <v>32</v>
      </c>
      <c r="M43" s="44">
        <v>0</v>
      </c>
      <c r="N43" s="16">
        <f t="shared" si="1"/>
        <v>78.571428571428569</v>
      </c>
      <c r="O43" s="5">
        <v>14463.07</v>
      </c>
      <c r="P43" s="5">
        <f t="shared" si="2"/>
        <v>14463.07</v>
      </c>
      <c r="Q43" s="16">
        <f t="shared" si="3"/>
        <v>100</v>
      </c>
      <c r="R43" s="5">
        <v>14463.07</v>
      </c>
      <c r="S43" s="16">
        <f t="shared" si="4"/>
        <v>100</v>
      </c>
      <c r="T43" s="5">
        <f t="shared" si="5"/>
        <v>0</v>
      </c>
      <c r="U43" s="16">
        <f t="shared" si="6"/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108</v>
      </c>
      <c r="E44" s="84" t="s">
        <v>41</v>
      </c>
      <c r="F44" s="98" t="s">
        <v>304</v>
      </c>
      <c r="G44" s="93">
        <f t="shared" si="0"/>
        <v>35237.519999999997</v>
      </c>
      <c r="H44" s="44">
        <v>65</v>
      </c>
      <c r="I44" s="44">
        <v>24</v>
      </c>
      <c r="J44" s="44">
        <v>35</v>
      </c>
      <c r="K44" s="44">
        <v>51</v>
      </c>
      <c r="L44" s="44">
        <v>61</v>
      </c>
      <c r="M44" s="44">
        <v>0</v>
      </c>
      <c r="N44" s="16">
        <f t="shared" si="1"/>
        <v>78.461538461538467</v>
      </c>
      <c r="O44" s="5">
        <v>35237.519999999997</v>
      </c>
      <c r="P44" s="5">
        <f t="shared" si="2"/>
        <v>35237.519999999997</v>
      </c>
      <c r="Q44" s="16">
        <f t="shared" si="3"/>
        <v>100</v>
      </c>
      <c r="R44" s="5">
        <v>35237.519999999997</v>
      </c>
      <c r="S44" s="16">
        <f t="shared" si="4"/>
        <v>100</v>
      </c>
      <c r="T44" s="5">
        <f t="shared" si="5"/>
        <v>0</v>
      </c>
      <c r="U44" s="16">
        <f t="shared" si="6"/>
        <v>0</v>
      </c>
    </row>
    <row r="45" spans="1:21" ht="27.95" customHeight="1" x14ac:dyDescent="0.25">
      <c r="A45" s="1">
        <f t="shared" si="7"/>
        <v>40</v>
      </c>
      <c r="B45" s="25" t="s">
        <v>264</v>
      </c>
      <c r="C45" s="205" t="s">
        <v>273</v>
      </c>
      <c r="D45" s="25" t="s">
        <v>115</v>
      </c>
      <c r="E45" s="86" t="s">
        <v>116</v>
      </c>
      <c r="F45" s="97" t="s">
        <v>375</v>
      </c>
      <c r="G45" s="93">
        <f t="shared" si="0"/>
        <v>14693.29</v>
      </c>
      <c r="H45" s="44">
        <v>36</v>
      </c>
      <c r="I45" s="44">
        <v>8</v>
      </c>
      <c r="J45" s="44">
        <v>18</v>
      </c>
      <c r="K45" s="44">
        <v>28</v>
      </c>
      <c r="L45" s="44">
        <v>33</v>
      </c>
      <c r="M45" s="44">
        <v>0</v>
      </c>
      <c r="N45" s="16">
        <f t="shared" si="1"/>
        <v>77.777777777777786</v>
      </c>
      <c r="O45" s="5">
        <v>14693.29</v>
      </c>
      <c r="P45" s="5">
        <f t="shared" si="2"/>
        <v>14693.29</v>
      </c>
      <c r="Q45" s="16">
        <f t="shared" si="3"/>
        <v>100</v>
      </c>
      <c r="R45" s="5">
        <v>14693.29</v>
      </c>
      <c r="S45" s="16">
        <f t="shared" si="4"/>
        <v>100</v>
      </c>
      <c r="T45" s="5">
        <f t="shared" si="5"/>
        <v>0</v>
      </c>
      <c r="U45" s="16">
        <f t="shared" si="6"/>
        <v>0</v>
      </c>
    </row>
    <row r="46" spans="1:21" ht="32.25" customHeight="1" x14ac:dyDescent="0.25">
      <c r="A46" s="1">
        <f t="shared" si="7"/>
        <v>41</v>
      </c>
      <c r="B46" s="1" t="s">
        <v>22</v>
      </c>
      <c r="C46" s="1"/>
      <c r="D46" s="25" t="s">
        <v>113</v>
      </c>
      <c r="E46" s="84" t="s">
        <v>53</v>
      </c>
      <c r="F46" s="96" t="s">
        <v>305</v>
      </c>
      <c r="G46" s="93">
        <f t="shared" si="0"/>
        <v>4471.76</v>
      </c>
      <c r="H46" s="44">
        <v>37</v>
      </c>
      <c r="I46" s="44">
        <v>9</v>
      </c>
      <c r="J46" s="44">
        <v>24</v>
      </c>
      <c r="K46" s="44">
        <v>14</v>
      </c>
      <c r="L46" s="44">
        <v>14</v>
      </c>
      <c r="M46" s="44">
        <v>0</v>
      </c>
      <c r="N46" s="16">
        <f t="shared" si="1"/>
        <v>37.837837837837839</v>
      </c>
      <c r="O46" s="5">
        <v>4471.76</v>
      </c>
      <c r="P46" s="5">
        <f t="shared" si="2"/>
        <v>4471.76</v>
      </c>
      <c r="Q46" s="16">
        <f t="shared" si="3"/>
        <v>100</v>
      </c>
      <c r="R46" s="5">
        <v>4471.76</v>
      </c>
      <c r="S46" s="16">
        <f t="shared" si="4"/>
        <v>100</v>
      </c>
      <c r="T46" s="5">
        <f t="shared" si="5"/>
        <v>0</v>
      </c>
      <c r="U46" s="16">
        <f t="shared" si="6"/>
        <v>0</v>
      </c>
    </row>
    <row r="47" spans="1:21" ht="27.95" customHeight="1" x14ac:dyDescent="0.25">
      <c r="A47" s="1">
        <f t="shared" si="7"/>
        <v>42</v>
      </c>
      <c r="B47" s="1" t="s">
        <v>22</v>
      </c>
      <c r="C47" s="1"/>
      <c r="D47" s="25" t="s">
        <v>118</v>
      </c>
      <c r="E47" s="84" t="s">
        <v>116</v>
      </c>
      <c r="F47" s="96" t="s">
        <v>306</v>
      </c>
      <c r="G47" s="93">
        <f t="shared" si="0"/>
        <v>9541.8700000000008</v>
      </c>
      <c r="H47" s="44">
        <v>18</v>
      </c>
      <c r="I47" s="44">
        <v>6</v>
      </c>
      <c r="J47" s="44">
        <v>10</v>
      </c>
      <c r="K47" s="44">
        <v>12</v>
      </c>
      <c r="L47" s="44">
        <v>15</v>
      </c>
      <c r="M47" s="44">
        <v>0</v>
      </c>
      <c r="N47" s="16">
        <f t="shared" si="1"/>
        <v>66.666666666666657</v>
      </c>
      <c r="O47" s="5">
        <v>9541.8700000000008</v>
      </c>
      <c r="P47" s="5">
        <f t="shared" si="2"/>
        <v>9541.8700000000008</v>
      </c>
      <c r="Q47" s="16">
        <f t="shared" si="3"/>
        <v>100</v>
      </c>
      <c r="R47" s="5">
        <v>9541.8700000000008</v>
      </c>
      <c r="S47" s="16">
        <f t="shared" si="4"/>
        <v>100</v>
      </c>
      <c r="T47" s="5">
        <f t="shared" si="5"/>
        <v>0</v>
      </c>
      <c r="U47" s="16">
        <f t="shared" si="6"/>
        <v>0</v>
      </c>
    </row>
    <row r="48" spans="1:21" ht="27.95" customHeight="1" x14ac:dyDescent="0.25">
      <c r="A48" s="1">
        <f t="shared" si="7"/>
        <v>43</v>
      </c>
      <c r="B48" s="1" t="s">
        <v>22</v>
      </c>
      <c r="C48" s="1"/>
      <c r="D48" s="25" t="s">
        <v>120</v>
      </c>
      <c r="E48" s="84" t="s">
        <v>58</v>
      </c>
      <c r="F48" s="96" t="s">
        <v>307</v>
      </c>
      <c r="G48" s="93">
        <f t="shared" si="0"/>
        <v>15316.18</v>
      </c>
      <c r="H48" s="44">
        <v>14</v>
      </c>
      <c r="I48" s="44">
        <v>5</v>
      </c>
      <c r="J48" s="44">
        <v>9</v>
      </c>
      <c r="K48" s="44">
        <v>13</v>
      </c>
      <c r="L48" s="44">
        <v>20</v>
      </c>
      <c r="M48" s="44">
        <v>0</v>
      </c>
      <c r="N48" s="16">
        <f t="shared" si="1"/>
        <v>92.857142857142861</v>
      </c>
      <c r="O48" s="5">
        <v>15316.18</v>
      </c>
      <c r="P48" s="5">
        <f t="shared" si="2"/>
        <v>15316.18</v>
      </c>
      <c r="Q48" s="16">
        <f t="shared" si="3"/>
        <v>100</v>
      </c>
      <c r="R48" s="5">
        <v>15316.18</v>
      </c>
      <c r="S48" s="16">
        <f t="shared" si="4"/>
        <v>100</v>
      </c>
      <c r="T48" s="5">
        <f t="shared" si="5"/>
        <v>0</v>
      </c>
      <c r="U48" s="16">
        <f t="shared" si="6"/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37" t="s">
        <v>418</v>
      </c>
      <c r="E49" s="84" t="s">
        <v>58</v>
      </c>
      <c r="F49" s="192" t="s">
        <v>437</v>
      </c>
      <c r="G49" s="93">
        <f t="shared" si="0"/>
        <v>0</v>
      </c>
      <c r="H49" s="44">
        <v>2</v>
      </c>
      <c r="I49" s="44">
        <v>1</v>
      </c>
      <c r="J49" s="44">
        <v>1</v>
      </c>
      <c r="K49" s="44">
        <v>0</v>
      </c>
      <c r="L49" s="44">
        <v>0</v>
      </c>
      <c r="M49" s="44">
        <v>0</v>
      </c>
      <c r="N49" s="16">
        <f t="shared" si="1"/>
        <v>0</v>
      </c>
      <c r="O49" s="5">
        <v>0</v>
      </c>
      <c r="P49" s="5">
        <f t="shared" si="2"/>
        <v>0</v>
      </c>
      <c r="Q49" s="16">
        <f t="shared" si="3"/>
        <v>0</v>
      </c>
      <c r="R49" s="5">
        <v>0</v>
      </c>
      <c r="S49" s="16">
        <f t="shared" si="4"/>
        <v>0</v>
      </c>
      <c r="T49" s="5">
        <f t="shared" si="5"/>
        <v>0</v>
      </c>
      <c r="U49" s="16">
        <f t="shared" si="6"/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122</v>
      </c>
      <c r="E50" s="84" t="s">
        <v>123</v>
      </c>
      <c r="F50" s="96" t="s">
        <v>308</v>
      </c>
      <c r="G50" s="93">
        <f t="shared" si="0"/>
        <v>67504.639999999999</v>
      </c>
      <c r="H50" s="44">
        <v>75</v>
      </c>
      <c r="I50" s="44">
        <v>6</v>
      </c>
      <c r="J50" s="44">
        <v>69</v>
      </c>
      <c r="K50" s="44">
        <v>56</v>
      </c>
      <c r="L50" s="44">
        <v>88</v>
      </c>
      <c r="M50" s="44">
        <v>0</v>
      </c>
      <c r="N50" s="16">
        <f t="shared" si="1"/>
        <v>74.666666666666671</v>
      </c>
      <c r="O50" s="5">
        <v>67504.639999999999</v>
      </c>
      <c r="P50" s="5">
        <f t="shared" si="2"/>
        <v>67504.639999999999</v>
      </c>
      <c r="Q50" s="16">
        <f t="shared" si="3"/>
        <v>100</v>
      </c>
      <c r="R50" s="5">
        <v>67504.639999999999</v>
      </c>
      <c r="S50" s="16">
        <f t="shared" si="4"/>
        <v>100</v>
      </c>
      <c r="T50" s="5">
        <f t="shared" si="5"/>
        <v>0</v>
      </c>
      <c r="U50" s="16">
        <f t="shared" si="6"/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25" t="s">
        <v>266</v>
      </c>
      <c r="E51" s="84" t="s">
        <v>41</v>
      </c>
      <c r="F51" s="96" t="s">
        <v>309</v>
      </c>
      <c r="G51" s="93">
        <f t="shared" si="0"/>
        <v>0</v>
      </c>
      <c r="H51" s="44">
        <v>9</v>
      </c>
      <c r="I51" s="44">
        <v>2</v>
      </c>
      <c r="J51" s="44">
        <v>6</v>
      </c>
      <c r="K51" s="44">
        <v>0</v>
      </c>
      <c r="L51" s="44">
        <v>0</v>
      </c>
      <c r="M51" s="44">
        <v>0</v>
      </c>
      <c r="N51" s="16">
        <f t="shared" si="1"/>
        <v>0</v>
      </c>
      <c r="O51" s="16">
        <f>IF(I51=0,0,L51/I51)*100</f>
        <v>0</v>
      </c>
      <c r="P51" s="5">
        <f t="shared" si="2"/>
        <v>0</v>
      </c>
      <c r="Q51" s="16">
        <f t="shared" si="3"/>
        <v>0</v>
      </c>
      <c r="R51" s="16">
        <f t="shared" ref="R51" si="8">IF(L51=0,0,O51/L51)*100</f>
        <v>0</v>
      </c>
      <c r="S51" s="16">
        <f t="shared" si="4"/>
        <v>0</v>
      </c>
      <c r="T51" s="5">
        <f t="shared" si="5"/>
        <v>0</v>
      </c>
      <c r="U51" s="16">
        <f t="shared" si="6"/>
        <v>0</v>
      </c>
    </row>
    <row r="52" spans="1:21" ht="38.25" customHeight="1" x14ac:dyDescent="0.25">
      <c r="A52" s="1">
        <f t="shared" si="7"/>
        <v>47</v>
      </c>
      <c r="B52" s="205" t="s">
        <v>23</v>
      </c>
      <c r="C52" s="205" t="s">
        <v>273</v>
      </c>
      <c r="D52" s="25" t="s">
        <v>274</v>
      </c>
      <c r="E52" s="84" t="s">
        <v>41</v>
      </c>
      <c r="F52" s="96" t="s">
        <v>310</v>
      </c>
      <c r="G52" s="93">
        <f t="shared" si="0"/>
        <v>4987.17</v>
      </c>
      <c r="H52" s="44">
        <v>19</v>
      </c>
      <c r="I52" s="44">
        <v>4</v>
      </c>
      <c r="J52" s="44">
        <v>13</v>
      </c>
      <c r="K52" s="44">
        <v>7</v>
      </c>
      <c r="L52" s="44">
        <v>8</v>
      </c>
      <c r="M52" s="44">
        <v>0</v>
      </c>
      <c r="N52" s="16">
        <f t="shared" si="1"/>
        <v>36.84210526315789</v>
      </c>
      <c r="O52" s="16">
        <v>4987.17</v>
      </c>
      <c r="P52" s="5">
        <f t="shared" si="2"/>
        <v>4987.17</v>
      </c>
      <c r="Q52" s="16">
        <f t="shared" si="3"/>
        <v>100</v>
      </c>
      <c r="R52" s="16">
        <v>4987.17</v>
      </c>
      <c r="S52" s="16">
        <f t="shared" si="4"/>
        <v>100</v>
      </c>
      <c r="T52" s="5">
        <f t="shared" si="5"/>
        <v>0</v>
      </c>
      <c r="U52" s="16">
        <f t="shared" si="6"/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125</v>
      </c>
      <c r="E53" s="84" t="s">
        <v>72</v>
      </c>
      <c r="F53" s="96" t="s">
        <v>311</v>
      </c>
      <c r="G53" s="93">
        <f t="shared" si="0"/>
        <v>24264.9</v>
      </c>
      <c r="H53" s="44">
        <v>31</v>
      </c>
      <c r="I53" s="44">
        <v>6</v>
      </c>
      <c r="J53" s="44">
        <v>22</v>
      </c>
      <c r="K53" s="44">
        <v>22</v>
      </c>
      <c r="L53" s="44">
        <v>30</v>
      </c>
      <c r="M53" s="44">
        <v>0</v>
      </c>
      <c r="N53" s="16">
        <f t="shared" si="1"/>
        <v>70.967741935483872</v>
      </c>
      <c r="O53" s="5">
        <v>24264.9</v>
      </c>
      <c r="P53" s="5">
        <f t="shared" si="2"/>
        <v>24264.9</v>
      </c>
      <c r="Q53" s="16">
        <f t="shared" si="3"/>
        <v>100</v>
      </c>
      <c r="R53" s="5">
        <v>24264.9</v>
      </c>
      <c r="S53" s="16">
        <f t="shared" si="4"/>
        <v>100</v>
      </c>
      <c r="T53" s="5">
        <f t="shared" si="5"/>
        <v>0</v>
      </c>
      <c r="U53" s="16">
        <f t="shared" si="6"/>
        <v>0</v>
      </c>
    </row>
    <row r="54" spans="1:21" ht="27.95" customHeight="1" x14ac:dyDescent="0.25">
      <c r="A54" s="1">
        <f t="shared" si="7"/>
        <v>49</v>
      </c>
      <c r="B54" s="1" t="s">
        <v>22</v>
      </c>
      <c r="C54" s="1"/>
      <c r="D54" s="37" t="s">
        <v>127</v>
      </c>
      <c r="E54" s="85" t="s">
        <v>128</v>
      </c>
      <c r="F54" s="98" t="s">
        <v>312</v>
      </c>
      <c r="G54" s="93">
        <f t="shared" si="0"/>
        <v>31351.919999999998</v>
      </c>
      <c r="H54" s="44">
        <v>52</v>
      </c>
      <c r="I54" s="44">
        <v>20</v>
      </c>
      <c r="J54" s="44">
        <v>19</v>
      </c>
      <c r="K54" s="44">
        <v>46</v>
      </c>
      <c r="L54" s="44">
        <v>55</v>
      </c>
      <c r="M54" s="44">
        <v>0</v>
      </c>
      <c r="N54" s="16">
        <f t="shared" si="1"/>
        <v>88.461538461538453</v>
      </c>
      <c r="O54" s="5">
        <v>31351.919999999998</v>
      </c>
      <c r="P54" s="5">
        <f t="shared" si="2"/>
        <v>31351.919999999998</v>
      </c>
      <c r="Q54" s="16">
        <f t="shared" si="3"/>
        <v>100</v>
      </c>
      <c r="R54" s="5">
        <v>31351.919999999998</v>
      </c>
      <c r="S54" s="16">
        <f t="shared" si="4"/>
        <v>100</v>
      </c>
      <c r="T54" s="5">
        <f t="shared" si="5"/>
        <v>0</v>
      </c>
      <c r="U54" s="16">
        <f t="shared" si="6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275</v>
      </c>
      <c r="E55" s="85" t="s">
        <v>276</v>
      </c>
      <c r="F55" s="97" t="s">
        <v>436</v>
      </c>
      <c r="G55" s="93">
        <f t="shared" si="0"/>
        <v>0</v>
      </c>
      <c r="H55" s="44">
        <v>3</v>
      </c>
      <c r="I55" s="44">
        <v>0</v>
      </c>
      <c r="J55" s="44">
        <v>2</v>
      </c>
      <c r="K55" s="44">
        <v>0</v>
      </c>
      <c r="L55" s="44">
        <v>0</v>
      </c>
      <c r="M55" s="44">
        <v>0</v>
      </c>
      <c r="N55" s="16">
        <f t="shared" si="1"/>
        <v>0</v>
      </c>
      <c r="O55" s="16">
        <f>IF(I55=0,0,L55/I55)*100</f>
        <v>0</v>
      </c>
      <c r="P55" s="5">
        <f t="shared" si="2"/>
        <v>0</v>
      </c>
      <c r="Q55" s="16">
        <f t="shared" si="3"/>
        <v>0</v>
      </c>
      <c r="R55" s="16">
        <f>IF(L55=0,0,O55/L55)*100</f>
        <v>0</v>
      </c>
      <c r="S55" s="16">
        <f t="shared" si="4"/>
        <v>0</v>
      </c>
      <c r="T55" s="5">
        <f t="shared" si="5"/>
        <v>0</v>
      </c>
      <c r="U55" s="16">
        <f t="shared" si="6"/>
        <v>0</v>
      </c>
    </row>
    <row r="56" spans="1:21" ht="27.95" customHeight="1" x14ac:dyDescent="0.25">
      <c r="A56" s="1">
        <f t="shared" si="7"/>
        <v>51</v>
      </c>
      <c r="B56" s="25" t="s">
        <v>23</v>
      </c>
      <c r="C56" s="205" t="s">
        <v>29</v>
      </c>
      <c r="D56" s="25" t="s">
        <v>132</v>
      </c>
      <c r="E56" s="84" t="s">
        <v>78</v>
      </c>
      <c r="F56" s="96" t="s">
        <v>313</v>
      </c>
      <c r="G56" s="93">
        <f t="shared" si="0"/>
        <v>22685.48</v>
      </c>
      <c r="H56" s="44">
        <v>47</v>
      </c>
      <c r="I56" s="44">
        <v>8</v>
      </c>
      <c r="J56" s="44">
        <v>28</v>
      </c>
      <c r="K56" s="44">
        <v>36</v>
      </c>
      <c r="L56" s="44">
        <v>41</v>
      </c>
      <c r="M56" s="44">
        <v>0</v>
      </c>
      <c r="N56" s="16">
        <f t="shared" si="1"/>
        <v>76.59574468085107</v>
      </c>
      <c r="O56" s="5">
        <v>22685.48</v>
      </c>
      <c r="P56" s="5">
        <f t="shared" si="2"/>
        <v>22685.48</v>
      </c>
      <c r="Q56" s="16">
        <f t="shared" si="3"/>
        <v>100</v>
      </c>
      <c r="R56" s="5">
        <v>22685.48</v>
      </c>
      <c r="S56" s="16">
        <f t="shared" si="4"/>
        <v>100</v>
      </c>
      <c r="T56" s="5">
        <f t="shared" si="5"/>
        <v>0</v>
      </c>
      <c r="U56" s="16">
        <f t="shared" si="6"/>
        <v>0</v>
      </c>
    </row>
    <row r="57" spans="1:21" ht="29.25" customHeight="1" x14ac:dyDescent="0.25">
      <c r="A57" s="1">
        <f t="shared" si="7"/>
        <v>52</v>
      </c>
      <c r="B57" s="1" t="s">
        <v>22</v>
      </c>
      <c r="C57" s="1"/>
      <c r="D57" s="37" t="s">
        <v>130</v>
      </c>
      <c r="E57" s="85" t="s">
        <v>41</v>
      </c>
      <c r="F57" s="96" t="s">
        <v>314</v>
      </c>
      <c r="G57" s="93">
        <f t="shared" si="0"/>
        <v>16940.650000000001</v>
      </c>
      <c r="H57" s="44">
        <v>30</v>
      </c>
      <c r="I57" s="44">
        <v>6</v>
      </c>
      <c r="J57" s="44">
        <v>21</v>
      </c>
      <c r="K57" s="44">
        <v>23</v>
      </c>
      <c r="L57" s="44">
        <v>31</v>
      </c>
      <c r="M57" s="44">
        <v>0</v>
      </c>
      <c r="N57" s="16">
        <f t="shared" si="1"/>
        <v>76.666666666666671</v>
      </c>
      <c r="O57" s="5">
        <v>16940.650000000001</v>
      </c>
      <c r="P57" s="5">
        <f t="shared" si="2"/>
        <v>16940.650000000001</v>
      </c>
      <c r="Q57" s="16">
        <f t="shared" si="3"/>
        <v>100</v>
      </c>
      <c r="R57" s="5">
        <v>16940.650000000001</v>
      </c>
      <c r="S57" s="16">
        <f t="shared" si="4"/>
        <v>100</v>
      </c>
      <c r="T57" s="5">
        <f t="shared" si="5"/>
        <v>0</v>
      </c>
      <c r="U57" s="16">
        <f t="shared" si="6"/>
        <v>0</v>
      </c>
    </row>
    <row r="58" spans="1:21" ht="28.5" customHeight="1" x14ac:dyDescent="0.25">
      <c r="A58" s="1">
        <f t="shared" si="7"/>
        <v>53</v>
      </c>
      <c r="B58" s="60" t="s">
        <v>22</v>
      </c>
      <c r="C58" s="205"/>
      <c r="D58" s="37" t="s">
        <v>277</v>
      </c>
      <c r="E58" s="84" t="s">
        <v>41</v>
      </c>
      <c r="F58" s="98" t="s">
        <v>315</v>
      </c>
      <c r="G58" s="93">
        <f t="shared" si="0"/>
        <v>0</v>
      </c>
      <c r="H58" s="44">
        <v>30</v>
      </c>
      <c r="I58" s="44">
        <v>6</v>
      </c>
      <c r="J58" s="44">
        <v>19</v>
      </c>
      <c r="K58" s="44">
        <v>0</v>
      </c>
      <c r="L58" s="44">
        <v>0</v>
      </c>
      <c r="M58" s="44">
        <v>0</v>
      </c>
      <c r="N58" s="16">
        <f t="shared" si="1"/>
        <v>0</v>
      </c>
      <c r="O58" s="5">
        <v>0</v>
      </c>
      <c r="P58" s="5">
        <f t="shared" si="2"/>
        <v>0</v>
      </c>
      <c r="Q58" s="16">
        <f t="shared" si="3"/>
        <v>0</v>
      </c>
      <c r="R58" s="5">
        <v>0</v>
      </c>
      <c r="S58" s="16">
        <f t="shared" si="4"/>
        <v>0</v>
      </c>
      <c r="T58" s="5">
        <f t="shared" si="5"/>
        <v>0</v>
      </c>
      <c r="U58" s="16">
        <f t="shared" si="6"/>
        <v>0</v>
      </c>
    </row>
    <row r="59" spans="1:21" ht="28.5" customHeight="1" x14ac:dyDescent="0.25">
      <c r="A59" s="1">
        <f t="shared" si="7"/>
        <v>54</v>
      </c>
      <c r="B59" s="60" t="s">
        <v>22</v>
      </c>
      <c r="C59" s="205"/>
      <c r="D59" s="37" t="s">
        <v>419</v>
      </c>
      <c r="E59" s="84" t="s">
        <v>41</v>
      </c>
      <c r="F59" s="192" t="s">
        <v>438</v>
      </c>
      <c r="G59" s="93">
        <f t="shared" si="0"/>
        <v>0</v>
      </c>
      <c r="H59" s="44">
        <v>5</v>
      </c>
      <c r="I59" s="44">
        <v>1</v>
      </c>
      <c r="J59" s="44">
        <v>3</v>
      </c>
      <c r="K59" s="44">
        <v>0</v>
      </c>
      <c r="L59" s="44">
        <v>0</v>
      </c>
      <c r="M59" s="44">
        <v>0</v>
      </c>
      <c r="N59" s="16">
        <f t="shared" si="1"/>
        <v>0</v>
      </c>
      <c r="O59" s="5">
        <v>0</v>
      </c>
      <c r="P59" s="5">
        <f t="shared" si="2"/>
        <v>0</v>
      </c>
      <c r="Q59" s="16">
        <f t="shared" si="3"/>
        <v>0</v>
      </c>
      <c r="R59" s="5">
        <v>0</v>
      </c>
      <c r="S59" s="16">
        <f t="shared" si="4"/>
        <v>0</v>
      </c>
      <c r="T59" s="5">
        <f t="shared" si="5"/>
        <v>0</v>
      </c>
      <c r="U59" s="16">
        <f t="shared" si="6"/>
        <v>0</v>
      </c>
    </row>
    <row r="60" spans="1:21" ht="27.95" customHeight="1" x14ac:dyDescent="0.25">
      <c r="A60" s="1">
        <f t="shared" si="7"/>
        <v>55</v>
      </c>
      <c r="B60" s="1" t="s">
        <v>22</v>
      </c>
      <c r="C60" s="1"/>
      <c r="D60" s="25" t="s">
        <v>134</v>
      </c>
      <c r="E60" s="84" t="s">
        <v>135</v>
      </c>
      <c r="F60" s="96" t="s">
        <v>316</v>
      </c>
      <c r="G60" s="93">
        <f t="shared" si="0"/>
        <v>4661.71</v>
      </c>
      <c r="H60" s="44">
        <v>10</v>
      </c>
      <c r="I60" s="44">
        <v>1</v>
      </c>
      <c r="J60" s="44">
        <v>7</v>
      </c>
      <c r="K60" s="44">
        <v>9</v>
      </c>
      <c r="L60" s="44">
        <v>11</v>
      </c>
      <c r="M60" s="44">
        <v>0</v>
      </c>
      <c r="N60" s="16">
        <f t="shared" si="1"/>
        <v>90</v>
      </c>
      <c r="O60" s="5">
        <v>4661.71</v>
      </c>
      <c r="P60" s="5">
        <f t="shared" si="2"/>
        <v>4661.71</v>
      </c>
      <c r="Q60" s="16">
        <f t="shared" si="3"/>
        <v>100</v>
      </c>
      <c r="R60" s="5">
        <v>4661.71</v>
      </c>
      <c r="S60" s="16">
        <f t="shared" si="4"/>
        <v>100</v>
      </c>
      <c r="T60" s="5">
        <f t="shared" si="5"/>
        <v>0</v>
      </c>
      <c r="U60" s="16">
        <f t="shared" si="6"/>
        <v>0</v>
      </c>
    </row>
    <row r="61" spans="1:21" ht="27.95" customHeight="1" x14ac:dyDescent="0.25">
      <c r="A61" s="1">
        <f t="shared" si="7"/>
        <v>56</v>
      </c>
      <c r="B61" s="1" t="s">
        <v>22</v>
      </c>
      <c r="C61" s="1"/>
      <c r="D61" s="25" t="s">
        <v>141</v>
      </c>
      <c r="E61" s="84" t="s">
        <v>53</v>
      </c>
      <c r="F61" s="96" t="s">
        <v>317</v>
      </c>
      <c r="G61" s="93">
        <f t="shared" si="0"/>
        <v>16750.849999999999</v>
      </c>
      <c r="H61" s="44">
        <v>36</v>
      </c>
      <c r="I61" s="44">
        <v>10</v>
      </c>
      <c r="J61" s="44">
        <v>21</v>
      </c>
      <c r="K61" s="44">
        <v>28</v>
      </c>
      <c r="L61" s="44">
        <v>32</v>
      </c>
      <c r="M61" s="44">
        <v>0</v>
      </c>
      <c r="N61" s="16">
        <f t="shared" si="1"/>
        <v>77.777777777777786</v>
      </c>
      <c r="O61" s="5">
        <v>16750.849999999999</v>
      </c>
      <c r="P61" s="5">
        <f t="shared" si="2"/>
        <v>16750.849999999999</v>
      </c>
      <c r="Q61" s="16">
        <f t="shared" si="3"/>
        <v>100</v>
      </c>
      <c r="R61" s="5">
        <v>16750.849999999999</v>
      </c>
      <c r="S61" s="16">
        <f t="shared" si="4"/>
        <v>100</v>
      </c>
      <c r="T61" s="5">
        <f t="shared" si="5"/>
        <v>0</v>
      </c>
      <c r="U61" s="16">
        <f t="shared" si="6"/>
        <v>0</v>
      </c>
    </row>
    <row r="62" spans="1:21" ht="27.95" customHeight="1" x14ac:dyDescent="0.25">
      <c r="A62" s="1">
        <f t="shared" si="7"/>
        <v>57</v>
      </c>
      <c r="B62" s="1" t="s">
        <v>22</v>
      </c>
      <c r="C62" s="1"/>
      <c r="D62" s="25" t="s">
        <v>143</v>
      </c>
      <c r="E62" s="84" t="s">
        <v>53</v>
      </c>
      <c r="F62" s="96" t="s">
        <v>318</v>
      </c>
      <c r="G62" s="93">
        <f t="shared" si="0"/>
        <v>17170.330000000002</v>
      </c>
      <c r="H62" s="44">
        <v>26</v>
      </c>
      <c r="I62" s="44">
        <v>7</v>
      </c>
      <c r="J62" s="44">
        <v>17</v>
      </c>
      <c r="K62" s="44">
        <v>18</v>
      </c>
      <c r="L62" s="44">
        <v>23</v>
      </c>
      <c r="M62" s="44">
        <v>0</v>
      </c>
      <c r="N62" s="16">
        <f t="shared" si="1"/>
        <v>69.230769230769226</v>
      </c>
      <c r="O62" s="5">
        <v>17170.330000000002</v>
      </c>
      <c r="P62" s="5">
        <f t="shared" si="2"/>
        <v>17170.330000000002</v>
      </c>
      <c r="Q62" s="16">
        <f t="shared" si="3"/>
        <v>100</v>
      </c>
      <c r="R62" s="5">
        <v>17170.330000000002</v>
      </c>
      <c r="S62" s="16">
        <f t="shared" si="4"/>
        <v>100</v>
      </c>
      <c r="T62" s="5">
        <f t="shared" si="5"/>
        <v>0</v>
      </c>
      <c r="U62" s="16">
        <f t="shared" si="6"/>
        <v>0</v>
      </c>
    </row>
    <row r="63" spans="1:21" ht="30.75" customHeight="1" x14ac:dyDescent="0.25">
      <c r="A63" s="1">
        <f t="shared" si="7"/>
        <v>58</v>
      </c>
      <c r="B63" s="25" t="s">
        <v>23</v>
      </c>
      <c r="C63" s="205" t="s">
        <v>268</v>
      </c>
      <c r="D63" s="25" t="s">
        <v>267</v>
      </c>
      <c r="E63" s="84" t="s">
        <v>41</v>
      </c>
      <c r="F63" s="96" t="s">
        <v>319</v>
      </c>
      <c r="G63" s="93">
        <f t="shared" si="0"/>
        <v>1203.94</v>
      </c>
      <c r="H63" s="44">
        <v>6</v>
      </c>
      <c r="I63" s="44">
        <v>0</v>
      </c>
      <c r="J63" s="44">
        <v>5</v>
      </c>
      <c r="K63" s="44">
        <v>3</v>
      </c>
      <c r="L63" s="44">
        <v>3</v>
      </c>
      <c r="M63" s="44">
        <v>0</v>
      </c>
      <c r="N63" s="16">
        <f t="shared" si="1"/>
        <v>50</v>
      </c>
      <c r="O63" s="16">
        <v>1203.94</v>
      </c>
      <c r="P63" s="5">
        <f t="shared" si="2"/>
        <v>1203.94</v>
      </c>
      <c r="Q63" s="16">
        <f t="shared" si="3"/>
        <v>100</v>
      </c>
      <c r="R63" s="16">
        <v>1203.94</v>
      </c>
      <c r="S63" s="16">
        <f t="shared" si="4"/>
        <v>100</v>
      </c>
      <c r="T63" s="5">
        <f t="shared" si="5"/>
        <v>0</v>
      </c>
      <c r="U63" s="16">
        <f t="shared" si="6"/>
        <v>0</v>
      </c>
    </row>
    <row r="64" spans="1:21" ht="30.75" customHeight="1" x14ac:dyDescent="0.25">
      <c r="A64" s="1">
        <f t="shared" si="7"/>
        <v>59</v>
      </c>
      <c r="B64" s="25" t="s">
        <v>22</v>
      </c>
      <c r="C64" s="205"/>
      <c r="D64" s="25" t="s">
        <v>420</v>
      </c>
      <c r="E64" s="84" t="s">
        <v>41</v>
      </c>
      <c r="F64" s="192" t="s">
        <v>439</v>
      </c>
      <c r="G64" s="93">
        <f t="shared" si="0"/>
        <v>0</v>
      </c>
      <c r="H64" s="44">
        <v>2</v>
      </c>
      <c r="I64" s="44">
        <v>1</v>
      </c>
      <c r="J64" s="44">
        <v>1</v>
      </c>
      <c r="K64" s="44">
        <v>0</v>
      </c>
      <c r="L64" s="44">
        <v>0</v>
      </c>
      <c r="M64" s="44">
        <v>0</v>
      </c>
      <c r="N64" s="16">
        <f t="shared" si="1"/>
        <v>0</v>
      </c>
      <c r="O64" s="16">
        <v>0</v>
      </c>
      <c r="P64" s="5">
        <f t="shared" si="2"/>
        <v>0</v>
      </c>
      <c r="Q64" s="16">
        <f t="shared" si="3"/>
        <v>0</v>
      </c>
      <c r="R64" s="16">
        <v>0</v>
      </c>
      <c r="S64" s="16">
        <f t="shared" si="4"/>
        <v>0</v>
      </c>
      <c r="T64" s="5">
        <f t="shared" si="5"/>
        <v>0</v>
      </c>
      <c r="U64" s="16">
        <f t="shared" si="6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145</v>
      </c>
      <c r="E65" s="84" t="s">
        <v>111</v>
      </c>
      <c r="F65" s="96" t="s">
        <v>320</v>
      </c>
      <c r="G65" s="93">
        <f t="shared" si="0"/>
        <v>18464.59</v>
      </c>
      <c r="H65" s="44">
        <v>26</v>
      </c>
      <c r="I65" s="44">
        <v>1</v>
      </c>
      <c r="J65" s="44">
        <v>15</v>
      </c>
      <c r="K65" s="44">
        <v>21</v>
      </c>
      <c r="L65" s="44">
        <v>28</v>
      </c>
      <c r="M65" s="44">
        <v>0</v>
      </c>
      <c r="N65" s="16">
        <f t="shared" si="1"/>
        <v>80.769230769230774</v>
      </c>
      <c r="O65" s="5">
        <v>18464.59</v>
      </c>
      <c r="P65" s="5">
        <f t="shared" si="2"/>
        <v>18464.59</v>
      </c>
      <c r="Q65" s="16">
        <f t="shared" si="3"/>
        <v>100</v>
      </c>
      <c r="R65" s="5">
        <v>18464.59</v>
      </c>
      <c r="S65" s="16">
        <f t="shared" si="4"/>
        <v>100</v>
      </c>
      <c r="T65" s="5">
        <f t="shared" si="5"/>
        <v>0</v>
      </c>
      <c r="U65" s="16">
        <f t="shared" si="6"/>
        <v>0</v>
      </c>
    </row>
    <row r="66" spans="1:21" ht="27.95" customHeight="1" x14ac:dyDescent="0.25">
      <c r="A66" s="1">
        <f t="shared" si="7"/>
        <v>61</v>
      </c>
      <c r="B66" s="1" t="s">
        <v>22</v>
      </c>
      <c r="C66" s="1"/>
      <c r="D66" s="25" t="s">
        <v>421</v>
      </c>
      <c r="E66" s="84" t="s">
        <v>41</v>
      </c>
      <c r="F66" s="192" t="s">
        <v>440</v>
      </c>
      <c r="G66" s="93">
        <f t="shared" si="0"/>
        <v>0</v>
      </c>
      <c r="H66" s="44">
        <v>3</v>
      </c>
      <c r="I66" s="44">
        <v>2</v>
      </c>
      <c r="J66" s="44">
        <v>1</v>
      </c>
      <c r="K66" s="44">
        <v>0</v>
      </c>
      <c r="L66" s="44">
        <v>0</v>
      </c>
      <c r="M66" s="44">
        <v>0</v>
      </c>
      <c r="N66" s="16">
        <f t="shared" si="1"/>
        <v>0</v>
      </c>
      <c r="O66" s="5">
        <v>0</v>
      </c>
      <c r="P66" s="5">
        <f t="shared" si="2"/>
        <v>0</v>
      </c>
      <c r="Q66" s="16">
        <f t="shared" si="3"/>
        <v>0</v>
      </c>
      <c r="R66" s="5">
        <v>0</v>
      </c>
      <c r="S66" s="16">
        <f t="shared" si="4"/>
        <v>0</v>
      </c>
      <c r="T66" s="5">
        <f t="shared" si="5"/>
        <v>0</v>
      </c>
      <c r="U66" s="16">
        <f t="shared" si="6"/>
        <v>0</v>
      </c>
    </row>
    <row r="67" spans="1:21" ht="27.95" customHeight="1" x14ac:dyDescent="0.25">
      <c r="A67" s="1">
        <f t="shared" si="7"/>
        <v>62</v>
      </c>
      <c r="B67" s="1" t="s">
        <v>22</v>
      </c>
      <c r="C67" s="1"/>
      <c r="D67" s="25" t="s">
        <v>149</v>
      </c>
      <c r="E67" s="84" t="s">
        <v>150</v>
      </c>
      <c r="F67" s="96" t="s">
        <v>321</v>
      </c>
      <c r="G67" s="93">
        <f t="shared" si="0"/>
        <v>18536.490000000002</v>
      </c>
      <c r="H67" s="44">
        <v>21</v>
      </c>
      <c r="I67" s="44">
        <v>1</v>
      </c>
      <c r="J67" s="44">
        <v>15</v>
      </c>
      <c r="K67" s="44">
        <v>21</v>
      </c>
      <c r="L67" s="44">
        <v>26</v>
      </c>
      <c r="M67" s="44">
        <v>0</v>
      </c>
      <c r="N67" s="16">
        <f t="shared" si="1"/>
        <v>100</v>
      </c>
      <c r="O67" s="5">
        <v>18536.490000000002</v>
      </c>
      <c r="P67" s="5">
        <f t="shared" si="2"/>
        <v>18536.490000000002</v>
      </c>
      <c r="Q67" s="16">
        <f t="shared" si="3"/>
        <v>100</v>
      </c>
      <c r="R67" s="5">
        <v>18536.490000000002</v>
      </c>
      <c r="S67" s="16">
        <f t="shared" si="4"/>
        <v>100</v>
      </c>
      <c r="T67" s="5">
        <f t="shared" si="5"/>
        <v>0</v>
      </c>
      <c r="U67" s="16">
        <f t="shared" si="6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152</v>
      </c>
      <c r="E68" s="86" t="s">
        <v>53</v>
      </c>
      <c r="F68" s="96" t="s">
        <v>322</v>
      </c>
      <c r="G68" s="93">
        <f t="shared" si="0"/>
        <v>13211.78</v>
      </c>
      <c r="H68" s="44">
        <v>27</v>
      </c>
      <c r="I68" s="44">
        <v>8</v>
      </c>
      <c r="J68" s="44">
        <v>15</v>
      </c>
      <c r="K68" s="44">
        <v>14</v>
      </c>
      <c r="L68" s="44">
        <v>20</v>
      </c>
      <c r="M68" s="44">
        <v>0</v>
      </c>
      <c r="N68" s="16">
        <f t="shared" si="1"/>
        <v>51.851851851851848</v>
      </c>
      <c r="O68" s="5">
        <v>13211.78</v>
      </c>
      <c r="P68" s="5">
        <f t="shared" si="2"/>
        <v>13211.78</v>
      </c>
      <c r="Q68" s="16">
        <f t="shared" si="3"/>
        <v>100</v>
      </c>
      <c r="R68" s="5">
        <v>13211.78</v>
      </c>
      <c r="S68" s="16">
        <f t="shared" si="4"/>
        <v>100</v>
      </c>
      <c r="T68" s="5">
        <f t="shared" si="5"/>
        <v>0</v>
      </c>
      <c r="U68" s="16">
        <f t="shared" si="6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154</v>
      </c>
      <c r="E69" s="84" t="s">
        <v>155</v>
      </c>
      <c r="F69" s="99" t="s">
        <v>323</v>
      </c>
      <c r="G69" s="93">
        <f t="shared" si="0"/>
        <v>28511.98</v>
      </c>
      <c r="H69" s="44">
        <v>47</v>
      </c>
      <c r="I69" s="44">
        <v>5</v>
      </c>
      <c r="J69" s="44">
        <v>41</v>
      </c>
      <c r="K69" s="44">
        <v>31</v>
      </c>
      <c r="L69" s="44">
        <v>47</v>
      </c>
      <c r="M69" s="44">
        <v>0</v>
      </c>
      <c r="N69" s="16">
        <f t="shared" si="1"/>
        <v>65.957446808510639</v>
      </c>
      <c r="O69" s="5">
        <v>28511.98</v>
      </c>
      <c r="P69" s="5">
        <f t="shared" si="2"/>
        <v>28511.98</v>
      </c>
      <c r="Q69" s="16">
        <f t="shared" si="3"/>
        <v>100</v>
      </c>
      <c r="R69" s="5">
        <v>28511.98</v>
      </c>
      <c r="S69" s="16">
        <f t="shared" si="4"/>
        <v>100</v>
      </c>
      <c r="T69" s="5">
        <f t="shared" si="5"/>
        <v>0</v>
      </c>
      <c r="U69" s="16">
        <f t="shared" si="6"/>
        <v>0</v>
      </c>
    </row>
    <row r="70" spans="1:21" ht="39" customHeight="1" x14ac:dyDescent="0.25">
      <c r="A70" s="1">
        <f t="shared" si="7"/>
        <v>65</v>
      </c>
      <c r="B70" s="25" t="s">
        <v>23</v>
      </c>
      <c r="C70" s="205" t="s">
        <v>30</v>
      </c>
      <c r="D70" s="25" t="s">
        <v>157</v>
      </c>
      <c r="E70" s="87" t="s">
        <v>158</v>
      </c>
      <c r="F70" s="97" t="s">
        <v>324</v>
      </c>
      <c r="G70" s="93">
        <f t="shared" si="0"/>
        <v>3148.3</v>
      </c>
      <c r="H70" s="44">
        <v>38</v>
      </c>
      <c r="I70" s="44">
        <v>8</v>
      </c>
      <c r="J70" s="44">
        <v>11</v>
      </c>
      <c r="K70" s="44">
        <v>8</v>
      </c>
      <c r="L70" s="44">
        <v>9</v>
      </c>
      <c r="M70" s="44">
        <v>0</v>
      </c>
      <c r="N70" s="16">
        <f t="shared" si="1"/>
        <v>21.052631578947366</v>
      </c>
      <c r="O70" s="5">
        <v>3148.3</v>
      </c>
      <c r="P70" s="5">
        <f t="shared" si="2"/>
        <v>3148.3</v>
      </c>
      <c r="Q70" s="16">
        <f t="shared" si="3"/>
        <v>100</v>
      </c>
      <c r="R70" s="5">
        <v>3148.3</v>
      </c>
      <c r="S70" s="16">
        <f t="shared" si="4"/>
        <v>100</v>
      </c>
      <c r="T70" s="5">
        <f t="shared" si="5"/>
        <v>0</v>
      </c>
      <c r="U70" s="16">
        <f t="shared" si="6"/>
        <v>0</v>
      </c>
    </row>
    <row r="71" spans="1:21" ht="27.95" customHeight="1" x14ac:dyDescent="0.25">
      <c r="A71" s="1">
        <f t="shared" ref="A71:A125" si="9">ROW(A66:A66)</f>
        <v>66</v>
      </c>
      <c r="B71" s="1" t="s">
        <v>22</v>
      </c>
      <c r="C71" s="1"/>
      <c r="D71" s="25" t="s">
        <v>160</v>
      </c>
      <c r="E71" s="84" t="s">
        <v>161</v>
      </c>
      <c r="F71" s="96" t="s">
        <v>325</v>
      </c>
      <c r="G71" s="93">
        <f t="shared" si="0"/>
        <v>21394.04</v>
      </c>
      <c r="H71" s="44">
        <v>37</v>
      </c>
      <c r="I71" s="44">
        <v>2</v>
      </c>
      <c r="J71" s="44">
        <v>19</v>
      </c>
      <c r="K71" s="44">
        <v>30</v>
      </c>
      <c r="L71" s="44">
        <v>39</v>
      </c>
      <c r="M71" s="44">
        <v>0</v>
      </c>
      <c r="N71" s="16">
        <f t="shared" si="1"/>
        <v>81.081081081081081</v>
      </c>
      <c r="O71" s="5">
        <v>21394.04</v>
      </c>
      <c r="P71" s="5">
        <f t="shared" si="2"/>
        <v>21394.04</v>
      </c>
      <c r="Q71" s="16">
        <f t="shared" si="3"/>
        <v>100</v>
      </c>
      <c r="R71" s="5">
        <v>21394.04</v>
      </c>
      <c r="S71" s="16">
        <f t="shared" si="4"/>
        <v>100</v>
      </c>
      <c r="T71" s="5">
        <f t="shared" si="5"/>
        <v>0</v>
      </c>
      <c r="U71" s="16">
        <f t="shared" si="6"/>
        <v>0</v>
      </c>
    </row>
    <row r="72" spans="1:21" ht="27.95" customHeight="1" x14ac:dyDescent="0.25">
      <c r="A72" s="1">
        <f t="shared" si="9"/>
        <v>67</v>
      </c>
      <c r="B72" s="25" t="s">
        <v>24</v>
      </c>
      <c r="C72" s="205" t="s">
        <v>31</v>
      </c>
      <c r="D72" s="25" t="s">
        <v>163</v>
      </c>
      <c r="E72" s="84" t="s">
        <v>164</v>
      </c>
      <c r="F72" s="100" t="s">
        <v>165</v>
      </c>
      <c r="G72" s="93">
        <f t="shared" si="0"/>
        <v>15118.22</v>
      </c>
      <c r="H72" s="44">
        <v>24</v>
      </c>
      <c r="I72" s="44">
        <v>5</v>
      </c>
      <c r="J72" s="44">
        <v>14</v>
      </c>
      <c r="K72" s="44">
        <v>19</v>
      </c>
      <c r="L72" s="44">
        <v>22</v>
      </c>
      <c r="M72" s="44">
        <v>0</v>
      </c>
      <c r="N72" s="16">
        <f t="shared" si="1"/>
        <v>79.166666666666657</v>
      </c>
      <c r="O72" s="5">
        <v>15118.22</v>
      </c>
      <c r="P72" s="5">
        <f t="shared" si="2"/>
        <v>15118.22</v>
      </c>
      <c r="Q72" s="16">
        <f t="shared" ref="Q72:Q125" si="10">IF(O72=0,0,P72/O72)*100</f>
        <v>100</v>
      </c>
      <c r="R72" s="5">
        <v>15118.22</v>
      </c>
      <c r="S72" s="16">
        <f t="shared" ref="S72:S125" si="11">IF(P72=0,0,R72/P72)*100</f>
        <v>100</v>
      </c>
      <c r="T72" s="5">
        <f t="shared" si="5"/>
        <v>0</v>
      </c>
      <c r="U72" s="16">
        <f t="shared" ref="U72:U125" si="12">IF(P72=0,0,T72/P72)*100</f>
        <v>0</v>
      </c>
    </row>
    <row r="73" spans="1:21" ht="27.95" customHeight="1" x14ac:dyDescent="0.25">
      <c r="A73" s="1">
        <f t="shared" si="9"/>
        <v>68</v>
      </c>
      <c r="B73" s="1" t="s">
        <v>22</v>
      </c>
      <c r="C73" s="1"/>
      <c r="D73" s="25" t="s">
        <v>168</v>
      </c>
      <c r="E73" s="84" t="s">
        <v>41</v>
      </c>
      <c r="F73" s="98" t="s">
        <v>326</v>
      </c>
      <c r="G73" s="93">
        <f t="shared" si="0"/>
        <v>13054.1</v>
      </c>
      <c r="H73" s="44">
        <v>38</v>
      </c>
      <c r="I73" s="44">
        <v>14</v>
      </c>
      <c r="J73" s="44">
        <v>16</v>
      </c>
      <c r="K73" s="44">
        <v>23</v>
      </c>
      <c r="L73" s="44">
        <v>26</v>
      </c>
      <c r="M73" s="44">
        <v>0</v>
      </c>
      <c r="N73" s="16">
        <f t="shared" si="1"/>
        <v>60.526315789473685</v>
      </c>
      <c r="O73" s="5">
        <v>13054.1</v>
      </c>
      <c r="P73" s="5">
        <f t="shared" si="2"/>
        <v>13054.1</v>
      </c>
      <c r="Q73" s="16">
        <f t="shared" si="10"/>
        <v>100</v>
      </c>
      <c r="R73" s="5">
        <v>13054.1</v>
      </c>
      <c r="S73" s="16">
        <f t="shared" si="11"/>
        <v>100</v>
      </c>
      <c r="T73" s="5">
        <f t="shared" si="5"/>
        <v>0</v>
      </c>
      <c r="U73" s="16">
        <f t="shared" si="12"/>
        <v>0</v>
      </c>
    </row>
    <row r="74" spans="1:21" ht="27.95" customHeight="1" x14ac:dyDescent="0.25">
      <c r="A74" s="1">
        <f t="shared" si="9"/>
        <v>69</v>
      </c>
      <c r="B74" s="1" t="s">
        <v>22</v>
      </c>
      <c r="C74" s="1"/>
      <c r="D74" s="25" t="s">
        <v>170</v>
      </c>
      <c r="E74" s="84" t="s">
        <v>41</v>
      </c>
      <c r="F74" s="98" t="s">
        <v>327</v>
      </c>
      <c r="G74" s="93">
        <f t="shared" si="0"/>
        <v>4991.05</v>
      </c>
      <c r="H74" s="44">
        <v>21</v>
      </c>
      <c r="I74" s="44">
        <v>7</v>
      </c>
      <c r="J74" s="44">
        <v>12</v>
      </c>
      <c r="K74" s="44">
        <v>12</v>
      </c>
      <c r="L74" s="44">
        <v>14</v>
      </c>
      <c r="M74" s="44">
        <v>0</v>
      </c>
      <c r="N74" s="16">
        <f t="shared" si="1"/>
        <v>57.142857142857139</v>
      </c>
      <c r="O74" s="5">
        <v>4991.05</v>
      </c>
      <c r="P74" s="5">
        <f t="shared" si="2"/>
        <v>4991.05</v>
      </c>
      <c r="Q74" s="16">
        <f t="shared" si="10"/>
        <v>100</v>
      </c>
      <c r="R74" s="5">
        <v>4991.05</v>
      </c>
      <c r="S74" s="16">
        <f t="shared" si="11"/>
        <v>100</v>
      </c>
      <c r="T74" s="5">
        <f t="shared" si="5"/>
        <v>0</v>
      </c>
      <c r="U74" s="16">
        <f t="shared" si="12"/>
        <v>0</v>
      </c>
    </row>
    <row r="75" spans="1:21" ht="27.95" customHeight="1" x14ac:dyDescent="0.25">
      <c r="A75" s="1">
        <f t="shared" si="9"/>
        <v>70</v>
      </c>
      <c r="B75" s="1" t="s">
        <v>22</v>
      </c>
      <c r="C75" s="1"/>
      <c r="D75" s="25" t="s">
        <v>166</v>
      </c>
      <c r="E75" s="84" t="s">
        <v>53</v>
      </c>
      <c r="F75" s="98" t="s">
        <v>328</v>
      </c>
      <c r="G75" s="93">
        <f t="shared" si="0"/>
        <v>15758.73</v>
      </c>
      <c r="H75" s="44">
        <v>36</v>
      </c>
      <c r="I75" s="44">
        <v>6</v>
      </c>
      <c r="J75" s="44">
        <v>27</v>
      </c>
      <c r="K75" s="44">
        <v>22</v>
      </c>
      <c r="L75" s="44">
        <v>29</v>
      </c>
      <c r="M75" s="44">
        <v>0</v>
      </c>
      <c r="N75" s="16">
        <f t="shared" si="1"/>
        <v>61.111111111111114</v>
      </c>
      <c r="O75" s="5">
        <v>15758.73</v>
      </c>
      <c r="P75" s="5">
        <f t="shared" si="2"/>
        <v>15758.73</v>
      </c>
      <c r="Q75" s="16">
        <f t="shared" si="10"/>
        <v>100</v>
      </c>
      <c r="R75" s="5">
        <v>15758.73</v>
      </c>
      <c r="S75" s="16">
        <f t="shared" si="11"/>
        <v>100</v>
      </c>
      <c r="T75" s="5">
        <f t="shared" si="5"/>
        <v>0</v>
      </c>
      <c r="U75" s="16">
        <f t="shared" si="12"/>
        <v>0</v>
      </c>
    </row>
    <row r="76" spans="1:21" ht="27.95" customHeight="1" x14ac:dyDescent="0.25">
      <c r="A76" s="1">
        <f t="shared" si="9"/>
        <v>71</v>
      </c>
      <c r="B76" s="1" t="s">
        <v>22</v>
      </c>
      <c r="C76" s="1"/>
      <c r="D76" s="25" t="s">
        <v>422</v>
      </c>
      <c r="E76" s="84" t="s">
        <v>53</v>
      </c>
      <c r="F76" s="192" t="s">
        <v>441</v>
      </c>
      <c r="G76" s="93">
        <f t="shared" si="0"/>
        <v>0</v>
      </c>
      <c r="H76" s="44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16">
        <f t="shared" si="1"/>
        <v>0</v>
      </c>
      <c r="O76" s="5">
        <v>0</v>
      </c>
      <c r="P76" s="5">
        <f t="shared" si="2"/>
        <v>0</v>
      </c>
      <c r="Q76" s="16">
        <f t="shared" si="10"/>
        <v>0</v>
      </c>
      <c r="R76" s="5">
        <v>0</v>
      </c>
      <c r="S76" s="16">
        <f t="shared" si="11"/>
        <v>0</v>
      </c>
      <c r="T76" s="5">
        <f t="shared" si="5"/>
        <v>0</v>
      </c>
      <c r="U76" s="16">
        <f t="shared" si="12"/>
        <v>0</v>
      </c>
    </row>
    <row r="77" spans="1:21" ht="27.95" customHeight="1" x14ac:dyDescent="0.25">
      <c r="A77" s="1">
        <f t="shared" si="9"/>
        <v>72</v>
      </c>
      <c r="B77" s="1" t="s">
        <v>22</v>
      </c>
      <c r="C77" s="1"/>
      <c r="D77" s="25" t="s">
        <v>172</v>
      </c>
      <c r="E77" s="86" t="s">
        <v>173</v>
      </c>
      <c r="F77" s="96" t="s">
        <v>329</v>
      </c>
      <c r="G77" s="93">
        <f t="shared" si="0"/>
        <v>22289.7</v>
      </c>
      <c r="H77" s="44">
        <v>28</v>
      </c>
      <c r="I77" s="44">
        <v>1</v>
      </c>
      <c r="J77" s="44">
        <v>23</v>
      </c>
      <c r="K77" s="44">
        <v>16</v>
      </c>
      <c r="L77" s="44">
        <v>21</v>
      </c>
      <c r="M77" s="44">
        <v>0</v>
      </c>
      <c r="N77" s="16">
        <f t="shared" si="1"/>
        <v>57.142857142857139</v>
      </c>
      <c r="O77" s="5">
        <v>22289.7</v>
      </c>
      <c r="P77" s="5">
        <f t="shared" si="2"/>
        <v>22289.7</v>
      </c>
      <c r="Q77" s="16">
        <f t="shared" si="10"/>
        <v>100</v>
      </c>
      <c r="R77" s="5">
        <v>22289.7</v>
      </c>
      <c r="S77" s="16">
        <f t="shared" si="11"/>
        <v>100</v>
      </c>
      <c r="T77" s="5">
        <f t="shared" si="5"/>
        <v>0</v>
      </c>
      <c r="U77" s="16">
        <f t="shared" si="12"/>
        <v>0</v>
      </c>
    </row>
    <row r="78" spans="1:21" ht="27.95" customHeight="1" x14ac:dyDescent="0.25">
      <c r="A78" s="1">
        <f t="shared" si="9"/>
        <v>73</v>
      </c>
      <c r="B78" s="1" t="s">
        <v>22</v>
      </c>
      <c r="C78" s="1"/>
      <c r="D78" s="25" t="s">
        <v>175</v>
      </c>
      <c r="E78" s="84" t="s">
        <v>176</v>
      </c>
      <c r="F78" s="96" t="s">
        <v>370</v>
      </c>
      <c r="G78" s="93">
        <f t="shared" si="0"/>
        <v>13456.08</v>
      </c>
      <c r="H78" s="44">
        <v>33</v>
      </c>
      <c r="I78" s="44">
        <v>8</v>
      </c>
      <c r="J78" s="44">
        <v>16</v>
      </c>
      <c r="K78" s="44">
        <v>17</v>
      </c>
      <c r="L78" s="44">
        <v>20</v>
      </c>
      <c r="M78" s="44">
        <v>0</v>
      </c>
      <c r="N78" s="16">
        <f t="shared" si="1"/>
        <v>51.515151515151516</v>
      </c>
      <c r="O78" s="5">
        <v>13456.08</v>
      </c>
      <c r="P78" s="5">
        <f t="shared" si="2"/>
        <v>13456.08</v>
      </c>
      <c r="Q78" s="16">
        <f t="shared" si="10"/>
        <v>100</v>
      </c>
      <c r="R78" s="5">
        <v>13456.08</v>
      </c>
      <c r="S78" s="16">
        <f t="shared" si="11"/>
        <v>100</v>
      </c>
      <c r="T78" s="5">
        <f t="shared" si="5"/>
        <v>0</v>
      </c>
      <c r="U78" s="16">
        <f t="shared" si="12"/>
        <v>0</v>
      </c>
    </row>
    <row r="79" spans="1:21" ht="27.95" customHeight="1" x14ac:dyDescent="0.25">
      <c r="A79" s="1">
        <f t="shared" si="9"/>
        <v>74</v>
      </c>
      <c r="B79" s="1" t="s">
        <v>22</v>
      </c>
      <c r="C79" s="1"/>
      <c r="D79" s="25" t="s">
        <v>451</v>
      </c>
      <c r="E79" s="84" t="s">
        <v>41</v>
      </c>
      <c r="F79" s="96"/>
      <c r="G79" s="93">
        <f t="shared" si="0"/>
        <v>0</v>
      </c>
      <c r="H79" s="44">
        <v>3</v>
      </c>
      <c r="I79" s="44">
        <v>1</v>
      </c>
      <c r="J79" s="44">
        <v>2</v>
      </c>
      <c r="K79" s="44">
        <v>0</v>
      </c>
      <c r="L79" s="44">
        <v>0</v>
      </c>
      <c r="M79" s="44">
        <v>0</v>
      </c>
      <c r="N79" s="16">
        <f t="shared" si="1"/>
        <v>0</v>
      </c>
      <c r="O79" s="5">
        <v>0</v>
      </c>
      <c r="P79" s="5">
        <f t="shared" si="2"/>
        <v>0</v>
      </c>
      <c r="Q79" s="16">
        <f t="shared" si="10"/>
        <v>0</v>
      </c>
      <c r="R79" s="5">
        <v>0</v>
      </c>
      <c r="S79" s="16">
        <f t="shared" si="11"/>
        <v>0</v>
      </c>
      <c r="T79" s="5">
        <f t="shared" si="5"/>
        <v>0</v>
      </c>
      <c r="U79" s="16">
        <f t="shared" si="12"/>
        <v>0</v>
      </c>
    </row>
    <row r="80" spans="1:21" ht="27.95" customHeight="1" x14ac:dyDescent="0.25">
      <c r="A80" s="1">
        <f t="shared" si="9"/>
        <v>75</v>
      </c>
      <c r="B80" s="1" t="s">
        <v>22</v>
      </c>
      <c r="C80" s="1"/>
      <c r="D80" s="37" t="s">
        <v>178</v>
      </c>
      <c r="E80" s="85" t="s">
        <v>53</v>
      </c>
      <c r="F80" s="96" t="s">
        <v>330</v>
      </c>
      <c r="G80" s="93">
        <f t="shared" si="0"/>
        <v>103.49</v>
      </c>
      <c r="H80" s="44">
        <v>1</v>
      </c>
      <c r="I80" s="44">
        <v>0</v>
      </c>
      <c r="J80" s="44">
        <v>1</v>
      </c>
      <c r="K80" s="44">
        <v>1</v>
      </c>
      <c r="L80" s="44">
        <v>1</v>
      </c>
      <c r="M80" s="44">
        <v>0</v>
      </c>
      <c r="N80" s="16">
        <f t="shared" si="1"/>
        <v>100</v>
      </c>
      <c r="O80" s="5">
        <v>103.49</v>
      </c>
      <c r="P80" s="5">
        <f t="shared" si="2"/>
        <v>103.49</v>
      </c>
      <c r="Q80" s="16">
        <f t="shared" si="10"/>
        <v>100</v>
      </c>
      <c r="R80" s="5">
        <v>103.49</v>
      </c>
      <c r="S80" s="16">
        <f t="shared" si="11"/>
        <v>100</v>
      </c>
      <c r="T80" s="5">
        <f t="shared" si="5"/>
        <v>0</v>
      </c>
      <c r="U80" s="16">
        <f t="shared" si="12"/>
        <v>0</v>
      </c>
    </row>
    <row r="81" spans="1:21" ht="27.95" customHeight="1" x14ac:dyDescent="0.25">
      <c r="A81" s="1">
        <f t="shared" si="9"/>
        <v>76</v>
      </c>
      <c r="B81" s="1" t="s">
        <v>22</v>
      </c>
      <c r="C81" s="1"/>
      <c r="D81" s="25" t="s">
        <v>180</v>
      </c>
      <c r="E81" s="84" t="s">
        <v>41</v>
      </c>
      <c r="F81" s="97" t="s">
        <v>359</v>
      </c>
      <c r="G81" s="93">
        <f t="shared" si="0"/>
        <v>0</v>
      </c>
      <c r="H81" s="44">
        <v>10</v>
      </c>
      <c r="I81" s="44">
        <v>4</v>
      </c>
      <c r="J81" s="44">
        <v>6</v>
      </c>
      <c r="K81" s="44">
        <v>0</v>
      </c>
      <c r="L81" s="44">
        <v>0</v>
      </c>
      <c r="M81" s="44">
        <v>0</v>
      </c>
      <c r="N81" s="16">
        <f t="shared" si="1"/>
        <v>0</v>
      </c>
      <c r="O81" s="5">
        <v>0</v>
      </c>
      <c r="P81" s="5">
        <f t="shared" si="2"/>
        <v>0</v>
      </c>
      <c r="Q81" s="16">
        <f t="shared" si="10"/>
        <v>0</v>
      </c>
      <c r="R81" s="5">
        <v>0</v>
      </c>
      <c r="S81" s="16">
        <f t="shared" si="11"/>
        <v>0</v>
      </c>
      <c r="T81" s="5">
        <f t="shared" si="5"/>
        <v>0</v>
      </c>
      <c r="U81" s="16">
        <f t="shared" si="12"/>
        <v>0</v>
      </c>
    </row>
    <row r="82" spans="1:21" ht="27.95" customHeight="1" x14ac:dyDescent="0.25">
      <c r="A82" s="1">
        <f t="shared" si="9"/>
        <v>77</v>
      </c>
      <c r="B82" s="25" t="s">
        <v>25</v>
      </c>
      <c r="C82" s="205" t="s">
        <v>32</v>
      </c>
      <c r="D82" s="25" t="s">
        <v>182</v>
      </c>
      <c r="E82" s="84" t="s">
        <v>41</v>
      </c>
      <c r="F82" s="96" t="s">
        <v>331</v>
      </c>
      <c r="G82" s="93">
        <f t="shared" si="0"/>
        <v>10716.7</v>
      </c>
      <c r="H82" s="44">
        <v>34</v>
      </c>
      <c r="I82" s="44">
        <v>13</v>
      </c>
      <c r="J82" s="44">
        <v>17</v>
      </c>
      <c r="K82" s="44">
        <v>21</v>
      </c>
      <c r="L82" s="44">
        <v>36</v>
      </c>
      <c r="M82" s="44">
        <v>0</v>
      </c>
      <c r="N82" s="16">
        <f t="shared" si="1"/>
        <v>61.764705882352942</v>
      </c>
      <c r="O82" s="5">
        <v>10716.7</v>
      </c>
      <c r="P82" s="5">
        <f t="shared" si="2"/>
        <v>10716.7</v>
      </c>
      <c r="Q82" s="16">
        <f t="shared" si="10"/>
        <v>100</v>
      </c>
      <c r="R82" s="5">
        <v>10716.7</v>
      </c>
      <c r="S82" s="16">
        <f t="shared" si="11"/>
        <v>100</v>
      </c>
      <c r="T82" s="5">
        <f t="shared" si="5"/>
        <v>0</v>
      </c>
      <c r="U82" s="16">
        <f t="shared" si="12"/>
        <v>0</v>
      </c>
    </row>
    <row r="83" spans="1:21" ht="27.95" customHeight="1" x14ac:dyDescent="0.25">
      <c r="A83" s="1">
        <f t="shared" si="9"/>
        <v>78</v>
      </c>
      <c r="B83" s="205" t="s">
        <v>24</v>
      </c>
      <c r="C83" s="205" t="s">
        <v>259</v>
      </c>
      <c r="D83" s="25" t="s">
        <v>260</v>
      </c>
      <c r="E83" s="84" t="s">
        <v>41</v>
      </c>
      <c r="F83" s="96" t="s">
        <v>332</v>
      </c>
      <c r="G83" s="93">
        <f t="shared" si="0"/>
        <v>4831.78</v>
      </c>
      <c r="H83" s="44">
        <v>8</v>
      </c>
      <c r="I83" s="44">
        <v>2</v>
      </c>
      <c r="J83" s="44">
        <v>5</v>
      </c>
      <c r="K83" s="44">
        <v>7</v>
      </c>
      <c r="L83" s="44">
        <v>11</v>
      </c>
      <c r="M83" s="44">
        <v>0</v>
      </c>
      <c r="N83" s="16">
        <f t="shared" si="1"/>
        <v>87.5</v>
      </c>
      <c r="O83" s="16">
        <v>4831.78</v>
      </c>
      <c r="P83" s="5">
        <f t="shared" si="2"/>
        <v>4831.78</v>
      </c>
      <c r="Q83" s="16">
        <f t="shared" si="10"/>
        <v>100</v>
      </c>
      <c r="R83" s="16">
        <v>4831.78</v>
      </c>
      <c r="S83" s="16">
        <f t="shared" si="11"/>
        <v>100</v>
      </c>
      <c r="T83" s="5">
        <f t="shared" si="5"/>
        <v>0</v>
      </c>
      <c r="U83" s="16">
        <f t="shared" si="12"/>
        <v>0</v>
      </c>
    </row>
    <row r="84" spans="1:21" ht="27.95" customHeight="1" x14ac:dyDescent="0.25">
      <c r="A84" s="1">
        <f t="shared" si="9"/>
        <v>79</v>
      </c>
      <c r="B84" s="1" t="s">
        <v>22</v>
      </c>
      <c r="C84" s="1"/>
      <c r="D84" s="25" t="s">
        <v>184</v>
      </c>
      <c r="E84" s="84" t="s">
        <v>185</v>
      </c>
      <c r="F84" s="98" t="s">
        <v>333</v>
      </c>
      <c r="G84" s="93">
        <f t="shared" si="0"/>
        <v>91.35</v>
      </c>
      <c r="H84" s="44">
        <v>9</v>
      </c>
      <c r="I84" s="44">
        <v>1</v>
      </c>
      <c r="J84" s="44">
        <v>5</v>
      </c>
      <c r="K84" s="44">
        <v>1</v>
      </c>
      <c r="L84" s="44">
        <v>1</v>
      </c>
      <c r="M84" s="44">
        <v>0</v>
      </c>
      <c r="N84" s="16">
        <f t="shared" si="1"/>
        <v>11.111111111111111</v>
      </c>
      <c r="O84" s="5">
        <v>91.35</v>
      </c>
      <c r="P84" s="5">
        <f t="shared" si="2"/>
        <v>91.35</v>
      </c>
      <c r="Q84" s="16">
        <f t="shared" si="10"/>
        <v>100</v>
      </c>
      <c r="R84" s="5">
        <v>91.35</v>
      </c>
      <c r="S84" s="16">
        <f t="shared" si="11"/>
        <v>100</v>
      </c>
      <c r="T84" s="5">
        <f t="shared" si="5"/>
        <v>0</v>
      </c>
      <c r="U84" s="16">
        <f t="shared" si="12"/>
        <v>0</v>
      </c>
    </row>
    <row r="85" spans="1:21" ht="27.95" customHeight="1" x14ac:dyDescent="0.25">
      <c r="A85" s="1">
        <f t="shared" si="9"/>
        <v>80</v>
      </c>
      <c r="B85" s="1" t="s">
        <v>22</v>
      </c>
      <c r="C85" s="1"/>
      <c r="D85" s="25" t="s">
        <v>187</v>
      </c>
      <c r="E85" s="84" t="s">
        <v>188</v>
      </c>
      <c r="F85" s="96" t="s">
        <v>362</v>
      </c>
      <c r="G85" s="93">
        <f t="shared" si="0"/>
        <v>17430.099999999999</v>
      </c>
      <c r="H85" s="44">
        <v>37</v>
      </c>
      <c r="I85" s="44">
        <v>7</v>
      </c>
      <c r="J85" s="44">
        <v>24</v>
      </c>
      <c r="K85" s="44">
        <v>32</v>
      </c>
      <c r="L85" s="44">
        <v>39</v>
      </c>
      <c r="M85" s="44">
        <v>0</v>
      </c>
      <c r="N85" s="16">
        <f t="shared" si="1"/>
        <v>86.486486486486484</v>
      </c>
      <c r="O85" s="5">
        <v>17430.099999999999</v>
      </c>
      <c r="P85" s="5">
        <f t="shared" si="2"/>
        <v>17430.099999999999</v>
      </c>
      <c r="Q85" s="16">
        <f t="shared" si="10"/>
        <v>100</v>
      </c>
      <c r="R85" s="5">
        <v>17430.099999999999</v>
      </c>
      <c r="S85" s="16">
        <f t="shared" si="11"/>
        <v>100</v>
      </c>
      <c r="T85" s="5">
        <f t="shared" si="5"/>
        <v>0</v>
      </c>
      <c r="U85" s="16">
        <f t="shared" si="12"/>
        <v>0</v>
      </c>
    </row>
    <row r="86" spans="1:21" ht="27.95" customHeight="1" x14ac:dyDescent="0.25">
      <c r="A86" s="1">
        <f t="shared" si="9"/>
        <v>81</v>
      </c>
      <c r="B86" s="1" t="s">
        <v>22</v>
      </c>
      <c r="C86" s="1"/>
      <c r="D86" s="25" t="s">
        <v>423</v>
      </c>
      <c r="E86" s="84" t="s">
        <v>188</v>
      </c>
      <c r="F86" s="192" t="s">
        <v>442</v>
      </c>
      <c r="G86" s="93">
        <f t="shared" si="0"/>
        <v>0</v>
      </c>
      <c r="H86" s="44">
        <v>2</v>
      </c>
      <c r="I86" s="44">
        <v>0</v>
      </c>
      <c r="J86" s="44">
        <v>1</v>
      </c>
      <c r="K86" s="44">
        <v>0</v>
      </c>
      <c r="L86" s="44">
        <v>0</v>
      </c>
      <c r="M86" s="44">
        <v>0</v>
      </c>
      <c r="N86" s="16">
        <f t="shared" si="1"/>
        <v>0</v>
      </c>
      <c r="O86" s="5">
        <v>0</v>
      </c>
      <c r="P86" s="5">
        <f t="shared" si="2"/>
        <v>0</v>
      </c>
      <c r="Q86" s="16">
        <f t="shared" si="10"/>
        <v>0</v>
      </c>
      <c r="R86" s="5">
        <v>0</v>
      </c>
      <c r="S86" s="16">
        <f t="shared" si="11"/>
        <v>0</v>
      </c>
      <c r="T86" s="5">
        <f t="shared" si="5"/>
        <v>0</v>
      </c>
      <c r="U86" s="16">
        <f t="shared" si="12"/>
        <v>0</v>
      </c>
    </row>
    <row r="87" spans="1:21" ht="42" customHeight="1" x14ac:dyDescent="0.25">
      <c r="A87" s="1">
        <f t="shared" si="9"/>
        <v>82</v>
      </c>
      <c r="B87" s="1" t="s">
        <v>22</v>
      </c>
      <c r="C87" s="1"/>
      <c r="D87" s="25" t="s">
        <v>190</v>
      </c>
      <c r="E87" s="84" t="s">
        <v>44</v>
      </c>
      <c r="F87" s="96" t="s">
        <v>361</v>
      </c>
      <c r="G87" s="93">
        <f t="shared" ref="G87:G125" si="13">O87</f>
        <v>33800.129999999997</v>
      </c>
      <c r="H87" s="44">
        <v>49</v>
      </c>
      <c r="I87" s="44">
        <v>9</v>
      </c>
      <c r="J87" s="44">
        <v>32</v>
      </c>
      <c r="K87" s="44">
        <v>26</v>
      </c>
      <c r="L87" s="44">
        <v>42</v>
      </c>
      <c r="M87" s="44">
        <v>0</v>
      </c>
      <c r="N87" s="16">
        <f t="shared" ref="N87:N125" si="14">IF(H87=0,0,K87/H87)*100</f>
        <v>53.061224489795919</v>
      </c>
      <c r="O87" s="5">
        <v>33800.129999999997</v>
      </c>
      <c r="P87" s="5">
        <f t="shared" ref="P87:P125" si="15">O87</f>
        <v>33800.129999999997</v>
      </c>
      <c r="Q87" s="16">
        <f t="shared" si="10"/>
        <v>100</v>
      </c>
      <c r="R87" s="5">
        <v>33800.129999999997</v>
      </c>
      <c r="S87" s="16">
        <f t="shared" si="11"/>
        <v>100</v>
      </c>
      <c r="T87" s="5">
        <f t="shared" ref="T87:T125" si="16">SUM(P87, -R87)</f>
        <v>0</v>
      </c>
      <c r="U87" s="16">
        <f t="shared" si="12"/>
        <v>0</v>
      </c>
    </row>
    <row r="88" spans="1:21" ht="27.95" customHeight="1" x14ac:dyDescent="0.25">
      <c r="A88" s="1">
        <f t="shared" si="9"/>
        <v>83</v>
      </c>
      <c r="B88" s="1" t="s">
        <v>22</v>
      </c>
      <c r="C88" s="1"/>
      <c r="D88" s="25" t="s">
        <v>192</v>
      </c>
      <c r="E88" s="84" t="s">
        <v>123</v>
      </c>
      <c r="F88" s="98" t="s">
        <v>334</v>
      </c>
      <c r="G88" s="93">
        <f t="shared" si="13"/>
        <v>643.1</v>
      </c>
      <c r="H88" s="44">
        <v>2</v>
      </c>
      <c r="I88" s="44">
        <v>0</v>
      </c>
      <c r="J88" s="44">
        <v>2</v>
      </c>
      <c r="K88" s="44">
        <v>2</v>
      </c>
      <c r="L88" s="44">
        <v>2</v>
      </c>
      <c r="M88" s="44">
        <v>0</v>
      </c>
      <c r="N88" s="16">
        <f t="shared" si="14"/>
        <v>100</v>
      </c>
      <c r="O88" s="5">
        <v>643.1</v>
      </c>
      <c r="P88" s="5">
        <f t="shared" si="15"/>
        <v>643.1</v>
      </c>
      <c r="Q88" s="16">
        <f t="shared" si="10"/>
        <v>100</v>
      </c>
      <c r="R88" s="5">
        <v>643.1</v>
      </c>
      <c r="S88" s="16">
        <f t="shared" si="11"/>
        <v>100</v>
      </c>
      <c r="T88" s="5">
        <f t="shared" si="16"/>
        <v>0</v>
      </c>
      <c r="U88" s="16">
        <f t="shared" si="12"/>
        <v>0</v>
      </c>
    </row>
    <row r="89" spans="1:21" ht="27.95" customHeight="1" x14ac:dyDescent="0.25">
      <c r="A89" s="1">
        <f t="shared" si="9"/>
        <v>84</v>
      </c>
      <c r="B89" s="1" t="s">
        <v>22</v>
      </c>
      <c r="C89" s="1"/>
      <c r="D89" s="25" t="s">
        <v>424</v>
      </c>
      <c r="E89" s="84" t="s">
        <v>111</v>
      </c>
      <c r="F89" s="192" t="s">
        <v>443</v>
      </c>
      <c r="G89" s="93">
        <f t="shared" si="13"/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16">
        <f t="shared" si="14"/>
        <v>0</v>
      </c>
      <c r="O89" s="5">
        <v>0</v>
      </c>
      <c r="P89" s="5">
        <f t="shared" si="15"/>
        <v>0</v>
      </c>
      <c r="Q89" s="16">
        <f t="shared" si="10"/>
        <v>0</v>
      </c>
      <c r="R89" s="5">
        <v>0</v>
      </c>
      <c r="S89" s="16">
        <f t="shared" si="11"/>
        <v>0</v>
      </c>
      <c r="T89" s="5">
        <f t="shared" si="16"/>
        <v>0</v>
      </c>
      <c r="U89" s="16">
        <f t="shared" si="12"/>
        <v>0</v>
      </c>
    </row>
    <row r="90" spans="1:21" ht="27.95" customHeight="1" x14ac:dyDescent="0.25">
      <c r="A90" s="1">
        <f t="shared" si="9"/>
        <v>85</v>
      </c>
      <c r="B90" s="1" t="s">
        <v>22</v>
      </c>
      <c r="C90" s="1"/>
      <c r="D90" s="25" t="s">
        <v>193</v>
      </c>
      <c r="E90" s="84" t="s">
        <v>41</v>
      </c>
      <c r="F90" s="100" t="s">
        <v>376</v>
      </c>
      <c r="G90" s="93">
        <f t="shared" si="13"/>
        <v>0</v>
      </c>
      <c r="H90" s="44">
        <v>23</v>
      </c>
      <c r="I90" s="44">
        <v>3</v>
      </c>
      <c r="J90" s="44">
        <v>19</v>
      </c>
      <c r="K90" s="44">
        <v>0</v>
      </c>
      <c r="L90" s="44">
        <v>0</v>
      </c>
      <c r="M90" s="44">
        <v>0</v>
      </c>
      <c r="N90" s="16">
        <f t="shared" si="14"/>
        <v>0</v>
      </c>
      <c r="O90" s="5">
        <v>0</v>
      </c>
      <c r="P90" s="5">
        <f t="shared" si="15"/>
        <v>0</v>
      </c>
      <c r="Q90" s="16">
        <f t="shared" si="10"/>
        <v>0</v>
      </c>
      <c r="R90" s="5">
        <v>0</v>
      </c>
      <c r="S90" s="16">
        <f t="shared" si="11"/>
        <v>0</v>
      </c>
      <c r="T90" s="5">
        <f t="shared" si="16"/>
        <v>0</v>
      </c>
      <c r="U90" s="16">
        <f t="shared" si="12"/>
        <v>0</v>
      </c>
    </row>
    <row r="91" spans="1:21" ht="27.95" customHeight="1" x14ac:dyDescent="0.25">
      <c r="A91" s="1">
        <f t="shared" si="9"/>
        <v>86</v>
      </c>
      <c r="B91" s="1" t="s">
        <v>22</v>
      </c>
      <c r="C91" s="1"/>
      <c r="D91" s="25" t="s">
        <v>195</v>
      </c>
      <c r="E91" s="84" t="s">
        <v>196</v>
      </c>
      <c r="F91" s="96" t="s">
        <v>335</v>
      </c>
      <c r="G91" s="93">
        <f t="shared" si="13"/>
        <v>9257.4</v>
      </c>
      <c r="H91" s="44">
        <v>28</v>
      </c>
      <c r="I91" s="44">
        <v>2</v>
      </c>
      <c r="J91" s="44">
        <v>25</v>
      </c>
      <c r="K91" s="44">
        <v>17</v>
      </c>
      <c r="L91" s="44">
        <v>19</v>
      </c>
      <c r="M91" s="44">
        <v>0</v>
      </c>
      <c r="N91" s="16">
        <f t="shared" si="14"/>
        <v>60.714285714285708</v>
      </c>
      <c r="O91" s="5">
        <v>9257.4</v>
      </c>
      <c r="P91" s="5">
        <f t="shared" si="15"/>
        <v>9257.4</v>
      </c>
      <c r="Q91" s="16">
        <f t="shared" si="10"/>
        <v>100</v>
      </c>
      <c r="R91" s="5">
        <v>9257.4</v>
      </c>
      <c r="S91" s="16">
        <f t="shared" si="11"/>
        <v>100</v>
      </c>
      <c r="T91" s="5">
        <f t="shared" si="16"/>
        <v>0</v>
      </c>
      <c r="U91" s="16">
        <f t="shared" si="12"/>
        <v>0</v>
      </c>
    </row>
    <row r="92" spans="1:21" ht="27.95" customHeight="1" x14ac:dyDescent="0.25">
      <c r="A92" s="1">
        <f t="shared" si="9"/>
        <v>87</v>
      </c>
      <c r="B92" s="1" t="s">
        <v>22</v>
      </c>
      <c r="C92" s="1"/>
      <c r="D92" s="25" t="s">
        <v>198</v>
      </c>
      <c r="E92" s="84" t="s">
        <v>196</v>
      </c>
      <c r="F92" s="96" t="s">
        <v>336</v>
      </c>
      <c r="G92" s="93">
        <f t="shared" si="13"/>
        <v>1870.24</v>
      </c>
      <c r="H92" s="44">
        <v>6</v>
      </c>
      <c r="I92" s="44">
        <v>0</v>
      </c>
      <c r="J92" s="44">
        <v>6</v>
      </c>
      <c r="K92" s="44">
        <v>5</v>
      </c>
      <c r="L92" s="44">
        <v>6</v>
      </c>
      <c r="M92" s="44">
        <v>0</v>
      </c>
      <c r="N92" s="16">
        <f t="shared" si="14"/>
        <v>83.333333333333343</v>
      </c>
      <c r="O92" s="5">
        <v>1870.24</v>
      </c>
      <c r="P92" s="5">
        <f t="shared" si="15"/>
        <v>1870.24</v>
      </c>
      <c r="Q92" s="16">
        <f t="shared" si="10"/>
        <v>100</v>
      </c>
      <c r="R92" s="5">
        <v>1870.24</v>
      </c>
      <c r="S92" s="16">
        <f t="shared" si="11"/>
        <v>100</v>
      </c>
      <c r="T92" s="5">
        <f t="shared" si="16"/>
        <v>0</v>
      </c>
      <c r="U92" s="16">
        <f t="shared" si="12"/>
        <v>0</v>
      </c>
    </row>
    <row r="93" spans="1:21" ht="27.95" customHeight="1" x14ac:dyDescent="0.25">
      <c r="A93" s="1">
        <f t="shared" si="9"/>
        <v>88</v>
      </c>
      <c r="B93" s="1" t="s">
        <v>22</v>
      </c>
      <c r="C93" s="1"/>
      <c r="D93" s="25" t="s">
        <v>200</v>
      </c>
      <c r="E93" s="84" t="s">
        <v>41</v>
      </c>
      <c r="F93" s="96" t="s">
        <v>337</v>
      </c>
      <c r="G93" s="93">
        <f t="shared" si="13"/>
        <v>20290.11</v>
      </c>
      <c r="H93" s="44">
        <v>26</v>
      </c>
      <c r="I93" s="44">
        <v>8</v>
      </c>
      <c r="J93" s="44">
        <v>17</v>
      </c>
      <c r="K93" s="44">
        <v>15</v>
      </c>
      <c r="L93" s="44">
        <v>27</v>
      </c>
      <c r="M93" s="44">
        <v>0</v>
      </c>
      <c r="N93" s="16">
        <f t="shared" si="14"/>
        <v>57.692307692307686</v>
      </c>
      <c r="O93" s="5">
        <v>20290.11</v>
      </c>
      <c r="P93" s="5">
        <f t="shared" si="15"/>
        <v>20290.11</v>
      </c>
      <c r="Q93" s="16">
        <f t="shared" si="10"/>
        <v>100</v>
      </c>
      <c r="R93" s="5">
        <v>20290.11</v>
      </c>
      <c r="S93" s="16">
        <f t="shared" si="11"/>
        <v>100</v>
      </c>
      <c r="T93" s="5">
        <f t="shared" si="16"/>
        <v>0</v>
      </c>
      <c r="U93" s="16">
        <f t="shared" si="12"/>
        <v>0</v>
      </c>
    </row>
    <row r="94" spans="1:21" ht="27.95" customHeight="1" x14ac:dyDescent="0.25">
      <c r="A94" s="1">
        <f t="shared" si="9"/>
        <v>89</v>
      </c>
      <c r="B94" s="1" t="s">
        <v>22</v>
      </c>
      <c r="C94" s="1"/>
      <c r="D94" s="25" t="s">
        <v>204</v>
      </c>
      <c r="E94" s="84" t="s">
        <v>53</v>
      </c>
      <c r="F94" s="96" t="s">
        <v>338</v>
      </c>
      <c r="G94" s="93">
        <f t="shared" si="13"/>
        <v>19668.16</v>
      </c>
      <c r="H94" s="44">
        <v>33</v>
      </c>
      <c r="I94" s="44">
        <v>3</v>
      </c>
      <c r="J94" s="44">
        <v>24</v>
      </c>
      <c r="K94" s="44">
        <v>30</v>
      </c>
      <c r="L94" s="44">
        <v>37</v>
      </c>
      <c r="M94" s="44">
        <v>0</v>
      </c>
      <c r="N94" s="16">
        <f t="shared" si="14"/>
        <v>90.909090909090907</v>
      </c>
      <c r="O94" s="5">
        <v>19668.16</v>
      </c>
      <c r="P94" s="5">
        <f t="shared" si="15"/>
        <v>19668.16</v>
      </c>
      <c r="Q94" s="16">
        <f t="shared" si="10"/>
        <v>100</v>
      </c>
      <c r="R94" s="5">
        <v>19668.16</v>
      </c>
      <c r="S94" s="16">
        <f t="shared" si="11"/>
        <v>100</v>
      </c>
      <c r="T94" s="5">
        <f t="shared" si="16"/>
        <v>0</v>
      </c>
      <c r="U94" s="16">
        <f t="shared" si="12"/>
        <v>0</v>
      </c>
    </row>
    <row r="95" spans="1:21" ht="27.95" customHeight="1" x14ac:dyDescent="0.25">
      <c r="A95" s="1">
        <f t="shared" si="9"/>
        <v>90</v>
      </c>
      <c r="B95" s="1" t="s">
        <v>22</v>
      </c>
      <c r="C95" s="1"/>
      <c r="D95" s="25" t="s">
        <v>206</v>
      </c>
      <c r="E95" s="86" t="s">
        <v>41</v>
      </c>
      <c r="F95" s="96" t="s">
        <v>339</v>
      </c>
      <c r="G95" s="93">
        <f t="shared" si="13"/>
        <v>26582.81</v>
      </c>
      <c r="H95" s="44">
        <v>48</v>
      </c>
      <c r="I95" s="44">
        <v>11</v>
      </c>
      <c r="J95" s="44">
        <v>33</v>
      </c>
      <c r="K95" s="44">
        <v>36</v>
      </c>
      <c r="L95" s="44">
        <v>44</v>
      </c>
      <c r="M95" s="44">
        <v>0</v>
      </c>
      <c r="N95" s="16">
        <f t="shared" si="14"/>
        <v>75</v>
      </c>
      <c r="O95" s="5">
        <v>26582.81</v>
      </c>
      <c r="P95" s="5">
        <f t="shared" si="15"/>
        <v>26582.81</v>
      </c>
      <c r="Q95" s="16">
        <f t="shared" si="10"/>
        <v>100</v>
      </c>
      <c r="R95" s="5">
        <v>26582.81</v>
      </c>
      <c r="S95" s="16">
        <f t="shared" si="11"/>
        <v>100</v>
      </c>
      <c r="T95" s="5">
        <f t="shared" si="16"/>
        <v>0</v>
      </c>
      <c r="U95" s="16">
        <f t="shared" si="12"/>
        <v>0</v>
      </c>
    </row>
    <row r="96" spans="1:21" ht="27.95" customHeight="1" x14ac:dyDescent="0.25">
      <c r="A96" s="1">
        <f t="shared" si="9"/>
        <v>91</v>
      </c>
      <c r="B96" s="1" t="s">
        <v>22</v>
      </c>
      <c r="C96" s="1"/>
      <c r="D96" s="25" t="s">
        <v>450</v>
      </c>
      <c r="E96" s="86" t="s">
        <v>41</v>
      </c>
      <c r="F96" s="96"/>
      <c r="G96" s="93">
        <f t="shared" si="13"/>
        <v>0</v>
      </c>
      <c r="H96" s="44">
        <v>1</v>
      </c>
      <c r="I96" s="44">
        <v>0</v>
      </c>
      <c r="J96" s="44">
        <v>1</v>
      </c>
      <c r="K96" s="44">
        <v>0</v>
      </c>
      <c r="L96" s="44">
        <v>0</v>
      </c>
      <c r="M96" s="44">
        <v>0</v>
      </c>
      <c r="N96" s="16">
        <f t="shared" si="14"/>
        <v>0</v>
      </c>
      <c r="O96" s="5">
        <v>0</v>
      </c>
      <c r="P96" s="5">
        <f t="shared" si="15"/>
        <v>0</v>
      </c>
      <c r="Q96" s="16">
        <f t="shared" si="10"/>
        <v>0</v>
      </c>
      <c r="R96" s="5">
        <v>0</v>
      </c>
      <c r="S96" s="16">
        <f t="shared" si="11"/>
        <v>0</v>
      </c>
      <c r="T96" s="5">
        <f t="shared" si="16"/>
        <v>0</v>
      </c>
      <c r="U96" s="16">
        <f t="shared" si="12"/>
        <v>0</v>
      </c>
    </row>
    <row r="97" spans="1:21" ht="27.95" customHeight="1" x14ac:dyDescent="0.25">
      <c r="A97" s="1">
        <f t="shared" si="9"/>
        <v>92</v>
      </c>
      <c r="B97" s="1" t="s">
        <v>22</v>
      </c>
      <c r="C97" s="1"/>
      <c r="D97" s="25" t="s">
        <v>208</v>
      </c>
      <c r="E97" s="84" t="s">
        <v>135</v>
      </c>
      <c r="F97" s="96" t="s">
        <v>340</v>
      </c>
      <c r="G97" s="93">
        <f t="shared" si="13"/>
        <v>8880.3700000000008</v>
      </c>
      <c r="H97" s="44">
        <v>6</v>
      </c>
      <c r="I97" s="44">
        <v>1</v>
      </c>
      <c r="J97" s="44">
        <v>3</v>
      </c>
      <c r="K97" s="44">
        <v>6</v>
      </c>
      <c r="L97" s="44">
        <v>10</v>
      </c>
      <c r="M97" s="44">
        <v>0</v>
      </c>
      <c r="N97" s="16">
        <f t="shared" si="14"/>
        <v>100</v>
      </c>
      <c r="O97" s="5">
        <v>8880.3700000000008</v>
      </c>
      <c r="P97" s="5">
        <f t="shared" si="15"/>
        <v>8880.3700000000008</v>
      </c>
      <c r="Q97" s="16">
        <f t="shared" si="10"/>
        <v>100</v>
      </c>
      <c r="R97" s="5">
        <v>8880.3700000000008</v>
      </c>
      <c r="S97" s="16">
        <f t="shared" si="11"/>
        <v>100</v>
      </c>
      <c r="T97" s="5">
        <f t="shared" si="16"/>
        <v>0</v>
      </c>
      <c r="U97" s="16">
        <f t="shared" si="12"/>
        <v>0</v>
      </c>
    </row>
    <row r="98" spans="1:21" ht="27.95" customHeight="1" x14ac:dyDescent="0.25">
      <c r="A98" s="1">
        <f t="shared" si="9"/>
        <v>93</v>
      </c>
      <c r="B98" s="1" t="s">
        <v>22</v>
      </c>
      <c r="C98" s="1"/>
      <c r="D98" s="25" t="s">
        <v>210</v>
      </c>
      <c r="E98" s="84" t="s">
        <v>211</v>
      </c>
      <c r="F98" s="100" t="s">
        <v>341</v>
      </c>
      <c r="G98" s="93">
        <f t="shared" si="13"/>
        <v>8230.5499999999993</v>
      </c>
      <c r="H98" s="44">
        <v>7</v>
      </c>
      <c r="I98" s="44">
        <v>1</v>
      </c>
      <c r="J98" s="44">
        <v>6</v>
      </c>
      <c r="K98" s="44">
        <v>6</v>
      </c>
      <c r="L98" s="44">
        <v>9</v>
      </c>
      <c r="M98" s="44">
        <v>0</v>
      </c>
      <c r="N98" s="16">
        <f t="shared" si="14"/>
        <v>85.714285714285708</v>
      </c>
      <c r="O98" s="5">
        <v>8230.5499999999993</v>
      </c>
      <c r="P98" s="5">
        <f t="shared" si="15"/>
        <v>8230.5499999999993</v>
      </c>
      <c r="Q98" s="16">
        <f t="shared" si="10"/>
        <v>100</v>
      </c>
      <c r="R98" s="5">
        <v>8230.5499999999993</v>
      </c>
      <c r="S98" s="16">
        <f t="shared" si="11"/>
        <v>100</v>
      </c>
      <c r="T98" s="5">
        <f t="shared" si="16"/>
        <v>0</v>
      </c>
      <c r="U98" s="16">
        <f t="shared" si="12"/>
        <v>0</v>
      </c>
    </row>
    <row r="99" spans="1:21" ht="30" x14ac:dyDescent="0.25">
      <c r="A99" s="1">
        <f t="shared" si="9"/>
        <v>94</v>
      </c>
      <c r="B99" s="1" t="s">
        <v>22</v>
      </c>
      <c r="C99" s="1"/>
      <c r="D99" s="25" t="s">
        <v>385</v>
      </c>
      <c r="E99" s="84" t="s">
        <v>41</v>
      </c>
      <c r="F99" s="97" t="s">
        <v>431</v>
      </c>
      <c r="G99" s="93">
        <f t="shared" si="13"/>
        <v>450.66</v>
      </c>
      <c r="H99" s="44">
        <v>14</v>
      </c>
      <c r="I99" s="44">
        <v>5</v>
      </c>
      <c r="J99" s="44">
        <v>5</v>
      </c>
      <c r="K99" s="44">
        <v>2</v>
      </c>
      <c r="L99" s="44">
        <v>2</v>
      </c>
      <c r="M99" s="44">
        <v>0</v>
      </c>
      <c r="N99" s="16">
        <f t="shared" si="14"/>
        <v>14.285714285714285</v>
      </c>
      <c r="O99" s="16">
        <v>450.66</v>
      </c>
      <c r="P99" s="5">
        <f t="shared" si="15"/>
        <v>450.66</v>
      </c>
      <c r="Q99" s="16">
        <f t="shared" si="10"/>
        <v>100</v>
      </c>
      <c r="R99" s="5">
        <v>450.66</v>
      </c>
      <c r="S99" s="16">
        <f t="shared" si="11"/>
        <v>100</v>
      </c>
      <c r="T99" s="5">
        <f t="shared" si="16"/>
        <v>0</v>
      </c>
      <c r="U99" s="16">
        <f t="shared" si="12"/>
        <v>0</v>
      </c>
    </row>
    <row r="100" spans="1:21" ht="27.95" customHeight="1" x14ac:dyDescent="0.25">
      <c r="A100" s="1">
        <f t="shared" si="9"/>
        <v>95</v>
      </c>
      <c r="B100" s="1" t="s">
        <v>22</v>
      </c>
      <c r="C100" s="1"/>
      <c r="D100" s="25" t="s">
        <v>218</v>
      </c>
      <c r="E100" s="84" t="s">
        <v>53</v>
      </c>
      <c r="F100" s="96" t="s">
        <v>342</v>
      </c>
      <c r="G100" s="93">
        <f t="shared" si="13"/>
        <v>11011.01</v>
      </c>
      <c r="H100" s="44">
        <v>30</v>
      </c>
      <c r="I100" s="44">
        <v>8</v>
      </c>
      <c r="J100" s="44">
        <v>19</v>
      </c>
      <c r="K100" s="44">
        <v>27</v>
      </c>
      <c r="L100" s="44">
        <v>32</v>
      </c>
      <c r="M100" s="44">
        <v>0</v>
      </c>
      <c r="N100" s="16">
        <f t="shared" si="14"/>
        <v>90</v>
      </c>
      <c r="O100" s="5">
        <v>11011.01</v>
      </c>
      <c r="P100" s="5">
        <f t="shared" si="15"/>
        <v>11011.01</v>
      </c>
      <c r="Q100" s="16">
        <f t="shared" si="10"/>
        <v>100</v>
      </c>
      <c r="R100" s="5">
        <v>11011.01</v>
      </c>
      <c r="S100" s="16">
        <f t="shared" si="11"/>
        <v>100</v>
      </c>
      <c r="T100" s="5">
        <f t="shared" si="16"/>
        <v>0</v>
      </c>
      <c r="U100" s="16">
        <f t="shared" si="12"/>
        <v>0</v>
      </c>
    </row>
    <row r="101" spans="1:21" ht="27.95" customHeight="1" x14ac:dyDescent="0.25">
      <c r="A101" s="1">
        <f t="shared" si="9"/>
        <v>96</v>
      </c>
      <c r="B101" s="1" t="s">
        <v>22</v>
      </c>
      <c r="C101" s="1"/>
      <c r="D101" s="25" t="s">
        <v>216</v>
      </c>
      <c r="E101" s="25" t="s">
        <v>53</v>
      </c>
      <c r="F101" s="98" t="s">
        <v>343</v>
      </c>
      <c r="G101" s="93">
        <f t="shared" si="13"/>
        <v>21334.95</v>
      </c>
      <c r="H101" s="44">
        <v>28</v>
      </c>
      <c r="I101" s="44">
        <v>5</v>
      </c>
      <c r="J101" s="44">
        <v>16</v>
      </c>
      <c r="K101" s="44">
        <v>17</v>
      </c>
      <c r="L101" s="44">
        <v>24</v>
      </c>
      <c r="M101" s="44">
        <v>0</v>
      </c>
      <c r="N101" s="16">
        <f t="shared" si="14"/>
        <v>60.714285714285708</v>
      </c>
      <c r="O101" s="5">
        <v>21334.95</v>
      </c>
      <c r="P101" s="5">
        <f t="shared" si="15"/>
        <v>21334.95</v>
      </c>
      <c r="Q101" s="16">
        <f t="shared" si="10"/>
        <v>100</v>
      </c>
      <c r="R101" s="5">
        <v>21334.95</v>
      </c>
      <c r="S101" s="16">
        <f t="shared" si="11"/>
        <v>100</v>
      </c>
      <c r="T101" s="5">
        <f t="shared" si="16"/>
        <v>0</v>
      </c>
      <c r="U101" s="16">
        <f t="shared" si="12"/>
        <v>0</v>
      </c>
    </row>
    <row r="102" spans="1:21" ht="27.95" customHeight="1" x14ac:dyDescent="0.25">
      <c r="A102" s="1">
        <f t="shared" si="9"/>
        <v>97</v>
      </c>
      <c r="B102" s="1" t="s">
        <v>22</v>
      </c>
      <c r="C102" s="1"/>
      <c r="D102" s="25" t="s">
        <v>220</v>
      </c>
      <c r="E102" s="25" t="s">
        <v>221</v>
      </c>
      <c r="F102" s="101" t="s">
        <v>344</v>
      </c>
      <c r="G102" s="93">
        <f t="shared" si="13"/>
        <v>38395.040000000001</v>
      </c>
      <c r="H102" s="44">
        <v>49</v>
      </c>
      <c r="I102" s="44">
        <v>5</v>
      </c>
      <c r="J102" s="44">
        <v>42</v>
      </c>
      <c r="K102" s="44">
        <v>41</v>
      </c>
      <c r="L102" s="44">
        <v>51</v>
      </c>
      <c r="M102" s="44">
        <v>0</v>
      </c>
      <c r="N102" s="16">
        <f t="shared" si="14"/>
        <v>83.673469387755105</v>
      </c>
      <c r="O102" s="5">
        <v>38395.040000000001</v>
      </c>
      <c r="P102" s="5">
        <f t="shared" si="15"/>
        <v>38395.040000000001</v>
      </c>
      <c r="Q102" s="16">
        <f t="shared" si="10"/>
        <v>100</v>
      </c>
      <c r="R102" s="5">
        <v>38395.040000000001</v>
      </c>
      <c r="S102" s="16">
        <f t="shared" si="11"/>
        <v>100</v>
      </c>
      <c r="T102" s="5">
        <f t="shared" si="16"/>
        <v>0</v>
      </c>
      <c r="U102" s="16">
        <f t="shared" si="12"/>
        <v>0</v>
      </c>
    </row>
    <row r="103" spans="1:21" ht="27.95" customHeight="1" x14ac:dyDescent="0.25">
      <c r="A103" s="1">
        <f t="shared" si="9"/>
        <v>98</v>
      </c>
      <c r="B103" s="1" t="s">
        <v>22</v>
      </c>
      <c r="C103" s="1"/>
      <c r="D103" s="25" t="s">
        <v>269</v>
      </c>
      <c r="E103" s="25" t="s">
        <v>41</v>
      </c>
      <c r="F103" s="102" t="s">
        <v>345</v>
      </c>
      <c r="G103" s="93">
        <f t="shared" si="13"/>
        <v>9571.81</v>
      </c>
      <c r="H103" s="44">
        <v>25</v>
      </c>
      <c r="I103" s="44">
        <v>9</v>
      </c>
      <c r="J103" s="44">
        <v>15</v>
      </c>
      <c r="K103" s="44">
        <v>18</v>
      </c>
      <c r="L103" s="44">
        <v>23</v>
      </c>
      <c r="M103" s="44">
        <v>0</v>
      </c>
      <c r="N103" s="16">
        <f t="shared" si="14"/>
        <v>72</v>
      </c>
      <c r="O103" s="16">
        <v>9571.81</v>
      </c>
      <c r="P103" s="5">
        <f t="shared" si="15"/>
        <v>9571.81</v>
      </c>
      <c r="Q103" s="16">
        <f t="shared" si="10"/>
        <v>100</v>
      </c>
      <c r="R103" s="5">
        <v>9571.81</v>
      </c>
      <c r="S103" s="16">
        <f t="shared" si="11"/>
        <v>100</v>
      </c>
      <c r="T103" s="5">
        <f t="shared" si="16"/>
        <v>0</v>
      </c>
      <c r="U103" s="16">
        <f t="shared" si="12"/>
        <v>0</v>
      </c>
    </row>
    <row r="104" spans="1:21" ht="27.95" customHeight="1" x14ac:dyDescent="0.25">
      <c r="A104" s="1">
        <f t="shared" si="9"/>
        <v>99</v>
      </c>
      <c r="B104" s="1" t="s">
        <v>22</v>
      </c>
      <c r="C104" s="1"/>
      <c r="D104" s="25" t="s">
        <v>223</v>
      </c>
      <c r="E104" s="25" t="s">
        <v>224</v>
      </c>
      <c r="F104" s="103" t="s">
        <v>346</v>
      </c>
      <c r="G104" s="93">
        <f t="shared" si="13"/>
        <v>18867.900000000001</v>
      </c>
      <c r="H104" s="44">
        <v>46</v>
      </c>
      <c r="I104" s="44">
        <v>5</v>
      </c>
      <c r="J104" s="44">
        <v>34</v>
      </c>
      <c r="K104" s="44">
        <v>32</v>
      </c>
      <c r="L104" s="44">
        <v>36</v>
      </c>
      <c r="M104" s="44">
        <v>0</v>
      </c>
      <c r="N104" s="16">
        <f t="shared" si="14"/>
        <v>69.565217391304344</v>
      </c>
      <c r="O104" s="5">
        <v>18867.900000000001</v>
      </c>
      <c r="P104" s="5">
        <f t="shared" si="15"/>
        <v>18867.900000000001</v>
      </c>
      <c r="Q104" s="16">
        <f t="shared" si="10"/>
        <v>100</v>
      </c>
      <c r="R104" s="5">
        <v>18867.900000000001</v>
      </c>
      <c r="S104" s="16">
        <f t="shared" si="11"/>
        <v>100</v>
      </c>
      <c r="T104" s="5">
        <f t="shared" si="16"/>
        <v>0</v>
      </c>
      <c r="U104" s="16">
        <f t="shared" si="12"/>
        <v>0</v>
      </c>
    </row>
    <row r="105" spans="1:21" ht="27.95" customHeight="1" x14ac:dyDescent="0.25">
      <c r="A105" s="1">
        <f t="shared" si="9"/>
        <v>100</v>
      </c>
      <c r="B105" s="1" t="s">
        <v>22</v>
      </c>
      <c r="C105" s="1"/>
      <c r="D105" s="25" t="s">
        <v>460</v>
      </c>
      <c r="E105" s="25" t="s">
        <v>41</v>
      </c>
      <c r="F105" s="36" t="s">
        <v>461</v>
      </c>
      <c r="G105" s="93">
        <f t="shared" si="13"/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16">
        <f t="shared" si="14"/>
        <v>0</v>
      </c>
      <c r="O105" s="5">
        <v>0</v>
      </c>
      <c r="P105" s="5">
        <f t="shared" si="15"/>
        <v>0</v>
      </c>
      <c r="Q105" s="16">
        <f t="shared" si="10"/>
        <v>0</v>
      </c>
      <c r="R105" s="5">
        <v>0</v>
      </c>
      <c r="S105" s="16">
        <f t="shared" si="11"/>
        <v>0</v>
      </c>
      <c r="T105" s="5">
        <f t="shared" si="16"/>
        <v>0</v>
      </c>
      <c r="U105" s="16">
        <f t="shared" si="12"/>
        <v>0</v>
      </c>
    </row>
    <row r="106" spans="1:21" ht="27.95" customHeight="1" x14ac:dyDescent="0.25">
      <c r="A106" s="1">
        <f t="shared" si="9"/>
        <v>101</v>
      </c>
      <c r="B106" s="1" t="s">
        <v>22</v>
      </c>
      <c r="C106" s="1"/>
      <c r="D106" s="90" t="s">
        <v>371</v>
      </c>
      <c r="E106" s="25" t="s">
        <v>41</v>
      </c>
      <c r="F106" s="97" t="s">
        <v>432</v>
      </c>
      <c r="G106" s="93">
        <f t="shared" si="13"/>
        <v>0</v>
      </c>
      <c r="H106" s="44">
        <v>13</v>
      </c>
      <c r="I106" s="44">
        <v>6</v>
      </c>
      <c r="J106" s="44">
        <v>7</v>
      </c>
      <c r="K106" s="44">
        <v>0</v>
      </c>
      <c r="L106" s="44">
        <v>0</v>
      </c>
      <c r="M106" s="44">
        <v>0</v>
      </c>
      <c r="N106" s="16">
        <f t="shared" si="14"/>
        <v>0</v>
      </c>
      <c r="O106" s="16">
        <f t="shared" ref="O106:R106" si="17">IF(I106=0,0,L106/I106)*100</f>
        <v>0</v>
      </c>
      <c r="P106" s="5">
        <f t="shared" si="15"/>
        <v>0</v>
      </c>
      <c r="Q106" s="16">
        <f t="shared" si="10"/>
        <v>0</v>
      </c>
      <c r="R106" s="16">
        <f t="shared" si="17"/>
        <v>0</v>
      </c>
      <c r="S106" s="16">
        <f t="shared" si="11"/>
        <v>0</v>
      </c>
      <c r="T106" s="5">
        <f t="shared" si="16"/>
        <v>0</v>
      </c>
      <c r="U106" s="16">
        <f t="shared" si="12"/>
        <v>0</v>
      </c>
    </row>
    <row r="107" spans="1:21" ht="27.95" customHeight="1" x14ac:dyDescent="0.25">
      <c r="A107" s="1">
        <f t="shared" si="9"/>
        <v>102</v>
      </c>
      <c r="B107" s="1" t="s">
        <v>22</v>
      </c>
      <c r="C107" s="1"/>
      <c r="D107" s="25" t="s">
        <v>226</v>
      </c>
      <c r="E107" s="25" t="s">
        <v>41</v>
      </c>
      <c r="F107" s="96" t="s">
        <v>347</v>
      </c>
      <c r="G107" s="93">
        <f t="shared" si="13"/>
        <v>17302.32</v>
      </c>
      <c r="H107" s="44">
        <v>31</v>
      </c>
      <c r="I107" s="44">
        <v>6</v>
      </c>
      <c r="J107" s="44">
        <v>21</v>
      </c>
      <c r="K107" s="44">
        <v>20</v>
      </c>
      <c r="L107" s="44">
        <v>28</v>
      </c>
      <c r="M107" s="44">
        <v>0</v>
      </c>
      <c r="N107" s="16">
        <f t="shared" si="14"/>
        <v>64.516129032258064</v>
      </c>
      <c r="O107" s="5">
        <v>17302.32</v>
      </c>
      <c r="P107" s="5">
        <f t="shared" si="15"/>
        <v>17302.32</v>
      </c>
      <c r="Q107" s="16">
        <f t="shared" si="10"/>
        <v>100</v>
      </c>
      <c r="R107" s="5">
        <v>17302.32</v>
      </c>
      <c r="S107" s="16">
        <f t="shared" si="11"/>
        <v>100</v>
      </c>
      <c r="T107" s="5">
        <f t="shared" si="16"/>
        <v>0</v>
      </c>
      <c r="U107" s="16">
        <f t="shared" si="12"/>
        <v>0</v>
      </c>
    </row>
    <row r="108" spans="1:21" ht="27.95" customHeight="1" x14ac:dyDescent="0.25">
      <c r="A108" s="1">
        <f t="shared" si="9"/>
        <v>103</v>
      </c>
      <c r="B108" s="1" t="s">
        <v>22</v>
      </c>
      <c r="C108" s="1"/>
      <c r="D108" s="25" t="s">
        <v>228</v>
      </c>
      <c r="E108" s="25" t="s">
        <v>53</v>
      </c>
      <c r="F108" s="96" t="s">
        <v>348</v>
      </c>
      <c r="G108" s="93">
        <f t="shared" si="13"/>
        <v>6921.24</v>
      </c>
      <c r="H108" s="44">
        <v>18</v>
      </c>
      <c r="I108" s="44">
        <v>1</v>
      </c>
      <c r="J108" s="44">
        <v>15</v>
      </c>
      <c r="K108" s="44">
        <v>14</v>
      </c>
      <c r="L108" s="44">
        <v>19</v>
      </c>
      <c r="M108" s="44">
        <v>0</v>
      </c>
      <c r="N108" s="16">
        <f t="shared" si="14"/>
        <v>77.777777777777786</v>
      </c>
      <c r="O108" s="5">
        <v>6921.24</v>
      </c>
      <c r="P108" s="5">
        <f t="shared" si="15"/>
        <v>6921.24</v>
      </c>
      <c r="Q108" s="16">
        <f t="shared" si="10"/>
        <v>100</v>
      </c>
      <c r="R108" s="5">
        <v>6921.24</v>
      </c>
      <c r="S108" s="16">
        <f t="shared" si="11"/>
        <v>100</v>
      </c>
      <c r="T108" s="5">
        <f t="shared" si="16"/>
        <v>0</v>
      </c>
      <c r="U108" s="16">
        <f t="shared" si="12"/>
        <v>0</v>
      </c>
    </row>
    <row r="109" spans="1:21" ht="27.95" customHeight="1" x14ac:dyDescent="0.25">
      <c r="A109" s="1">
        <f t="shared" si="9"/>
        <v>104</v>
      </c>
      <c r="B109" s="1" t="s">
        <v>22</v>
      </c>
      <c r="C109" s="1"/>
      <c r="D109" s="25" t="s">
        <v>232</v>
      </c>
      <c r="E109" s="84" t="s">
        <v>164</v>
      </c>
      <c r="F109" s="100" t="s">
        <v>360</v>
      </c>
      <c r="G109" s="93">
        <f t="shared" si="13"/>
        <v>11644.14</v>
      </c>
      <c r="H109" s="44">
        <v>20</v>
      </c>
      <c r="I109" s="44">
        <v>5</v>
      </c>
      <c r="J109" s="44">
        <v>10</v>
      </c>
      <c r="K109" s="44">
        <v>17</v>
      </c>
      <c r="L109" s="44">
        <v>20</v>
      </c>
      <c r="M109" s="44">
        <v>0</v>
      </c>
      <c r="N109" s="16">
        <f t="shared" si="14"/>
        <v>85</v>
      </c>
      <c r="O109" s="5">
        <v>11644.14</v>
      </c>
      <c r="P109" s="5">
        <f t="shared" si="15"/>
        <v>11644.14</v>
      </c>
      <c r="Q109" s="16">
        <f t="shared" si="10"/>
        <v>100</v>
      </c>
      <c r="R109" s="5">
        <v>11644.14</v>
      </c>
      <c r="S109" s="16">
        <f t="shared" si="11"/>
        <v>100</v>
      </c>
      <c r="T109" s="5">
        <f t="shared" si="16"/>
        <v>0</v>
      </c>
      <c r="U109" s="16">
        <f t="shared" si="12"/>
        <v>0</v>
      </c>
    </row>
    <row r="110" spans="1:21" ht="27.95" customHeight="1" x14ac:dyDescent="0.25">
      <c r="A110" s="1">
        <f t="shared" si="9"/>
        <v>105</v>
      </c>
      <c r="B110" s="1" t="s">
        <v>22</v>
      </c>
      <c r="C110" s="1"/>
      <c r="D110" s="25" t="s">
        <v>230</v>
      </c>
      <c r="E110" s="84" t="s">
        <v>64</v>
      </c>
      <c r="F110" s="97" t="s">
        <v>436</v>
      </c>
      <c r="G110" s="93">
        <f t="shared" si="13"/>
        <v>0</v>
      </c>
      <c r="H110" s="44">
        <v>1</v>
      </c>
      <c r="I110" s="44">
        <v>0</v>
      </c>
      <c r="J110" s="44">
        <v>1</v>
      </c>
      <c r="K110" s="44">
        <v>0</v>
      </c>
      <c r="L110" s="44">
        <v>0</v>
      </c>
      <c r="M110" s="44">
        <v>0</v>
      </c>
      <c r="N110" s="16">
        <f t="shared" si="14"/>
        <v>0</v>
      </c>
      <c r="O110" s="5">
        <v>0</v>
      </c>
      <c r="P110" s="5">
        <f t="shared" si="15"/>
        <v>0</v>
      </c>
      <c r="Q110" s="16">
        <f t="shared" si="10"/>
        <v>0</v>
      </c>
      <c r="R110" s="5">
        <v>0</v>
      </c>
      <c r="S110" s="16">
        <f t="shared" si="11"/>
        <v>0</v>
      </c>
      <c r="T110" s="5">
        <f t="shared" si="16"/>
        <v>0</v>
      </c>
      <c r="U110" s="16">
        <f t="shared" si="12"/>
        <v>0</v>
      </c>
    </row>
    <row r="111" spans="1:21" ht="49.5" customHeight="1" x14ac:dyDescent="0.25">
      <c r="A111" s="1">
        <f t="shared" si="9"/>
        <v>106</v>
      </c>
      <c r="B111" s="25" t="s">
        <v>23</v>
      </c>
      <c r="C111" s="205" t="s">
        <v>271</v>
      </c>
      <c r="D111" s="25" t="s">
        <v>270</v>
      </c>
      <c r="E111" s="84" t="s">
        <v>41</v>
      </c>
      <c r="F111" s="97" t="s">
        <v>369</v>
      </c>
      <c r="G111" s="93">
        <f t="shared" si="13"/>
        <v>4070.72</v>
      </c>
      <c r="H111" s="44">
        <v>14</v>
      </c>
      <c r="I111" s="44">
        <v>2</v>
      </c>
      <c r="J111" s="44">
        <v>11</v>
      </c>
      <c r="K111" s="44">
        <v>11</v>
      </c>
      <c r="L111" s="44">
        <v>14</v>
      </c>
      <c r="M111" s="44">
        <v>0</v>
      </c>
      <c r="N111" s="16">
        <f t="shared" si="14"/>
        <v>78.571428571428569</v>
      </c>
      <c r="O111" s="5">
        <v>4070.72</v>
      </c>
      <c r="P111" s="5">
        <f t="shared" si="15"/>
        <v>4070.72</v>
      </c>
      <c r="Q111" s="16">
        <f t="shared" si="10"/>
        <v>100</v>
      </c>
      <c r="R111" s="5">
        <v>4070.72</v>
      </c>
      <c r="S111" s="16">
        <f t="shared" si="11"/>
        <v>100</v>
      </c>
      <c r="T111" s="5">
        <f t="shared" si="16"/>
        <v>0</v>
      </c>
      <c r="U111" s="16">
        <f t="shared" si="12"/>
        <v>0</v>
      </c>
    </row>
    <row r="112" spans="1:21" ht="27.95" customHeight="1" x14ac:dyDescent="0.25">
      <c r="A112" s="1">
        <f t="shared" si="9"/>
        <v>107</v>
      </c>
      <c r="B112" s="1" t="s">
        <v>22</v>
      </c>
      <c r="C112" s="1"/>
      <c r="D112" s="25" t="s">
        <v>234</v>
      </c>
      <c r="E112" s="86" t="s">
        <v>176</v>
      </c>
      <c r="F112" s="96" t="s">
        <v>349</v>
      </c>
      <c r="G112" s="93">
        <f t="shared" si="13"/>
        <v>8750.07</v>
      </c>
      <c r="H112" s="44">
        <v>29</v>
      </c>
      <c r="I112" s="44">
        <v>2</v>
      </c>
      <c r="J112" s="44">
        <v>15</v>
      </c>
      <c r="K112" s="44">
        <v>22</v>
      </c>
      <c r="L112" s="44">
        <v>27</v>
      </c>
      <c r="M112" s="44">
        <v>0</v>
      </c>
      <c r="N112" s="16">
        <f t="shared" si="14"/>
        <v>75.862068965517238</v>
      </c>
      <c r="O112" s="5">
        <v>8750.07</v>
      </c>
      <c r="P112" s="5">
        <f t="shared" si="15"/>
        <v>8750.07</v>
      </c>
      <c r="Q112" s="16">
        <f t="shared" si="10"/>
        <v>100</v>
      </c>
      <c r="R112" s="5">
        <v>8750.07</v>
      </c>
      <c r="S112" s="16">
        <f t="shared" si="11"/>
        <v>100</v>
      </c>
      <c r="T112" s="5">
        <f t="shared" si="16"/>
        <v>0</v>
      </c>
      <c r="U112" s="16">
        <f t="shared" si="12"/>
        <v>0</v>
      </c>
    </row>
    <row r="113" spans="1:32" s="169" customFormat="1" ht="27.95" customHeight="1" x14ac:dyDescent="0.25">
      <c r="A113" s="1">
        <f t="shared" si="9"/>
        <v>108</v>
      </c>
      <c r="B113" s="166" t="s">
        <v>22</v>
      </c>
      <c r="C113" s="166"/>
      <c r="D113" s="25" t="s">
        <v>401</v>
      </c>
      <c r="E113" s="86" t="s">
        <v>128</v>
      </c>
      <c r="F113" s="97" t="s">
        <v>430</v>
      </c>
      <c r="G113" s="93">
        <f t="shared" si="13"/>
        <v>0</v>
      </c>
      <c r="H113" s="168">
        <v>5</v>
      </c>
      <c r="I113" s="168">
        <v>1</v>
      </c>
      <c r="J113" s="168">
        <v>4</v>
      </c>
      <c r="K113" s="44">
        <v>0</v>
      </c>
      <c r="L113" s="44">
        <v>0</v>
      </c>
      <c r="M113" s="44">
        <v>0</v>
      </c>
      <c r="N113" s="16">
        <f t="shared" si="14"/>
        <v>0</v>
      </c>
      <c r="O113" s="5">
        <v>0</v>
      </c>
      <c r="P113" s="5">
        <f t="shared" si="15"/>
        <v>0</v>
      </c>
      <c r="Q113" s="16">
        <f t="shared" si="10"/>
        <v>0</v>
      </c>
      <c r="R113" s="5">
        <v>0</v>
      </c>
      <c r="S113" s="16">
        <f t="shared" si="11"/>
        <v>0</v>
      </c>
      <c r="T113" s="5">
        <f t="shared" si="16"/>
        <v>0</v>
      </c>
      <c r="U113" s="16">
        <f t="shared" si="12"/>
        <v>0</v>
      </c>
    </row>
    <row r="114" spans="1:32" s="169" customFormat="1" ht="27.95" customHeight="1" x14ac:dyDescent="0.25">
      <c r="A114" s="1">
        <f t="shared" si="9"/>
        <v>109</v>
      </c>
      <c r="B114" s="166" t="s">
        <v>22</v>
      </c>
      <c r="C114" s="166"/>
      <c r="D114" s="25" t="s">
        <v>425</v>
      </c>
      <c r="E114" s="86" t="s">
        <v>41</v>
      </c>
      <c r="F114" s="192" t="s">
        <v>444</v>
      </c>
      <c r="G114" s="93">
        <f t="shared" si="13"/>
        <v>1381.67</v>
      </c>
      <c r="H114" s="168">
        <v>7</v>
      </c>
      <c r="I114" s="168">
        <v>1</v>
      </c>
      <c r="J114" s="168">
        <v>6</v>
      </c>
      <c r="K114" s="168">
        <v>4</v>
      </c>
      <c r="L114" s="168">
        <v>4</v>
      </c>
      <c r="M114" s="168">
        <v>0</v>
      </c>
      <c r="N114" s="16">
        <f t="shared" si="14"/>
        <v>57.142857142857139</v>
      </c>
      <c r="O114" s="5">
        <v>1381.67</v>
      </c>
      <c r="P114" s="5">
        <f t="shared" si="15"/>
        <v>1381.67</v>
      </c>
      <c r="Q114" s="16">
        <f t="shared" si="10"/>
        <v>100</v>
      </c>
      <c r="R114" s="5">
        <v>1381.67</v>
      </c>
      <c r="S114" s="16">
        <f t="shared" si="11"/>
        <v>100</v>
      </c>
      <c r="T114" s="5">
        <f t="shared" si="16"/>
        <v>0</v>
      </c>
      <c r="U114" s="16">
        <f t="shared" si="12"/>
        <v>0</v>
      </c>
    </row>
    <row r="115" spans="1:32" ht="27.95" customHeight="1" x14ac:dyDescent="0.25">
      <c r="A115" s="1">
        <f t="shared" si="9"/>
        <v>110</v>
      </c>
      <c r="B115" s="1" t="s">
        <v>22</v>
      </c>
      <c r="C115" s="1"/>
      <c r="D115" s="25" t="s">
        <v>272</v>
      </c>
      <c r="E115" s="86" t="s">
        <v>263</v>
      </c>
      <c r="F115" s="97" t="s">
        <v>350</v>
      </c>
      <c r="G115" s="93">
        <f t="shared" si="13"/>
        <v>8753.1299999999992</v>
      </c>
      <c r="H115" s="44">
        <v>21</v>
      </c>
      <c r="I115" s="44">
        <v>4</v>
      </c>
      <c r="J115" s="44">
        <v>9</v>
      </c>
      <c r="K115" s="44">
        <v>11</v>
      </c>
      <c r="L115" s="44">
        <v>12</v>
      </c>
      <c r="M115" s="44">
        <v>0</v>
      </c>
      <c r="N115" s="16">
        <f t="shared" si="14"/>
        <v>52.380952380952387</v>
      </c>
      <c r="O115" s="5">
        <v>8753.1299999999992</v>
      </c>
      <c r="P115" s="5">
        <f t="shared" si="15"/>
        <v>8753.1299999999992</v>
      </c>
      <c r="Q115" s="16">
        <f t="shared" si="10"/>
        <v>100</v>
      </c>
      <c r="R115" s="5">
        <v>8753.1299999999992</v>
      </c>
      <c r="S115" s="16">
        <f t="shared" si="11"/>
        <v>100</v>
      </c>
      <c r="T115" s="5">
        <f t="shared" si="16"/>
        <v>0</v>
      </c>
      <c r="U115" s="16">
        <f t="shared" si="12"/>
        <v>0</v>
      </c>
    </row>
    <row r="116" spans="1:32" ht="27.95" customHeight="1" x14ac:dyDescent="0.25">
      <c r="A116" s="1">
        <f t="shared" si="9"/>
        <v>111</v>
      </c>
      <c r="B116" s="1" t="s">
        <v>22</v>
      </c>
      <c r="C116" s="1"/>
      <c r="D116" s="25" t="s">
        <v>236</v>
      </c>
      <c r="E116" s="84" t="s">
        <v>53</v>
      </c>
      <c r="F116" s="96" t="s">
        <v>368</v>
      </c>
      <c r="G116" s="93">
        <f t="shared" si="13"/>
        <v>14913.17</v>
      </c>
      <c r="H116" s="44">
        <v>24</v>
      </c>
      <c r="I116" s="44">
        <v>8</v>
      </c>
      <c r="J116" s="44">
        <v>16</v>
      </c>
      <c r="K116" s="44">
        <v>16</v>
      </c>
      <c r="L116" s="44">
        <v>21</v>
      </c>
      <c r="M116" s="44">
        <v>0</v>
      </c>
      <c r="N116" s="16">
        <f t="shared" si="14"/>
        <v>66.666666666666657</v>
      </c>
      <c r="O116" s="5">
        <v>14913.17</v>
      </c>
      <c r="P116" s="5">
        <f t="shared" si="15"/>
        <v>14913.17</v>
      </c>
      <c r="Q116" s="16">
        <f t="shared" si="10"/>
        <v>100</v>
      </c>
      <c r="R116" s="5">
        <v>14913.17</v>
      </c>
      <c r="S116" s="16">
        <f t="shared" si="11"/>
        <v>100</v>
      </c>
      <c r="T116" s="5">
        <f t="shared" si="16"/>
        <v>0</v>
      </c>
      <c r="U116" s="16">
        <f t="shared" si="12"/>
        <v>0</v>
      </c>
    </row>
    <row r="117" spans="1:32" ht="27.95" customHeight="1" x14ac:dyDescent="0.25">
      <c r="A117" s="1">
        <f t="shared" si="9"/>
        <v>112</v>
      </c>
      <c r="B117" s="1" t="s">
        <v>22</v>
      </c>
      <c r="C117" s="1"/>
      <c r="D117" s="25" t="s">
        <v>240</v>
      </c>
      <c r="E117" s="84" t="s">
        <v>241</v>
      </c>
      <c r="F117" s="96" t="s">
        <v>351</v>
      </c>
      <c r="G117" s="93">
        <f t="shared" si="13"/>
        <v>1303.83</v>
      </c>
      <c r="H117" s="44">
        <v>18</v>
      </c>
      <c r="I117" s="44">
        <v>7</v>
      </c>
      <c r="J117" s="44">
        <v>6</v>
      </c>
      <c r="K117" s="44">
        <v>8</v>
      </c>
      <c r="L117" s="44">
        <v>8</v>
      </c>
      <c r="M117" s="44">
        <v>0</v>
      </c>
      <c r="N117" s="16">
        <f t="shared" si="14"/>
        <v>44.444444444444443</v>
      </c>
      <c r="O117" s="5">
        <v>1303.83</v>
      </c>
      <c r="P117" s="5">
        <f t="shared" si="15"/>
        <v>1303.83</v>
      </c>
      <c r="Q117" s="16">
        <f t="shared" si="10"/>
        <v>100</v>
      </c>
      <c r="R117" s="5">
        <v>1303.83</v>
      </c>
      <c r="S117" s="16">
        <f t="shared" si="11"/>
        <v>100</v>
      </c>
      <c r="T117" s="5">
        <f t="shared" si="16"/>
        <v>0</v>
      </c>
      <c r="U117" s="16">
        <f t="shared" si="12"/>
        <v>0</v>
      </c>
    </row>
    <row r="118" spans="1:32" ht="27.95" customHeight="1" x14ac:dyDescent="0.25">
      <c r="A118" s="1">
        <f t="shared" si="9"/>
        <v>113</v>
      </c>
      <c r="B118" s="1" t="s">
        <v>22</v>
      </c>
      <c r="C118" s="1"/>
      <c r="D118" s="25" t="s">
        <v>243</v>
      </c>
      <c r="E118" s="33" t="s">
        <v>128</v>
      </c>
      <c r="F118" s="96" t="s">
        <v>352</v>
      </c>
      <c r="G118" s="93">
        <f t="shared" si="13"/>
        <v>8687.6299999999992</v>
      </c>
      <c r="H118" s="44">
        <v>28</v>
      </c>
      <c r="I118" s="44">
        <v>7</v>
      </c>
      <c r="J118" s="44">
        <v>7</v>
      </c>
      <c r="K118" s="44">
        <v>24</v>
      </c>
      <c r="L118" s="44">
        <v>25</v>
      </c>
      <c r="M118" s="44">
        <v>0</v>
      </c>
      <c r="N118" s="16">
        <f t="shared" si="14"/>
        <v>85.714285714285708</v>
      </c>
      <c r="O118" s="5">
        <v>8687.6299999999992</v>
      </c>
      <c r="P118" s="5">
        <f t="shared" si="15"/>
        <v>8687.6299999999992</v>
      </c>
      <c r="Q118" s="16">
        <f t="shared" si="10"/>
        <v>100</v>
      </c>
      <c r="R118" s="5">
        <v>8687.6299999999992</v>
      </c>
      <c r="S118" s="16">
        <f t="shared" si="11"/>
        <v>100</v>
      </c>
      <c r="T118" s="5">
        <f t="shared" si="16"/>
        <v>0</v>
      </c>
      <c r="U118" s="16">
        <f t="shared" si="12"/>
        <v>0</v>
      </c>
    </row>
    <row r="119" spans="1:32" ht="27.95" customHeight="1" x14ac:dyDescent="0.25">
      <c r="A119" s="1">
        <f t="shared" si="9"/>
        <v>114</v>
      </c>
      <c r="B119" s="1" t="s">
        <v>22</v>
      </c>
      <c r="C119" s="1"/>
      <c r="D119" s="25" t="s">
        <v>245</v>
      </c>
      <c r="E119" s="84" t="s">
        <v>53</v>
      </c>
      <c r="F119" s="98" t="s">
        <v>353</v>
      </c>
      <c r="G119" s="93">
        <f t="shared" si="13"/>
        <v>8316.64</v>
      </c>
      <c r="H119" s="44">
        <v>24</v>
      </c>
      <c r="I119" s="44">
        <v>6</v>
      </c>
      <c r="J119" s="44">
        <v>16</v>
      </c>
      <c r="K119" s="44">
        <v>17</v>
      </c>
      <c r="L119" s="44">
        <v>23</v>
      </c>
      <c r="M119" s="44">
        <v>0</v>
      </c>
      <c r="N119" s="16">
        <f t="shared" si="14"/>
        <v>70.833333333333343</v>
      </c>
      <c r="O119" s="5">
        <v>8316.64</v>
      </c>
      <c r="P119" s="5">
        <f t="shared" si="15"/>
        <v>8316.64</v>
      </c>
      <c r="Q119" s="16">
        <f t="shared" si="10"/>
        <v>100</v>
      </c>
      <c r="R119" s="5">
        <v>8316.64</v>
      </c>
      <c r="S119" s="16">
        <f t="shared" si="11"/>
        <v>100</v>
      </c>
      <c r="T119" s="5">
        <f t="shared" si="16"/>
        <v>0</v>
      </c>
      <c r="U119" s="16">
        <f t="shared" si="12"/>
        <v>0</v>
      </c>
    </row>
    <row r="120" spans="1:32" ht="27.95" customHeight="1" x14ac:dyDescent="0.25">
      <c r="A120" s="1">
        <f t="shared" si="9"/>
        <v>115</v>
      </c>
      <c r="B120" s="1" t="s">
        <v>22</v>
      </c>
      <c r="C120" s="1"/>
      <c r="D120" s="25" t="s">
        <v>247</v>
      </c>
      <c r="E120" s="84" t="s">
        <v>53</v>
      </c>
      <c r="F120" s="103" t="s">
        <v>354</v>
      </c>
      <c r="G120" s="93">
        <f t="shared" si="13"/>
        <v>0</v>
      </c>
      <c r="H120" s="44">
        <v>18</v>
      </c>
      <c r="I120" s="44">
        <v>5</v>
      </c>
      <c r="J120" s="44">
        <v>11</v>
      </c>
      <c r="K120" s="44">
        <v>0</v>
      </c>
      <c r="L120" s="44">
        <v>0</v>
      </c>
      <c r="M120" s="44">
        <v>0</v>
      </c>
      <c r="N120" s="16">
        <f t="shared" si="14"/>
        <v>0</v>
      </c>
      <c r="O120" s="5">
        <v>0</v>
      </c>
      <c r="P120" s="5">
        <f t="shared" si="15"/>
        <v>0</v>
      </c>
      <c r="Q120" s="16">
        <f t="shared" si="10"/>
        <v>0</v>
      </c>
      <c r="R120" s="5">
        <v>0</v>
      </c>
      <c r="S120" s="16">
        <f t="shared" si="11"/>
        <v>0</v>
      </c>
      <c r="T120" s="5">
        <f t="shared" si="16"/>
        <v>0</v>
      </c>
      <c r="U120" s="16">
        <f t="shared" si="12"/>
        <v>0</v>
      </c>
    </row>
    <row r="121" spans="1:32" ht="27.95" customHeight="1" x14ac:dyDescent="0.25">
      <c r="A121" s="1">
        <f t="shared" si="9"/>
        <v>116</v>
      </c>
      <c r="B121" s="1" t="s">
        <v>22</v>
      </c>
      <c r="C121" s="1"/>
      <c r="D121" s="25" t="s">
        <v>426</v>
      </c>
      <c r="E121" s="84" t="s">
        <v>41</v>
      </c>
      <c r="F121" s="192" t="s">
        <v>445</v>
      </c>
      <c r="G121" s="93">
        <f t="shared" si="13"/>
        <v>0</v>
      </c>
      <c r="H121" s="44">
        <v>3</v>
      </c>
      <c r="I121" s="44">
        <v>1</v>
      </c>
      <c r="J121" s="44">
        <v>1</v>
      </c>
      <c r="K121" s="44">
        <v>0</v>
      </c>
      <c r="L121" s="44">
        <v>0</v>
      </c>
      <c r="M121" s="44">
        <v>0</v>
      </c>
      <c r="N121" s="16">
        <f t="shared" si="14"/>
        <v>0</v>
      </c>
      <c r="O121" s="5">
        <v>0</v>
      </c>
      <c r="P121" s="5">
        <f t="shared" si="15"/>
        <v>0</v>
      </c>
      <c r="Q121" s="16">
        <f t="shared" si="10"/>
        <v>0</v>
      </c>
      <c r="R121" s="5">
        <v>0</v>
      </c>
      <c r="S121" s="16">
        <f t="shared" si="11"/>
        <v>0</v>
      </c>
      <c r="T121" s="5">
        <f t="shared" si="16"/>
        <v>0</v>
      </c>
      <c r="U121" s="16">
        <f t="shared" si="12"/>
        <v>0</v>
      </c>
    </row>
    <row r="122" spans="1:32" ht="27.95" customHeight="1" x14ac:dyDescent="0.25">
      <c r="A122" s="1">
        <f t="shared" si="9"/>
        <v>117</v>
      </c>
      <c r="B122" s="1" t="s">
        <v>22</v>
      </c>
      <c r="C122" s="1"/>
      <c r="D122" s="25" t="s">
        <v>249</v>
      </c>
      <c r="E122" s="84" t="s">
        <v>250</v>
      </c>
      <c r="F122" s="96" t="s">
        <v>366</v>
      </c>
      <c r="G122" s="93">
        <f t="shared" si="13"/>
        <v>0</v>
      </c>
      <c r="H122" s="44">
        <v>27</v>
      </c>
      <c r="I122" s="44">
        <v>2</v>
      </c>
      <c r="J122" s="44">
        <v>24</v>
      </c>
      <c r="K122" s="44">
        <v>0</v>
      </c>
      <c r="L122" s="44">
        <v>0</v>
      </c>
      <c r="M122" s="44">
        <v>0</v>
      </c>
      <c r="N122" s="16">
        <f t="shared" si="14"/>
        <v>0</v>
      </c>
      <c r="O122" s="5">
        <v>0</v>
      </c>
      <c r="P122" s="5">
        <f t="shared" si="15"/>
        <v>0</v>
      </c>
      <c r="Q122" s="16">
        <f t="shared" si="10"/>
        <v>0</v>
      </c>
      <c r="R122" s="5">
        <v>0</v>
      </c>
      <c r="S122" s="16">
        <f t="shared" si="11"/>
        <v>0</v>
      </c>
      <c r="T122" s="5">
        <f t="shared" si="16"/>
        <v>0</v>
      </c>
      <c r="U122" s="16">
        <f t="shared" si="12"/>
        <v>0</v>
      </c>
    </row>
    <row r="123" spans="1:32" ht="27.95" customHeight="1" x14ac:dyDescent="0.25">
      <c r="A123" s="1">
        <f t="shared" si="9"/>
        <v>118</v>
      </c>
      <c r="B123" s="25" t="s">
        <v>23</v>
      </c>
      <c r="C123" s="205" t="s">
        <v>34</v>
      </c>
      <c r="D123" s="25" t="s">
        <v>252</v>
      </c>
      <c r="E123" s="84" t="s">
        <v>53</v>
      </c>
      <c r="F123" s="89" t="s">
        <v>367</v>
      </c>
      <c r="G123" s="93">
        <f t="shared" si="13"/>
        <v>8716.99</v>
      </c>
      <c r="H123" s="44">
        <v>23</v>
      </c>
      <c r="I123" s="44">
        <v>3</v>
      </c>
      <c r="J123" s="44">
        <v>20</v>
      </c>
      <c r="K123" s="44">
        <v>19</v>
      </c>
      <c r="L123" s="44">
        <v>21</v>
      </c>
      <c r="M123" s="44">
        <v>0</v>
      </c>
      <c r="N123" s="16">
        <f t="shared" si="14"/>
        <v>82.608695652173907</v>
      </c>
      <c r="O123" s="5">
        <v>8716.99</v>
      </c>
      <c r="P123" s="5">
        <f t="shared" si="15"/>
        <v>8716.99</v>
      </c>
      <c r="Q123" s="16">
        <f t="shared" si="10"/>
        <v>100</v>
      </c>
      <c r="R123" s="5">
        <v>8716.99</v>
      </c>
      <c r="S123" s="16">
        <f t="shared" si="11"/>
        <v>100</v>
      </c>
      <c r="T123" s="5">
        <f t="shared" si="16"/>
        <v>0</v>
      </c>
      <c r="U123" s="16">
        <f t="shared" si="12"/>
        <v>0</v>
      </c>
    </row>
    <row r="124" spans="1:32" ht="40.5" customHeight="1" x14ac:dyDescent="0.2">
      <c r="A124" s="1">
        <f t="shared" si="9"/>
        <v>119</v>
      </c>
      <c r="B124" s="1" t="s">
        <v>22</v>
      </c>
      <c r="C124" s="205"/>
      <c r="D124" s="25" t="s">
        <v>254</v>
      </c>
      <c r="E124" s="84" t="s">
        <v>41</v>
      </c>
      <c r="F124" s="137" t="s">
        <v>377</v>
      </c>
      <c r="G124" s="93">
        <f t="shared" si="13"/>
        <v>10848.32</v>
      </c>
      <c r="H124" s="44">
        <v>23</v>
      </c>
      <c r="I124" s="44">
        <v>6</v>
      </c>
      <c r="J124" s="44">
        <v>15</v>
      </c>
      <c r="K124" s="44">
        <v>20</v>
      </c>
      <c r="L124" s="44">
        <v>25</v>
      </c>
      <c r="M124" s="44">
        <v>0</v>
      </c>
      <c r="N124" s="16">
        <f t="shared" si="14"/>
        <v>86.956521739130437</v>
      </c>
      <c r="O124" s="5">
        <v>10848.32</v>
      </c>
      <c r="P124" s="5">
        <f t="shared" si="15"/>
        <v>10848.32</v>
      </c>
      <c r="Q124" s="16">
        <f t="shared" si="10"/>
        <v>100</v>
      </c>
      <c r="R124" s="5">
        <v>10848.32</v>
      </c>
      <c r="S124" s="16">
        <f t="shared" si="11"/>
        <v>100</v>
      </c>
      <c r="T124" s="5">
        <f t="shared" si="16"/>
        <v>0</v>
      </c>
      <c r="U124" s="16">
        <f t="shared" si="12"/>
        <v>0</v>
      </c>
    </row>
    <row r="125" spans="1:32" ht="38.25" customHeight="1" x14ac:dyDescent="0.25">
      <c r="A125" s="1">
        <f t="shared" si="9"/>
        <v>120</v>
      </c>
      <c r="B125" s="25" t="s">
        <v>23</v>
      </c>
      <c r="C125" s="205" t="s">
        <v>271</v>
      </c>
      <c r="D125" s="25" t="s">
        <v>256</v>
      </c>
      <c r="E125" s="84" t="s">
        <v>41</v>
      </c>
      <c r="F125" s="103" t="s">
        <v>355</v>
      </c>
      <c r="G125" s="93">
        <f t="shared" si="13"/>
        <v>5547.77</v>
      </c>
      <c r="H125" s="44">
        <v>18</v>
      </c>
      <c r="I125" s="44">
        <v>4</v>
      </c>
      <c r="J125" s="44">
        <v>12</v>
      </c>
      <c r="K125" s="44">
        <v>12</v>
      </c>
      <c r="L125" s="44">
        <v>15</v>
      </c>
      <c r="M125" s="44">
        <v>0</v>
      </c>
      <c r="N125" s="16">
        <f t="shared" si="14"/>
        <v>66.666666666666657</v>
      </c>
      <c r="O125" s="5">
        <v>5547.77</v>
      </c>
      <c r="P125" s="5">
        <f t="shared" si="15"/>
        <v>5547.77</v>
      </c>
      <c r="Q125" s="16">
        <f t="shared" si="10"/>
        <v>100</v>
      </c>
      <c r="R125" s="5">
        <v>5547.77</v>
      </c>
      <c r="S125" s="16">
        <f t="shared" si="11"/>
        <v>100</v>
      </c>
      <c r="T125" s="5">
        <f t="shared" si="16"/>
        <v>0</v>
      </c>
      <c r="U125" s="16">
        <f t="shared" si="12"/>
        <v>0</v>
      </c>
    </row>
    <row r="126" spans="1:32" x14ac:dyDescent="0.25">
      <c r="A126" s="22" t="s">
        <v>19</v>
      </c>
      <c r="B126" s="23"/>
      <c r="C126" s="23"/>
      <c r="D126" s="23"/>
      <c r="E126" s="23"/>
      <c r="F126" s="103"/>
      <c r="G126" s="94">
        <f t="shared" ref="G126:M126" si="18">SUM(G6:G125)</f>
        <v>1278922.5899999996</v>
      </c>
      <c r="H126" s="18">
        <f>SUM(H6:H125)</f>
        <v>2681</v>
      </c>
      <c r="I126" s="18">
        <f t="shared" si="18"/>
        <v>553</v>
      </c>
      <c r="J126" s="18">
        <f t="shared" si="18"/>
        <v>1741</v>
      </c>
      <c r="K126" s="18">
        <f t="shared" si="18"/>
        <v>1718</v>
      </c>
      <c r="L126" s="18">
        <f t="shared" si="18"/>
        <v>2191</v>
      </c>
      <c r="M126" s="18">
        <f t="shared" si="18"/>
        <v>0</v>
      </c>
      <c r="N126" s="16">
        <f t="shared" ref="N126" si="19">IF(H126=0,0,K126/H126)*100</f>
        <v>64.08056695262961</v>
      </c>
      <c r="O126" s="19">
        <f>SUM(O6:O125)</f>
        <v>1278922.5899999996</v>
      </c>
      <c r="P126" s="19">
        <f>SUM(P6:P125)</f>
        <v>1278922.5899999996</v>
      </c>
      <c r="Q126" s="16">
        <f t="shared" ref="Q126" si="20">IF(O126=0,0,P126/O126)*100</f>
        <v>100</v>
      </c>
      <c r="R126" s="19">
        <f>SUM(R6:R125)</f>
        <v>1278922.5899999996</v>
      </c>
      <c r="S126" s="16">
        <f t="shared" ref="S126" si="21">IF(P126=0,0,R126/P126)*100</f>
        <v>100</v>
      </c>
      <c r="T126" s="19">
        <f>SUM(T6:T125)</f>
        <v>0</v>
      </c>
      <c r="U126" s="16">
        <f t="shared" ref="U126" si="22">IF(P126=0,0,T126/P126)*100</f>
        <v>0</v>
      </c>
      <c r="V126" s="10"/>
      <c r="W126" s="10"/>
      <c r="X126" s="10"/>
      <c r="Y126" s="9"/>
      <c r="Z126" s="11"/>
      <c r="AA126" s="11"/>
      <c r="AB126" s="9"/>
      <c r="AC126" s="11"/>
      <c r="AD126" s="9"/>
      <c r="AE126" s="11"/>
      <c r="AF126" s="9"/>
    </row>
  </sheetData>
  <customSheetViews>
    <customSheetView guid="{2F2CED36-E625-4693-8C75-0460C802BA46}" topLeftCell="A116">
      <selection activeCell="P25" sqref="P25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topLeftCell="A116">
      <selection activeCell="P25" sqref="P25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topLeftCell="A116">
      <selection activeCell="P25" sqref="P25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37"/>
  <sheetViews>
    <sheetView topLeftCell="A133" zoomScaleNormal="100" zoomScaleSheetLayoutView="130" workbookViewId="0">
      <selection activeCell="F150" sqref="F150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12.140625" style="3" customWidth="1"/>
    <col min="16" max="16" width="13.140625" style="3" customWidth="1"/>
    <col min="17" max="17" width="9.140625" style="2"/>
    <col min="18" max="18" width="11.14062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462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212" t="s">
        <v>6</v>
      </c>
      <c r="Q4" s="210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212" t="s">
        <v>6</v>
      </c>
      <c r="S4" s="210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212" t="s">
        <v>6</v>
      </c>
      <c r="U4" s="210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210">
        <v>1</v>
      </c>
      <c r="B5" s="210">
        <v>2</v>
      </c>
      <c r="C5" s="210">
        <v>3</v>
      </c>
      <c r="D5" s="210">
        <v>4</v>
      </c>
      <c r="E5" s="91">
        <v>5</v>
      </c>
      <c r="F5" s="95">
        <v>6</v>
      </c>
      <c r="G5" s="92">
        <v>7</v>
      </c>
      <c r="H5" s="210">
        <v>8</v>
      </c>
      <c r="I5" s="210">
        <v>9</v>
      </c>
      <c r="J5" s="210">
        <v>10</v>
      </c>
      <c r="K5" s="210">
        <v>11</v>
      </c>
      <c r="L5" s="210">
        <v>12</v>
      </c>
      <c r="M5" s="210">
        <v>13</v>
      </c>
      <c r="N5" s="210">
        <v>14</v>
      </c>
      <c r="O5" s="210">
        <v>15</v>
      </c>
      <c r="P5" s="210">
        <v>16</v>
      </c>
      <c r="Q5" s="210">
        <v>17</v>
      </c>
      <c r="R5" s="210">
        <v>18</v>
      </c>
      <c r="S5" s="210">
        <v>19</v>
      </c>
      <c r="T5" s="210">
        <v>20</v>
      </c>
      <c r="U5" s="210">
        <v>21</v>
      </c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90" si="0">O6</f>
        <v>40431.5</v>
      </c>
      <c r="H6" s="44">
        <v>56</v>
      </c>
      <c r="I6" s="44">
        <v>9</v>
      </c>
      <c r="J6" s="44">
        <v>41</v>
      </c>
      <c r="K6" s="44">
        <v>53</v>
      </c>
      <c r="L6" s="44">
        <v>69</v>
      </c>
      <c r="M6" s="44">
        <v>0</v>
      </c>
      <c r="N6" s="16">
        <f t="shared" ref="N6:N90" si="1">IF(H6=0,0,K6/H6)*100</f>
        <v>94.642857142857139</v>
      </c>
      <c r="O6" s="5">
        <v>40431.5</v>
      </c>
      <c r="P6" s="5">
        <f t="shared" ref="P6:P90" si="2">O6</f>
        <v>40431.5</v>
      </c>
      <c r="Q6" s="16">
        <f t="shared" ref="Q6:Q74" si="3">IF(O6=0,0,P6/O6)*100</f>
        <v>100</v>
      </c>
      <c r="R6" s="5">
        <v>40431.5</v>
      </c>
      <c r="S6" s="16">
        <f t="shared" ref="S6:S74" si="4">IF(P6=0,0,R6/P6)*100</f>
        <v>100</v>
      </c>
      <c r="T6" s="5">
        <f t="shared" ref="T6:T90" si="5">SUM(P6, -R6)</f>
        <v>0</v>
      </c>
      <c r="U6" s="16">
        <f t="shared" ref="U6:U74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14175.27</v>
      </c>
      <c r="H7" s="44">
        <v>27</v>
      </c>
      <c r="I7" s="44">
        <v>6</v>
      </c>
      <c r="J7" s="44">
        <v>16</v>
      </c>
      <c r="K7" s="44">
        <v>22</v>
      </c>
      <c r="L7" s="44">
        <v>28</v>
      </c>
      <c r="M7" s="44">
        <v>0</v>
      </c>
      <c r="N7" s="16">
        <f t="shared" si="1"/>
        <v>81.481481481481481</v>
      </c>
      <c r="O7" s="5">
        <v>14175.27</v>
      </c>
      <c r="P7" s="5">
        <f t="shared" si="2"/>
        <v>14175.27</v>
      </c>
      <c r="Q7" s="16">
        <f t="shared" si="3"/>
        <v>100</v>
      </c>
      <c r="R7" s="5">
        <v>14175.27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454</v>
      </c>
      <c r="E8" s="84" t="s">
        <v>41</v>
      </c>
      <c r="F8" s="208" t="s">
        <v>455</v>
      </c>
      <c r="G8" s="93">
        <f t="shared" si="0"/>
        <v>0</v>
      </c>
      <c r="H8" s="44">
        <v>0</v>
      </c>
      <c r="I8" s="44">
        <v>0</v>
      </c>
      <c r="J8" s="44">
        <v>0</v>
      </c>
      <c r="K8" s="44">
        <v>0</v>
      </c>
      <c r="L8" s="44">
        <v>0</v>
      </c>
      <c r="M8" s="44">
        <v>0</v>
      </c>
      <c r="N8" s="16">
        <f t="shared" si="1"/>
        <v>0</v>
      </c>
      <c r="O8" s="5">
        <v>0</v>
      </c>
      <c r="P8" s="5">
        <f t="shared" si="2"/>
        <v>0</v>
      </c>
      <c r="Q8" s="16">
        <f t="shared" si="3"/>
        <v>0</v>
      </c>
      <c r="R8" s="5">
        <v>0</v>
      </c>
      <c r="S8" s="16">
        <f t="shared" si="4"/>
        <v>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40</v>
      </c>
      <c r="E9" s="84" t="s">
        <v>41</v>
      </c>
      <c r="F9" s="96" t="s">
        <v>372</v>
      </c>
      <c r="G9" s="93">
        <f t="shared" si="0"/>
        <v>40549.65</v>
      </c>
      <c r="H9" s="44">
        <v>55</v>
      </c>
      <c r="I9" s="44">
        <v>12</v>
      </c>
      <c r="J9" s="44">
        <v>39</v>
      </c>
      <c r="K9" s="44">
        <v>50</v>
      </c>
      <c r="L9" s="44">
        <v>61</v>
      </c>
      <c r="M9" s="44">
        <v>0</v>
      </c>
      <c r="N9" s="16">
        <f t="shared" si="1"/>
        <v>90.909090909090907</v>
      </c>
      <c r="O9" s="5">
        <v>40549.65</v>
      </c>
      <c r="P9" s="5">
        <f t="shared" si="2"/>
        <v>40549.65</v>
      </c>
      <c r="Q9" s="16">
        <f t="shared" si="3"/>
        <v>100</v>
      </c>
      <c r="R9" s="5">
        <v>40549.65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43</v>
      </c>
      <c r="E10" s="84" t="s">
        <v>44</v>
      </c>
      <c r="F10" s="97" t="s">
        <v>357</v>
      </c>
      <c r="G10" s="93">
        <f t="shared" si="0"/>
        <v>11539.42</v>
      </c>
      <c r="H10" s="44">
        <v>19</v>
      </c>
      <c r="I10" s="44">
        <v>0</v>
      </c>
      <c r="J10" s="44">
        <v>16</v>
      </c>
      <c r="K10" s="44">
        <v>16</v>
      </c>
      <c r="L10" s="44">
        <v>20</v>
      </c>
      <c r="M10" s="44">
        <v>0</v>
      </c>
      <c r="N10" s="16">
        <f t="shared" si="1"/>
        <v>84.210526315789465</v>
      </c>
      <c r="O10" s="5">
        <v>11539.42</v>
      </c>
      <c r="P10" s="5">
        <f t="shared" si="2"/>
        <v>11539.42</v>
      </c>
      <c r="Q10" s="16">
        <f t="shared" si="3"/>
        <v>100</v>
      </c>
      <c r="R10" s="5">
        <v>11539.42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5" t="s">
        <v>46</v>
      </c>
      <c r="E11" s="84" t="s">
        <v>41</v>
      </c>
      <c r="F11" s="96" t="s">
        <v>405</v>
      </c>
      <c r="G11" s="93">
        <f t="shared" si="0"/>
        <v>5526.62</v>
      </c>
      <c r="H11" s="44">
        <v>14</v>
      </c>
      <c r="I11" s="44">
        <v>2</v>
      </c>
      <c r="J11" s="44">
        <v>7</v>
      </c>
      <c r="K11" s="44">
        <v>7</v>
      </c>
      <c r="L11" s="44">
        <v>9</v>
      </c>
      <c r="M11" s="44">
        <v>0</v>
      </c>
      <c r="N11" s="16">
        <f t="shared" si="1"/>
        <v>50</v>
      </c>
      <c r="O11" s="5">
        <v>5526.62</v>
      </c>
      <c r="P11" s="5">
        <f t="shared" si="2"/>
        <v>5526.62</v>
      </c>
      <c r="Q11" s="16">
        <f t="shared" si="3"/>
        <v>100</v>
      </c>
      <c r="R11" s="5">
        <v>5526.62</v>
      </c>
      <c r="S11" s="16">
        <f t="shared" si="4"/>
        <v>100</v>
      </c>
      <c r="T11" s="5">
        <f t="shared" si="5"/>
        <v>0</v>
      </c>
      <c r="U11" s="16">
        <f t="shared" si="6"/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412</v>
      </c>
      <c r="E12" s="84" t="s">
        <v>41</v>
      </c>
      <c r="F12" s="192" t="s">
        <v>427</v>
      </c>
      <c r="G12" s="93">
        <f t="shared" si="0"/>
        <v>0</v>
      </c>
      <c r="H12" s="44">
        <v>5</v>
      </c>
      <c r="I12" s="44">
        <v>0</v>
      </c>
      <c r="J12" s="44">
        <v>2</v>
      </c>
      <c r="K12" s="44">
        <v>0</v>
      </c>
      <c r="L12" s="44">
        <v>0</v>
      </c>
      <c r="M12" s="44">
        <v>0</v>
      </c>
      <c r="N12" s="16">
        <f t="shared" si="1"/>
        <v>0</v>
      </c>
      <c r="O12" s="5">
        <v>0</v>
      </c>
      <c r="P12" s="5">
        <f t="shared" si="2"/>
        <v>0</v>
      </c>
      <c r="Q12" s="16">
        <f t="shared" si="3"/>
        <v>0</v>
      </c>
      <c r="R12" s="5">
        <v>0</v>
      </c>
      <c r="S12" s="16">
        <f t="shared" si="4"/>
        <v>0</v>
      </c>
      <c r="T12" s="5">
        <f t="shared" si="5"/>
        <v>0</v>
      </c>
      <c r="U12" s="16">
        <f t="shared" si="6"/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48.75" customHeight="1" x14ac:dyDescent="0.25">
      <c r="A13" s="1">
        <f t="shared" si="7"/>
        <v>8</v>
      </c>
      <c r="B13" s="1" t="s">
        <v>22</v>
      </c>
      <c r="C13" s="1"/>
      <c r="D13" s="25" t="s">
        <v>413</v>
      </c>
      <c r="E13" s="84" t="s">
        <v>41</v>
      </c>
      <c r="F13" s="192" t="s">
        <v>428</v>
      </c>
      <c r="G13" s="93">
        <f t="shared" si="0"/>
        <v>0</v>
      </c>
      <c r="H13" s="44">
        <v>7</v>
      </c>
      <c r="I13" s="44">
        <v>1</v>
      </c>
      <c r="J13" s="44">
        <v>6</v>
      </c>
      <c r="K13" s="44">
        <v>0</v>
      </c>
      <c r="L13" s="44">
        <v>0</v>
      </c>
      <c r="M13" s="44">
        <v>0</v>
      </c>
      <c r="N13" s="16">
        <f t="shared" si="1"/>
        <v>0</v>
      </c>
      <c r="O13" s="5">
        <v>0</v>
      </c>
      <c r="P13" s="5">
        <f t="shared" si="2"/>
        <v>0</v>
      </c>
      <c r="Q13" s="16">
        <f t="shared" si="3"/>
        <v>0</v>
      </c>
      <c r="R13" s="5">
        <v>0</v>
      </c>
      <c r="S13" s="16">
        <f t="shared" si="4"/>
        <v>0</v>
      </c>
      <c r="T13" s="5">
        <f t="shared" si="5"/>
        <v>0</v>
      </c>
      <c r="U13" s="16">
        <f t="shared" si="6"/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414</v>
      </c>
      <c r="E14" s="84" t="s">
        <v>41</v>
      </c>
      <c r="F14" s="192" t="s">
        <v>429</v>
      </c>
      <c r="G14" s="93">
        <f t="shared" si="0"/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16">
        <f t="shared" si="1"/>
        <v>0</v>
      </c>
      <c r="O14" s="5">
        <v>0</v>
      </c>
      <c r="P14" s="5">
        <f t="shared" si="2"/>
        <v>0</v>
      </c>
      <c r="Q14" s="16">
        <f t="shared" si="3"/>
        <v>0</v>
      </c>
      <c r="R14" s="5">
        <v>0</v>
      </c>
      <c r="S14" s="16">
        <f t="shared" si="4"/>
        <v>0</v>
      </c>
      <c r="T14" s="5">
        <f t="shared" si="5"/>
        <v>0</v>
      </c>
      <c r="U14" s="16">
        <f t="shared" si="6"/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456</v>
      </c>
      <c r="E15" s="84" t="s">
        <v>41</v>
      </c>
      <c r="F15" s="209" t="s">
        <v>457</v>
      </c>
      <c r="G15" s="93">
        <f t="shared" si="0"/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16">
        <f t="shared" si="1"/>
        <v>0</v>
      </c>
      <c r="O15" s="5">
        <v>0</v>
      </c>
      <c r="P15" s="5">
        <f t="shared" si="2"/>
        <v>0</v>
      </c>
      <c r="Q15" s="16">
        <f t="shared" si="3"/>
        <v>0</v>
      </c>
      <c r="R15" s="5">
        <v>0</v>
      </c>
      <c r="S15" s="16">
        <f t="shared" si="4"/>
        <v>0</v>
      </c>
      <c r="T15" s="5">
        <f t="shared" si="5"/>
        <v>0</v>
      </c>
      <c r="U15" s="16">
        <f t="shared" si="6"/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9" t="s">
        <v>48</v>
      </c>
      <c r="E16" s="84" t="s">
        <v>41</v>
      </c>
      <c r="F16" s="97" t="s">
        <v>373</v>
      </c>
      <c r="G16" s="93">
        <f t="shared" si="0"/>
        <v>1103.51</v>
      </c>
      <c r="H16" s="44">
        <v>5</v>
      </c>
      <c r="I16" s="44">
        <v>2</v>
      </c>
      <c r="J16" s="44">
        <v>3</v>
      </c>
      <c r="K16" s="44">
        <v>2</v>
      </c>
      <c r="L16" s="44">
        <v>2</v>
      </c>
      <c r="M16" s="44">
        <v>0</v>
      </c>
      <c r="N16" s="16">
        <f t="shared" si="1"/>
        <v>40</v>
      </c>
      <c r="O16" s="5">
        <v>1103.51</v>
      </c>
      <c r="P16" s="5">
        <f t="shared" si="2"/>
        <v>1103.51</v>
      </c>
      <c r="Q16" s="16">
        <f t="shared" si="3"/>
        <v>100</v>
      </c>
      <c r="R16" s="5">
        <v>1103.51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32" ht="27.95" customHeight="1" x14ac:dyDescent="0.25">
      <c r="A17" s="1">
        <f t="shared" si="7"/>
        <v>12</v>
      </c>
      <c r="B17" s="1" t="s">
        <v>22</v>
      </c>
      <c r="C17" s="1"/>
      <c r="D17" s="25" t="s">
        <v>415</v>
      </c>
      <c r="E17" s="84" t="s">
        <v>41</v>
      </c>
      <c r="F17" s="192" t="s">
        <v>433</v>
      </c>
      <c r="G17" s="93">
        <f t="shared" si="0"/>
        <v>0</v>
      </c>
      <c r="H17" s="44">
        <v>4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16">
        <f t="shared" si="1"/>
        <v>0</v>
      </c>
      <c r="O17" s="5">
        <v>0</v>
      </c>
      <c r="P17" s="5">
        <f t="shared" si="2"/>
        <v>0</v>
      </c>
      <c r="Q17" s="16">
        <f t="shared" si="3"/>
        <v>0</v>
      </c>
      <c r="R17" s="5">
        <v>0</v>
      </c>
      <c r="S17" s="16">
        <f t="shared" si="4"/>
        <v>0</v>
      </c>
      <c r="T17" s="5">
        <f t="shared" si="5"/>
        <v>0</v>
      </c>
      <c r="U17" s="16">
        <f t="shared" si="6"/>
        <v>0</v>
      </c>
    </row>
    <row r="18" spans="1:32" ht="27.95" customHeight="1" x14ac:dyDescent="0.25">
      <c r="A18" s="1">
        <f t="shared" si="7"/>
        <v>13</v>
      </c>
      <c r="B18" s="1" t="s">
        <v>22</v>
      </c>
      <c r="C18" s="1"/>
      <c r="D18" s="25" t="s">
        <v>50</v>
      </c>
      <c r="E18" s="84" t="s">
        <v>41</v>
      </c>
      <c r="F18" s="98" t="s">
        <v>406</v>
      </c>
      <c r="G18" s="93">
        <f t="shared" si="0"/>
        <v>2818.82</v>
      </c>
      <c r="H18" s="44">
        <v>10</v>
      </c>
      <c r="I18" s="44">
        <v>0</v>
      </c>
      <c r="J18" s="44">
        <v>8</v>
      </c>
      <c r="K18" s="44">
        <v>5</v>
      </c>
      <c r="L18" s="44">
        <v>6</v>
      </c>
      <c r="M18" s="44">
        <v>0</v>
      </c>
      <c r="N18" s="16">
        <f t="shared" si="1"/>
        <v>50</v>
      </c>
      <c r="O18" s="5">
        <v>2818.82</v>
      </c>
      <c r="P18" s="5">
        <f t="shared" si="2"/>
        <v>2818.82</v>
      </c>
      <c r="Q18" s="16">
        <f t="shared" si="3"/>
        <v>100</v>
      </c>
      <c r="R18" s="5">
        <v>2818.82</v>
      </c>
      <c r="S18" s="16">
        <f t="shared" si="4"/>
        <v>100</v>
      </c>
      <c r="T18" s="5">
        <f t="shared" si="5"/>
        <v>0</v>
      </c>
      <c r="U18" s="16">
        <f t="shared" si="6"/>
        <v>0</v>
      </c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</row>
    <row r="19" spans="1:32" ht="27.95" customHeight="1" x14ac:dyDescent="0.25">
      <c r="A19" s="1">
        <f t="shared" si="7"/>
        <v>14</v>
      </c>
      <c r="B19" s="1" t="s">
        <v>22</v>
      </c>
      <c r="C19" s="1"/>
      <c r="D19" s="90" t="s">
        <v>52</v>
      </c>
      <c r="E19" s="84" t="s">
        <v>41</v>
      </c>
      <c r="F19" s="98"/>
      <c r="G19" s="93">
        <f t="shared" si="0"/>
        <v>0</v>
      </c>
      <c r="H19" s="44">
        <v>1</v>
      </c>
      <c r="I19" s="44">
        <v>0</v>
      </c>
      <c r="J19" s="44">
        <v>1</v>
      </c>
      <c r="K19" s="44">
        <v>0</v>
      </c>
      <c r="L19" s="44">
        <v>0</v>
      </c>
      <c r="M19" s="44">
        <v>0</v>
      </c>
      <c r="N19" s="16">
        <f t="shared" si="1"/>
        <v>0</v>
      </c>
      <c r="O19" s="5">
        <v>0</v>
      </c>
      <c r="P19" s="5">
        <f t="shared" si="2"/>
        <v>0</v>
      </c>
      <c r="Q19" s="16">
        <f t="shared" si="3"/>
        <v>0</v>
      </c>
      <c r="R19" s="5">
        <v>0</v>
      </c>
      <c r="S19" s="16">
        <f t="shared" si="4"/>
        <v>0</v>
      </c>
      <c r="T19" s="5">
        <f t="shared" si="5"/>
        <v>0</v>
      </c>
      <c r="U19" s="16">
        <f t="shared" si="6"/>
        <v>0</v>
      </c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</row>
    <row r="20" spans="1:32" ht="27.95" customHeight="1" x14ac:dyDescent="0.25">
      <c r="A20" s="1">
        <f t="shared" si="7"/>
        <v>15</v>
      </c>
      <c r="B20" s="1" t="s">
        <v>22</v>
      </c>
      <c r="C20" s="1"/>
      <c r="D20" s="25" t="s">
        <v>55</v>
      </c>
      <c r="E20" s="84" t="s">
        <v>41</v>
      </c>
      <c r="F20" s="98" t="s">
        <v>289</v>
      </c>
      <c r="G20" s="93">
        <f t="shared" si="0"/>
        <v>14487.96</v>
      </c>
      <c r="H20" s="44">
        <v>74</v>
      </c>
      <c r="I20" s="44">
        <v>20</v>
      </c>
      <c r="J20" s="44">
        <v>47</v>
      </c>
      <c r="K20" s="44">
        <v>18</v>
      </c>
      <c r="L20" s="44">
        <v>22</v>
      </c>
      <c r="M20" s="44">
        <v>0</v>
      </c>
      <c r="N20" s="16">
        <f t="shared" si="1"/>
        <v>24.324324324324326</v>
      </c>
      <c r="O20" s="5">
        <v>14487.96</v>
      </c>
      <c r="P20" s="5">
        <f t="shared" si="2"/>
        <v>14487.96</v>
      </c>
      <c r="Q20" s="16">
        <f t="shared" si="3"/>
        <v>100</v>
      </c>
      <c r="R20" s="5">
        <v>14487.96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32" ht="27.95" customHeight="1" x14ac:dyDescent="0.25">
      <c r="A21" s="1">
        <f t="shared" si="7"/>
        <v>16</v>
      </c>
      <c r="B21" s="1" t="s">
        <v>22</v>
      </c>
      <c r="C21" s="1"/>
      <c r="D21" s="25" t="s">
        <v>57</v>
      </c>
      <c r="E21" s="84" t="s">
        <v>58</v>
      </c>
      <c r="F21" s="96" t="s">
        <v>290</v>
      </c>
      <c r="G21" s="93">
        <f t="shared" si="0"/>
        <v>33898.43</v>
      </c>
      <c r="H21" s="44">
        <v>46</v>
      </c>
      <c r="I21" s="44">
        <v>8</v>
      </c>
      <c r="J21" s="44">
        <v>34</v>
      </c>
      <c r="K21" s="44">
        <v>33</v>
      </c>
      <c r="L21" s="44">
        <v>47</v>
      </c>
      <c r="M21" s="44">
        <v>0</v>
      </c>
      <c r="N21" s="16">
        <f t="shared" si="1"/>
        <v>71.739130434782609</v>
      </c>
      <c r="O21" s="5">
        <v>33898.43</v>
      </c>
      <c r="P21" s="5">
        <f t="shared" si="2"/>
        <v>33898.43</v>
      </c>
      <c r="Q21" s="16">
        <f t="shared" si="3"/>
        <v>100</v>
      </c>
      <c r="R21" s="5">
        <v>33898.43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32" ht="27.95" customHeight="1" x14ac:dyDescent="0.25">
      <c r="A22" s="1">
        <f t="shared" si="7"/>
        <v>17</v>
      </c>
      <c r="B22" s="1" t="s">
        <v>22</v>
      </c>
      <c r="C22" s="1"/>
      <c r="D22" s="25" t="s">
        <v>60</v>
      </c>
      <c r="E22" s="84" t="s">
        <v>61</v>
      </c>
      <c r="F22" s="96" t="s">
        <v>291</v>
      </c>
      <c r="G22" s="93">
        <f t="shared" si="0"/>
        <v>12117.18</v>
      </c>
      <c r="H22" s="44">
        <v>32</v>
      </c>
      <c r="I22" s="44">
        <v>7</v>
      </c>
      <c r="J22" s="44">
        <v>14</v>
      </c>
      <c r="K22" s="44">
        <v>14</v>
      </c>
      <c r="L22" s="44">
        <v>15</v>
      </c>
      <c r="M22" s="44">
        <v>0</v>
      </c>
      <c r="N22" s="16">
        <f t="shared" si="1"/>
        <v>43.75</v>
      </c>
      <c r="O22" s="5">
        <v>12117.18</v>
      </c>
      <c r="P22" s="5">
        <f t="shared" si="2"/>
        <v>12117.18</v>
      </c>
      <c r="Q22" s="16">
        <f t="shared" si="3"/>
        <v>100</v>
      </c>
      <c r="R22" s="5">
        <v>12117.18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32" ht="27.95" customHeight="1" x14ac:dyDescent="0.25">
      <c r="A23" s="1">
        <f t="shared" si="7"/>
        <v>18</v>
      </c>
      <c r="B23" s="1" t="s">
        <v>22</v>
      </c>
      <c r="C23" s="1"/>
      <c r="D23" s="25" t="s">
        <v>63</v>
      </c>
      <c r="E23" s="84" t="s">
        <v>64</v>
      </c>
      <c r="F23" s="96" t="s">
        <v>292</v>
      </c>
      <c r="G23" s="93">
        <f t="shared" si="0"/>
        <v>17281.419999999998</v>
      </c>
      <c r="H23" s="44">
        <v>42</v>
      </c>
      <c r="I23" s="44">
        <v>5</v>
      </c>
      <c r="J23" s="44">
        <v>32</v>
      </c>
      <c r="K23" s="44">
        <v>34</v>
      </c>
      <c r="L23" s="44">
        <v>39</v>
      </c>
      <c r="M23" s="44">
        <v>0</v>
      </c>
      <c r="N23" s="16">
        <f t="shared" si="1"/>
        <v>80.952380952380949</v>
      </c>
      <c r="O23" s="5">
        <v>17281.419999999998</v>
      </c>
      <c r="P23" s="5">
        <f t="shared" si="2"/>
        <v>17281.419999999998</v>
      </c>
      <c r="Q23" s="16">
        <f t="shared" si="3"/>
        <v>100</v>
      </c>
      <c r="R23" s="5">
        <v>17281.419999999998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32" ht="27.95" customHeight="1" x14ac:dyDescent="0.25">
      <c r="A24" s="1">
        <f t="shared" si="7"/>
        <v>19</v>
      </c>
      <c r="B24" s="1" t="s">
        <v>22</v>
      </c>
      <c r="C24" s="1"/>
      <c r="D24" s="25" t="s">
        <v>416</v>
      </c>
      <c r="E24" s="84" t="s">
        <v>41</v>
      </c>
      <c r="F24" s="192" t="s">
        <v>434</v>
      </c>
      <c r="G24" s="93">
        <f t="shared" si="0"/>
        <v>0</v>
      </c>
      <c r="H24" s="44">
        <v>3</v>
      </c>
      <c r="I24" s="44">
        <v>0</v>
      </c>
      <c r="J24" s="44">
        <v>3</v>
      </c>
      <c r="K24" s="44">
        <v>0</v>
      </c>
      <c r="L24" s="44">
        <v>0</v>
      </c>
      <c r="M24" s="44">
        <v>0</v>
      </c>
      <c r="N24" s="16">
        <f t="shared" si="1"/>
        <v>0</v>
      </c>
      <c r="O24" s="5">
        <v>0</v>
      </c>
      <c r="P24" s="5">
        <f t="shared" si="2"/>
        <v>0</v>
      </c>
      <c r="Q24" s="16">
        <f t="shared" si="3"/>
        <v>0</v>
      </c>
      <c r="R24" s="5">
        <v>0</v>
      </c>
      <c r="S24" s="16">
        <f t="shared" si="4"/>
        <v>0</v>
      </c>
      <c r="T24" s="5">
        <f t="shared" si="5"/>
        <v>0</v>
      </c>
      <c r="U24" s="16">
        <f t="shared" si="6"/>
        <v>0</v>
      </c>
    </row>
    <row r="25" spans="1:32" ht="27.95" customHeight="1" x14ac:dyDescent="0.25">
      <c r="A25" s="1">
        <f t="shared" si="7"/>
        <v>20</v>
      </c>
      <c r="B25" s="1" t="s">
        <v>22</v>
      </c>
      <c r="C25" s="1"/>
      <c r="D25" s="25" t="s">
        <v>69</v>
      </c>
      <c r="E25" s="84" t="s">
        <v>41</v>
      </c>
      <c r="F25" s="96" t="s">
        <v>293</v>
      </c>
      <c r="G25" s="93">
        <f t="shared" si="0"/>
        <v>5766.92</v>
      </c>
      <c r="H25" s="44">
        <v>14</v>
      </c>
      <c r="I25" s="44">
        <v>3</v>
      </c>
      <c r="J25" s="44">
        <v>11</v>
      </c>
      <c r="K25" s="44">
        <v>11</v>
      </c>
      <c r="L25" s="44">
        <v>14</v>
      </c>
      <c r="M25" s="44">
        <v>0</v>
      </c>
      <c r="N25" s="16">
        <f t="shared" si="1"/>
        <v>78.571428571428569</v>
      </c>
      <c r="O25" s="5">
        <v>5766.92</v>
      </c>
      <c r="P25" s="5">
        <f t="shared" si="2"/>
        <v>5766.92</v>
      </c>
      <c r="Q25" s="16">
        <f t="shared" si="3"/>
        <v>100</v>
      </c>
      <c r="R25" s="5">
        <v>5766.92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32" ht="27.95" customHeight="1" x14ac:dyDescent="0.25">
      <c r="A26" s="1">
        <f t="shared" si="7"/>
        <v>21</v>
      </c>
      <c r="B26" s="1" t="s">
        <v>22</v>
      </c>
      <c r="C26" s="1"/>
      <c r="D26" s="25" t="s">
        <v>66</v>
      </c>
      <c r="E26" s="84" t="s">
        <v>67</v>
      </c>
      <c r="F26" s="96" t="s">
        <v>294</v>
      </c>
      <c r="G26" s="93">
        <f t="shared" si="0"/>
        <v>53693.53</v>
      </c>
      <c r="H26" s="44">
        <v>68</v>
      </c>
      <c r="I26" s="44">
        <v>16</v>
      </c>
      <c r="J26" s="44">
        <v>45</v>
      </c>
      <c r="K26" s="44">
        <v>37</v>
      </c>
      <c r="L26" s="44">
        <v>51</v>
      </c>
      <c r="M26" s="44">
        <v>0</v>
      </c>
      <c r="N26" s="16">
        <f t="shared" si="1"/>
        <v>54.411764705882348</v>
      </c>
      <c r="O26" s="5">
        <v>53693.53</v>
      </c>
      <c r="P26" s="5">
        <f t="shared" si="2"/>
        <v>53693.53</v>
      </c>
      <c r="Q26" s="16">
        <f t="shared" si="3"/>
        <v>100</v>
      </c>
      <c r="R26" s="5">
        <v>53693.53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32" ht="27.95" customHeight="1" x14ac:dyDescent="0.25">
      <c r="A27" s="1">
        <f t="shared" si="7"/>
        <v>22</v>
      </c>
      <c r="B27" s="1" t="s">
        <v>264</v>
      </c>
      <c r="C27" s="210" t="s">
        <v>265</v>
      </c>
      <c r="D27" s="37" t="s">
        <v>284</v>
      </c>
      <c r="E27" s="84" t="s">
        <v>97</v>
      </c>
      <c r="F27" s="97" t="s">
        <v>358</v>
      </c>
      <c r="G27" s="93">
        <f t="shared" si="0"/>
        <v>5101.93</v>
      </c>
      <c r="H27" s="44">
        <v>10</v>
      </c>
      <c r="I27" s="44">
        <v>6</v>
      </c>
      <c r="J27" s="44">
        <v>3</v>
      </c>
      <c r="K27" s="44">
        <v>7</v>
      </c>
      <c r="L27" s="44">
        <v>9</v>
      </c>
      <c r="M27" s="44">
        <v>0</v>
      </c>
      <c r="N27" s="16">
        <f t="shared" si="1"/>
        <v>70</v>
      </c>
      <c r="O27" s="5">
        <v>5101.93</v>
      </c>
      <c r="P27" s="5">
        <f t="shared" si="2"/>
        <v>5101.93</v>
      </c>
      <c r="Q27" s="16">
        <f t="shared" si="3"/>
        <v>100</v>
      </c>
      <c r="R27" s="5">
        <v>5101.93</v>
      </c>
      <c r="S27" s="16">
        <f t="shared" si="4"/>
        <v>100</v>
      </c>
      <c r="T27" s="5">
        <f t="shared" si="5"/>
        <v>0</v>
      </c>
      <c r="U27" s="16">
        <f t="shared" si="6"/>
        <v>0</v>
      </c>
    </row>
    <row r="28" spans="1:32" ht="27.95" customHeight="1" x14ac:dyDescent="0.25">
      <c r="A28" s="1">
        <f t="shared" si="7"/>
        <v>23</v>
      </c>
      <c r="B28" s="25" t="s">
        <v>23</v>
      </c>
      <c r="C28" s="210" t="s">
        <v>26</v>
      </c>
      <c r="D28" s="25" t="s">
        <v>71</v>
      </c>
      <c r="E28" s="25" t="s">
        <v>72</v>
      </c>
      <c r="F28" s="96" t="s">
        <v>295</v>
      </c>
      <c r="G28" s="16">
        <f t="shared" si="0"/>
        <v>6566.71</v>
      </c>
      <c r="H28" s="44">
        <v>18</v>
      </c>
      <c r="I28" s="44">
        <v>4</v>
      </c>
      <c r="J28" s="44">
        <v>12</v>
      </c>
      <c r="K28" s="44">
        <v>9</v>
      </c>
      <c r="L28" s="44">
        <v>11</v>
      </c>
      <c r="M28" s="44">
        <v>0</v>
      </c>
      <c r="N28" s="16">
        <f t="shared" si="1"/>
        <v>50</v>
      </c>
      <c r="O28" s="5">
        <v>6566.71</v>
      </c>
      <c r="P28" s="5">
        <f t="shared" si="2"/>
        <v>6566.71</v>
      </c>
      <c r="Q28" s="16">
        <f t="shared" si="3"/>
        <v>100</v>
      </c>
      <c r="R28" s="5">
        <v>6566.71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32" ht="27.95" customHeight="1" x14ac:dyDescent="0.2">
      <c r="A29" s="1">
        <f t="shared" si="7"/>
        <v>24</v>
      </c>
      <c r="B29" s="25" t="s">
        <v>22</v>
      </c>
      <c r="C29" s="210"/>
      <c r="D29" s="25" t="s">
        <v>458</v>
      </c>
      <c r="E29" s="25" t="s">
        <v>41</v>
      </c>
      <c r="F29" s="26" t="s">
        <v>459</v>
      </c>
      <c r="G29" s="16">
        <f t="shared" si="0"/>
        <v>0</v>
      </c>
      <c r="H29" s="44">
        <v>0</v>
      </c>
      <c r="I29" s="44">
        <v>0</v>
      </c>
      <c r="J29" s="44">
        <v>0</v>
      </c>
      <c r="K29" s="44">
        <v>0</v>
      </c>
      <c r="L29" s="44">
        <v>0</v>
      </c>
      <c r="M29" s="44">
        <v>0</v>
      </c>
      <c r="N29" s="16">
        <f t="shared" si="1"/>
        <v>0</v>
      </c>
      <c r="O29" s="5">
        <v>0</v>
      </c>
      <c r="P29" s="5">
        <f t="shared" si="2"/>
        <v>0</v>
      </c>
      <c r="Q29" s="16">
        <f t="shared" si="3"/>
        <v>0</v>
      </c>
      <c r="R29" s="5">
        <v>0</v>
      </c>
      <c r="S29" s="16">
        <f t="shared" si="4"/>
        <v>0</v>
      </c>
      <c r="T29" s="5">
        <f t="shared" si="5"/>
        <v>0</v>
      </c>
      <c r="U29" s="16">
        <f t="shared" si="6"/>
        <v>0</v>
      </c>
    </row>
    <row r="30" spans="1:32" ht="27.95" customHeight="1" x14ac:dyDescent="0.2">
      <c r="A30" s="1">
        <f t="shared" si="7"/>
        <v>25</v>
      </c>
      <c r="B30" s="25" t="s">
        <v>22</v>
      </c>
      <c r="C30" s="213"/>
      <c r="D30" s="25" t="s">
        <v>465</v>
      </c>
      <c r="E30" s="25" t="s">
        <v>41</v>
      </c>
      <c r="F30" s="26"/>
      <c r="G30" s="16">
        <f t="shared" si="0"/>
        <v>0</v>
      </c>
      <c r="H30" s="44">
        <v>4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16">
        <f t="shared" si="1"/>
        <v>0</v>
      </c>
      <c r="O30" s="5">
        <v>0</v>
      </c>
      <c r="P30" s="5">
        <f t="shared" si="2"/>
        <v>0</v>
      </c>
      <c r="Q30" s="16">
        <f t="shared" si="3"/>
        <v>0</v>
      </c>
      <c r="R30" s="5">
        <v>0</v>
      </c>
      <c r="S30" s="16">
        <f t="shared" si="4"/>
        <v>0</v>
      </c>
      <c r="T30" s="5">
        <f t="shared" si="5"/>
        <v>0</v>
      </c>
      <c r="U30" s="16">
        <f t="shared" si="6"/>
        <v>0</v>
      </c>
    </row>
    <row r="31" spans="1:32" ht="27.95" customHeight="1" x14ac:dyDescent="0.25">
      <c r="A31" s="1">
        <f t="shared" si="7"/>
        <v>26</v>
      </c>
      <c r="B31" s="1" t="s">
        <v>22</v>
      </c>
      <c r="C31" s="1"/>
      <c r="D31" s="25" t="s">
        <v>74</v>
      </c>
      <c r="E31" s="25" t="s">
        <v>75</v>
      </c>
      <c r="F31" s="96" t="s">
        <v>296</v>
      </c>
      <c r="G31" s="16">
        <f t="shared" si="0"/>
        <v>29797.68</v>
      </c>
      <c r="H31" s="44">
        <v>27</v>
      </c>
      <c r="I31" s="44">
        <v>5</v>
      </c>
      <c r="J31" s="44">
        <v>20</v>
      </c>
      <c r="K31" s="44">
        <v>26</v>
      </c>
      <c r="L31" s="44">
        <v>37</v>
      </c>
      <c r="M31" s="44">
        <v>0</v>
      </c>
      <c r="N31" s="16">
        <f t="shared" si="1"/>
        <v>96.296296296296291</v>
      </c>
      <c r="O31" s="5">
        <v>29797.68</v>
      </c>
      <c r="P31" s="5">
        <f t="shared" si="2"/>
        <v>29797.68</v>
      </c>
      <c r="Q31" s="16">
        <f t="shared" si="3"/>
        <v>100</v>
      </c>
      <c r="R31" s="5">
        <v>29797.68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32" ht="27.95" customHeight="1" x14ac:dyDescent="0.25">
      <c r="A32" s="1">
        <f t="shared" si="7"/>
        <v>27</v>
      </c>
      <c r="B32" s="1" t="s">
        <v>22</v>
      </c>
      <c r="C32" s="1"/>
      <c r="D32" s="25" t="s">
        <v>77</v>
      </c>
      <c r="E32" s="25" t="s">
        <v>78</v>
      </c>
      <c r="F32" s="88" t="s">
        <v>297</v>
      </c>
      <c r="G32" s="16">
        <f t="shared" si="0"/>
        <v>4755.7700000000004</v>
      </c>
      <c r="H32" s="44">
        <v>13</v>
      </c>
      <c r="I32" s="44">
        <v>3</v>
      </c>
      <c r="J32" s="44">
        <v>8</v>
      </c>
      <c r="K32" s="44">
        <v>9</v>
      </c>
      <c r="L32" s="44">
        <v>13</v>
      </c>
      <c r="M32" s="44">
        <v>0</v>
      </c>
      <c r="N32" s="16">
        <f t="shared" si="1"/>
        <v>69.230769230769226</v>
      </c>
      <c r="O32" s="5">
        <v>4755.7700000000004</v>
      </c>
      <c r="P32" s="5">
        <f t="shared" si="2"/>
        <v>4755.7700000000004</v>
      </c>
      <c r="Q32" s="16">
        <f t="shared" si="3"/>
        <v>100</v>
      </c>
      <c r="R32" s="5">
        <v>4755.7700000000004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80</v>
      </c>
      <c r="E33" s="25" t="s">
        <v>81</v>
      </c>
      <c r="F33" s="97" t="s">
        <v>374</v>
      </c>
      <c r="G33" s="16">
        <f t="shared" si="0"/>
        <v>11974.27</v>
      </c>
      <c r="H33" s="44">
        <v>62</v>
      </c>
      <c r="I33" s="44">
        <v>8</v>
      </c>
      <c r="J33" s="44">
        <v>24</v>
      </c>
      <c r="K33" s="44">
        <v>32</v>
      </c>
      <c r="L33" s="44">
        <v>38</v>
      </c>
      <c r="M33" s="44">
        <v>0</v>
      </c>
      <c r="N33" s="16">
        <f t="shared" si="1"/>
        <v>51.612903225806448</v>
      </c>
      <c r="O33" s="5">
        <v>11974.27</v>
      </c>
      <c r="P33" s="5">
        <f t="shared" si="2"/>
        <v>11974.27</v>
      </c>
      <c r="Q33" s="16">
        <f t="shared" si="3"/>
        <v>100</v>
      </c>
      <c r="R33" s="5">
        <v>11974.27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83</v>
      </c>
      <c r="E34" s="84" t="s">
        <v>41</v>
      </c>
      <c r="F34" s="88" t="s">
        <v>84</v>
      </c>
      <c r="G34" s="93">
        <f t="shared" si="0"/>
        <v>15819.39</v>
      </c>
      <c r="H34" s="44">
        <v>26</v>
      </c>
      <c r="I34" s="44">
        <v>4</v>
      </c>
      <c r="J34" s="44">
        <v>21</v>
      </c>
      <c r="K34" s="44">
        <v>24</v>
      </c>
      <c r="L34" s="44">
        <v>34</v>
      </c>
      <c r="M34" s="44">
        <v>0</v>
      </c>
      <c r="N34" s="16">
        <f t="shared" si="1"/>
        <v>92.307692307692307</v>
      </c>
      <c r="O34" s="5">
        <v>15819.39</v>
      </c>
      <c r="P34" s="5">
        <f t="shared" si="2"/>
        <v>15819.39</v>
      </c>
      <c r="Q34" s="16">
        <f t="shared" si="3"/>
        <v>100</v>
      </c>
      <c r="R34" s="5">
        <v>15819.39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1" t="s">
        <v>22</v>
      </c>
      <c r="C35" s="1"/>
      <c r="D35" s="34" t="s">
        <v>85</v>
      </c>
      <c r="E35" s="84" t="s">
        <v>41</v>
      </c>
      <c r="F35" s="97" t="s">
        <v>356</v>
      </c>
      <c r="G35" s="93">
        <f t="shared" si="0"/>
        <v>6222.08</v>
      </c>
      <c r="H35" s="44">
        <v>15</v>
      </c>
      <c r="I35" s="44">
        <v>3</v>
      </c>
      <c r="J35" s="44">
        <v>9</v>
      </c>
      <c r="K35" s="44">
        <v>12</v>
      </c>
      <c r="L35" s="44">
        <v>14</v>
      </c>
      <c r="M35" s="44">
        <v>0</v>
      </c>
      <c r="N35" s="16">
        <f t="shared" si="1"/>
        <v>80</v>
      </c>
      <c r="O35" s="5">
        <v>6222.08</v>
      </c>
      <c r="P35" s="5">
        <f t="shared" si="2"/>
        <v>6222.08</v>
      </c>
      <c r="Q35" s="16">
        <f t="shared" si="3"/>
        <v>100</v>
      </c>
      <c r="R35" s="5">
        <v>6222.08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27.95" customHeight="1" x14ac:dyDescent="0.25">
      <c r="A36" s="1">
        <f t="shared" si="7"/>
        <v>31</v>
      </c>
      <c r="B36" s="1" t="s">
        <v>22</v>
      </c>
      <c r="C36" s="1"/>
      <c r="D36" s="25" t="s">
        <v>87</v>
      </c>
      <c r="E36" s="84" t="s">
        <v>53</v>
      </c>
      <c r="F36" s="88" t="s">
        <v>298</v>
      </c>
      <c r="G36" s="93">
        <f t="shared" si="0"/>
        <v>16052.25</v>
      </c>
      <c r="H36" s="44">
        <v>38</v>
      </c>
      <c r="I36" s="44">
        <v>13</v>
      </c>
      <c r="J36" s="44">
        <v>20</v>
      </c>
      <c r="K36" s="44">
        <v>22</v>
      </c>
      <c r="L36" s="44">
        <v>25</v>
      </c>
      <c r="M36" s="44">
        <v>0</v>
      </c>
      <c r="N36" s="16">
        <f t="shared" si="1"/>
        <v>57.894736842105267</v>
      </c>
      <c r="O36" s="5">
        <v>16052.25</v>
      </c>
      <c r="P36" s="5">
        <f t="shared" si="2"/>
        <v>16052.25</v>
      </c>
      <c r="Q36" s="16">
        <f t="shared" si="3"/>
        <v>100</v>
      </c>
      <c r="R36" s="5">
        <v>16052.25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25" t="s">
        <v>24</v>
      </c>
      <c r="C37" s="210" t="s">
        <v>27</v>
      </c>
      <c r="D37" s="25" t="s">
        <v>92</v>
      </c>
      <c r="E37" s="84" t="s">
        <v>41</v>
      </c>
      <c r="F37" s="96" t="s">
        <v>363</v>
      </c>
      <c r="G37" s="93">
        <f t="shared" si="0"/>
        <v>6049.42</v>
      </c>
      <c r="H37" s="44">
        <v>23</v>
      </c>
      <c r="I37" s="44">
        <v>2</v>
      </c>
      <c r="J37" s="44">
        <v>18</v>
      </c>
      <c r="K37" s="44">
        <v>11</v>
      </c>
      <c r="L37" s="44">
        <v>13</v>
      </c>
      <c r="M37" s="44">
        <v>0</v>
      </c>
      <c r="N37" s="16">
        <f t="shared" si="1"/>
        <v>47.826086956521742</v>
      </c>
      <c r="O37" s="5">
        <v>6049.42</v>
      </c>
      <c r="P37" s="5">
        <f t="shared" si="2"/>
        <v>6049.42</v>
      </c>
      <c r="Q37" s="16">
        <f t="shared" si="3"/>
        <v>100</v>
      </c>
      <c r="R37" s="5">
        <v>6049.42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25" t="s">
        <v>22</v>
      </c>
      <c r="C38" s="210"/>
      <c r="D38" s="25" t="s">
        <v>417</v>
      </c>
      <c r="E38" s="84" t="s">
        <v>41</v>
      </c>
      <c r="F38" s="192" t="s">
        <v>435</v>
      </c>
      <c r="G38" s="93">
        <f t="shared" si="0"/>
        <v>0</v>
      </c>
      <c r="H38" s="44">
        <v>5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16">
        <f t="shared" si="1"/>
        <v>0</v>
      </c>
      <c r="O38" s="5">
        <v>0</v>
      </c>
      <c r="P38" s="5">
        <f t="shared" si="2"/>
        <v>0</v>
      </c>
      <c r="Q38" s="16">
        <f t="shared" si="3"/>
        <v>0</v>
      </c>
      <c r="R38" s="5">
        <v>0</v>
      </c>
      <c r="S38" s="16">
        <f t="shared" si="4"/>
        <v>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94</v>
      </c>
      <c r="E39" s="84" t="s">
        <v>41</v>
      </c>
      <c r="F39" s="96" t="s">
        <v>299</v>
      </c>
      <c r="G39" s="93">
        <f t="shared" si="0"/>
        <v>5695.78</v>
      </c>
      <c r="H39" s="44">
        <v>23</v>
      </c>
      <c r="I39" s="44">
        <v>3</v>
      </c>
      <c r="J39" s="44">
        <v>13</v>
      </c>
      <c r="K39" s="44">
        <v>16</v>
      </c>
      <c r="L39" s="44">
        <v>19</v>
      </c>
      <c r="M39" s="44">
        <v>0</v>
      </c>
      <c r="N39" s="16">
        <f t="shared" si="1"/>
        <v>69.565217391304344</v>
      </c>
      <c r="O39" s="5">
        <v>5695.78</v>
      </c>
      <c r="P39" s="5">
        <f t="shared" si="2"/>
        <v>5695.78</v>
      </c>
      <c r="Q39" s="16">
        <f t="shared" si="3"/>
        <v>100</v>
      </c>
      <c r="R39" s="5">
        <v>5695.78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38.25" x14ac:dyDescent="0.25">
      <c r="A40" s="1">
        <f t="shared" si="7"/>
        <v>35</v>
      </c>
      <c r="B40" s="117" t="s">
        <v>23</v>
      </c>
      <c r="C40" s="210" t="s">
        <v>383</v>
      </c>
      <c r="D40" s="25" t="s">
        <v>384</v>
      </c>
      <c r="E40" s="84" t="s">
        <v>41</v>
      </c>
      <c r="F40" s="97" t="s">
        <v>436</v>
      </c>
      <c r="G40" s="93">
        <f t="shared" si="0"/>
        <v>904.37</v>
      </c>
      <c r="H40" s="44">
        <v>9</v>
      </c>
      <c r="I40" s="44">
        <v>2</v>
      </c>
      <c r="J40" s="44">
        <v>6</v>
      </c>
      <c r="K40" s="44">
        <v>4</v>
      </c>
      <c r="L40" s="44">
        <v>4</v>
      </c>
      <c r="M40" s="44">
        <v>0</v>
      </c>
      <c r="N40" s="16">
        <f t="shared" si="1"/>
        <v>44.444444444444443</v>
      </c>
      <c r="O40" s="5">
        <v>904.37</v>
      </c>
      <c r="P40" s="5">
        <f t="shared" si="2"/>
        <v>904.37</v>
      </c>
      <c r="Q40" s="16">
        <f t="shared" si="3"/>
        <v>100</v>
      </c>
      <c r="R40" s="5">
        <v>904.37</v>
      </c>
      <c r="S40" s="16">
        <f t="shared" si="4"/>
        <v>100</v>
      </c>
      <c r="T40" s="5">
        <f t="shared" si="5"/>
        <v>0</v>
      </c>
      <c r="U40" s="16">
        <f t="shared" si="6"/>
        <v>0</v>
      </c>
    </row>
    <row r="41" spans="1:21" ht="30" x14ac:dyDescent="0.25">
      <c r="A41" s="1">
        <f t="shared" si="7"/>
        <v>36</v>
      </c>
      <c r="B41" s="117" t="s">
        <v>22</v>
      </c>
      <c r="C41" s="210"/>
      <c r="D41" s="25" t="s">
        <v>452</v>
      </c>
      <c r="E41" s="84" t="s">
        <v>41</v>
      </c>
      <c r="F41" s="97"/>
      <c r="G41" s="93">
        <f t="shared" si="0"/>
        <v>0</v>
      </c>
      <c r="H41" s="44">
        <v>2</v>
      </c>
      <c r="I41" s="44">
        <v>0</v>
      </c>
      <c r="J41" s="44">
        <v>2</v>
      </c>
      <c r="K41" s="44">
        <v>0</v>
      </c>
      <c r="L41" s="44">
        <v>0</v>
      </c>
      <c r="M41" s="44">
        <v>0</v>
      </c>
      <c r="N41" s="16">
        <f t="shared" si="1"/>
        <v>0</v>
      </c>
      <c r="O41" s="5">
        <v>0</v>
      </c>
      <c r="P41" s="5">
        <f t="shared" si="2"/>
        <v>0</v>
      </c>
      <c r="Q41" s="16">
        <f t="shared" si="3"/>
        <v>0</v>
      </c>
      <c r="R41" s="5">
        <v>0</v>
      </c>
      <c r="S41" s="16">
        <f t="shared" si="4"/>
        <v>0</v>
      </c>
      <c r="T41" s="5">
        <f t="shared" si="5"/>
        <v>0</v>
      </c>
      <c r="U41" s="16">
        <f t="shared" si="6"/>
        <v>0</v>
      </c>
    </row>
    <row r="42" spans="1:21" ht="27.95" customHeight="1" x14ac:dyDescent="0.2">
      <c r="A42" s="1">
        <f t="shared" si="7"/>
        <v>37</v>
      </c>
      <c r="B42" s="1" t="s">
        <v>22</v>
      </c>
      <c r="C42" s="1"/>
      <c r="D42" s="37" t="s">
        <v>99</v>
      </c>
      <c r="E42" s="85" t="s">
        <v>100</v>
      </c>
      <c r="F42" s="138" t="s">
        <v>300</v>
      </c>
      <c r="G42" s="93">
        <f t="shared" si="0"/>
        <v>42507.21</v>
      </c>
      <c r="H42" s="44">
        <v>56</v>
      </c>
      <c r="I42" s="44">
        <v>4</v>
      </c>
      <c r="J42" s="44">
        <v>40</v>
      </c>
      <c r="K42" s="44">
        <v>52</v>
      </c>
      <c r="L42" s="44">
        <v>65</v>
      </c>
      <c r="M42" s="44">
        <v>0</v>
      </c>
      <c r="N42" s="16">
        <f t="shared" si="1"/>
        <v>92.857142857142861</v>
      </c>
      <c r="O42" s="5">
        <v>42507.21</v>
      </c>
      <c r="P42" s="5">
        <f t="shared" si="2"/>
        <v>42507.21</v>
      </c>
      <c r="Q42" s="16">
        <f t="shared" si="3"/>
        <v>100</v>
      </c>
      <c r="R42" s="5">
        <v>42507.21</v>
      </c>
      <c r="S42" s="16">
        <f t="shared" si="4"/>
        <v>100</v>
      </c>
      <c r="T42" s="5">
        <f t="shared" si="5"/>
        <v>0</v>
      </c>
      <c r="U42" s="16">
        <f t="shared" si="6"/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102</v>
      </c>
      <c r="E43" s="84" t="s">
        <v>41</v>
      </c>
      <c r="F43" s="96" t="s">
        <v>301</v>
      </c>
      <c r="G43" s="93">
        <f t="shared" si="0"/>
        <v>16898.13</v>
      </c>
      <c r="H43" s="44">
        <v>45</v>
      </c>
      <c r="I43" s="44">
        <v>10</v>
      </c>
      <c r="J43" s="44">
        <v>31</v>
      </c>
      <c r="K43" s="44">
        <v>33</v>
      </c>
      <c r="L43" s="44">
        <v>38</v>
      </c>
      <c r="M43" s="44">
        <v>0</v>
      </c>
      <c r="N43" s="16">
        <f t="shared" si="1"/>
        <v>73.333333333333329</v>
      </c>
      <c r="O43" s="5">
        <v>16898.13</v>
      </c>
      <c r="P43" s="5">
        <f t="shared" si="2"/>
        <v>16898.13</v>
      </c>
      <c r="Q43" s="16">
        <f t="shared" si="3"/>
        <v>100</v>
      </c>
      <c r="R43" s="5">
        <v>16898.13</v>
      </c>
      <c r="S43" s="16">
        <f t="shared" si="4"/>
        <v>100</v>
      </c>
      <c r="T43" s="5">
        <f t="shared" si="5"/>
        <v>0</v>
      </c>
      <c r="U43" s="16">
        <f t="shared" si="6"/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104</v>
      </c>
      <c r="E44" s="84" t="s">
        <v>41</v>
      </c>
      <c r="F44" s="96" t="s">
        <v>302</v>
      </c>
      <c r="G44" s="93">
        <f t="shared" si="0"/>
        <v>16646.240000000002</v>
      </c>
      <c r="H44" s="44">
        <v>30</v>
      </c>
      <c r="I44" s="44">
        <v>8</v>
      </c>
      <c r="J44" s="44">
        <v>18</v>
      </c>
      <c r="K44" s="44">
        <v>21</v>
      </c>
      <c r="L44" s="44">
        <v>30</v>
      </c>
      <c r="M44" s="44">
        <v>0</v>
      </c>
      <c r="N44" s="16">
        <f t="shared" si="1"/>
        <v>70</v>
      </c>
      <c r="O44" s="5">
        <v>16646.240000000002</v>
      </c>
      <c r="P44" s="5">
        <f t="shared" si="2"/>
        <v>16646.240000000002</v>
      </c>
      <c r="Q44" s="16">
        <f t="shared" si="3"/>
        <v>100</v>
      </c>
      <c r="R44" s="5">
        <v>16646.240000000002</v>
      </c>
      <c r="S44" s="16">
        <f t="shared" si="4"/>
        <v>100</v>
      </c>
      <c r="T44" s="5">
        <f t="shared" si="5"/>
        <v>0</v>
      </c>
      <c r="U44" s="16">
        <f t="shared" si="6"/>
        <v>0</v>
      </c>
    </row>
    <row r="45" spans="1:21" ht="27.95" customHeight="1" x14ac:dyDescent="0.25">
      <c r="A45" s="1">
        <f t="shared" si="7"/>
        <v>40</v>
      </c>
      <c r="B45" s="1" t="s">
        <v>22</v>
      </c>
      <c r="C45" s="1"/>
      <c r="D45" s="25" t="s">
        <v>106</v>
      </c>
      <c r="E45" s="84" t="s">
        <v>53</v>
      </c>
      <c r="F45" s="96" t="s">
        <v>303</v>
      </c>
      <c r="G45" s="93">
        <f t="shared" si="0"/>
        <v>14463.07</v>
      </c>
      <c r="H45" s="44">
        <v>28</v>
      </c>
      <c r="I45" s="44">
        <v>9</v>
      </c>
      <c r="J45" s="44">
        <v>15</v>
      </c>
      <c r="K45" s="44">
        <v>22</v>
      </c>
      <c r="L45" s="44">
        <v>32</v>
      </c>
      <c r="M45" s="44">
        <v>0</v>
      </c>
      <c r="N45" s="16">
        <f t="shared" si="1"/>
        <v>78.571428571428569</v>
      </c>
      <c r="O45" s="5">
        <v>14463.07</v>
      </c>
      <c r="P45" s="5">
        <f t="shared" si="2"/>
        <v>14463.07</v>
      </c>
      <c r="Q45" s="16">
        <f t="shared" si="3"/>
        <v>100</v>
      </c>
      <c r="R45" s="5">
        <v>14463.07</v>
      </c>
      <c r="S45" s="16">
        <f t="shared" si="4"/>
        <v>100</v>
      </c>
      <c r="T45" s="5">
        <f t="shared" si="5"/>
        <v>0</v>
      </c>
      <c r="U45" s="16">
        <f t="shared" si="6"/>
        <v>0</v>
      </c>
    </row>
    <row r="46" spans="1:21" ht="27.95" customHeight="1" x14ac:dyDescent="0.25">
      <c r="A46" s="1">
        <f t="shared" si="7"/>
        <v>41</v>
      </c>
      <c r="B46" s="1" t="s">
        <v>22</v>
      </c>
      <c r="C46" s="1"/>
      <c r="D46" s="25" t="s">
        <v>108</v>
      </c>
      <c r="E46" s="84" t="s">
        <v>41</v>
      </c>
      <c r="F46" s="98" t="s">
        <v>304</v>
      </c>
      <c r="G46" s="93">
        <f t="shared" si="0"/>
        <v>35237.519999999997</v>
      </c>
      <c r="H46" s="44">
        <v>66</v>
      </c>
      <c r="I46" s="44">
        <v>24</v>
      </c>
      <c r="J46" s="44">
        <v>35</v>
      </c>
      <c r="K46" s="44">
        <v>51</v>
      </c>
      <c r="L46" s="44">
        <v>61</v>
      </c>
      <c r="M46" s="44">
        <v>0</v>
      </c>
      <c r="N46" s="16">
        <f t="shared" si="1"/>
        <v>77.272727272727266</v>
      </c>
      <c r="O46" s="5">
        <v>35237.519999999997</v>
      </c>
      <c r="P46" s="5">
        <f t="shared" si="2"/>
        <v>35237.519999999997</v>
      </c>
      <c r="Q46" s="16">
        <f t="shared" si="3"/>
        <v>100</v>
      </c>
      <c r="R46" s="5">
        <v>35237.519999999997</v>
      </c>
      <c r="S46" s="16">
        <f t="shared" si="4"/>
        <v>100</v>
      </c>
      <c r="T46" s="5">
        <f t="shared" si="5"/>
        <v>0</v>
      </c>
      <c r="U46" s="16">
        <f t="shared" si="6"/>
        <v>0</v>
      </c>
    </row>
    <row r="47" spans="1:21" ht="27.95" customHeight="1" x14ac:dyDescent="0.25">
      <c r="A47" s="1">
        <f t="shared" si="7"/>
        <v>42</v>
      </c>
      <c r="B47" s="25" t="s">
        <v>264</v>
      </c>
      <c r="C47" s="210" t="s">
        <v>273</v>
      </c>
      <c r="D47" s="25" t="s">
        <v>115</v>
      </c>
      <c r="E47" s="86" t="s">
        <v>116</v>
      </c>
      <c r="F47" s="97" t="s">
        <v>375</v>
      </c>
      <c r="G47" s="93">
        <f t="shared" si="0"/>
        <v>14693.29</v>
      </c>
      <c r="H47" s="44">
        <v>39</v>
      </c>
      <c r="I47" s="44">
        <v>8</v>
      </c>
      <c r="J47" s="44">
        <v>18</v>
      </c>
      <c r="K47" s="44">
        <v>28</v>
      </c>
      <c r="L47" s="44">
        <v>33</v>
      </c>
      <c r="M47" s="44">
        <v>0</v>
      </c>
      <c r="N47" s="16">
        <f t="shared" si="1"/>
        <v>71.794871794871796</v>
      </c>
      <c r="O47" s="5">
        <v>14693.29</v>
      </c>
      <c r="P47" s="5">
        <f t="shared" si="2"/>
        <v>14693.29</v>
      </c>
      <c r="Q47" s="16">
        <f t="shared" si="3"/>
        <v>100</v>
      </c>
      <c r="R47" s="5">
        <v>14693.29</v>
      </c>
      <c r="S47" s="16">
        <f t="shared" si="4"/>
        <v>100</v>
      </c>
      <c r="T47" s="5">
        <f t="shared" si="5"/>
        <v>0</v>
      </c>
      <c r="U47" s="16">
        <f t="shared" si="6"/>
        <v>0</v>
      </c>
    </row>
    <row r="48" spans="1:21" ht="32.25" customHeight="1" x14ac:dyDescent="0.25">
      <c r="A48" s="1">
        <f t="shared" si="7"/>
        <v>43</v>
      </c>
      <c r="B48" s="1" t="s">
        <v>22</v>
      </c>
      <c r="C48" s="1"/>
      <c r="D48" s="25" t="s">
        <v>113</v>
      </c>
      <c r="E48" s="84" t="s">
        <v>53</v>
      </c>
      <c r="F48" s="96" t="s">
        <v>305</v>
      </c>
      <c r="G48" s="93">
        <f t="shared" si="0"/>
        <v>4471.76</v>
      </c>
      <c r="H48" s="44">
        <v>37</v>
      </c>
      <c r="I48" s="44">
        <v>9</v>
      </c>
      <c r="J48" s="44">
        <v>24</v>
      </c>
      <c r="K48" s="44">
        <v>14</v>
      </c>
      <c r="L48" s="44">
        <v>14</v>
      </c>
      <c r="M48" s="44">
        <v>0</v>
      </c>
      <c r="N48" s="16">
        <f t="shared" si="1"/>
        <v>37.837837837837839</v>
      </c>
      <c r="O48" s="5">
        <v>4471.76</v>
      </c>
      <c r="P48" s="5">
        <f t="shared" si="2"/>
        <v>4471.76</v>
      </c>
      <c r="Q48" s="16">
        <f t="shared" si="3"/>
        <v>100</v>
      </c>
      <c r="R48" s="5">
        <v>4471.76</v>
      </c>
      <c r="S48" s="16">
        <f t="shared" si="4"/>
        <v>100</v>
      </c>
      <c r="T48" s="5">
        <f t="shared" si="5"/>
        <v>0</v>
      </c>
      <c r="U48" s="16">
        <f t="shared" si="6"/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118</v>
      </c>
      <c r="E49" s="84" t="s">
        <v>116</v>
      </c>
      <c r="F49" s="96" t="s">
        <v>306</v>
      </c>
      <c r="G49" s="93">
        <f t="shared" si="0"/>
        <v>9541.8700000000008</v>
      </c>
      <c r="H49" s="44">
        <v>19</v>
      </c>
      <c r="I49" s="44">
        <v>6</v>
      </c>
      <c r="J49" s="44">
        <v>10</v>
      </c>
      <c r="K49" s="44">
        <v>12</v>
      </c>
      <c r="L49" s="44">
        <v>15</v>
      </c>
      <c r="M49" s="44">
        <v>0</v>
      </c>
      <c r="N49" s="16">
        <f t="shared" si="1"/>
        <v>63.157894736842103</v>
      </c>
      <c r="O49" s="5">
        <v>9541.8700000000008</v>
      </c>
      <c r="P49" s="5">
        <f t="shared" si="2"/>
        <v>9541.8700000000008</v>
      </c>
      <c r="Q49" s="16">
        <f t="shared" si="3"/>
        <v>100</v>
      </c>
      <c r="R49" s="5">
        <v>9541.8700000000008</v>
      </c>
      <c r="S49" s="16">
        <f t="shared" si="4"/>
        <v>100</v>
      </c>
      <c r="T49" s="5">
        <f t="shared" si="5"/>
        <v>0</v>
      </c>
      <c r="U49" s="16">
        <f t="shared" si="6"/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120</v>
      </c>
      <c r="E50" s="84" t="s">
        <v>58</v>
      </c>
      <c r="F50" s="96" t="s">
        <v>307</v>
      </c>
      <c r="G50" s="93">
        <f t="shared" si="0"/>
        <v>15316.18</v>
      </c>
      <c r="H50" s="44">
        <v>17</v>
      </c>
      <c r="I50" s="44">
        <v>5</v>
      </c>
      <c r="J50" s="44">
        <v>10</v>
      </c>
      <c r="K50" s="44">
        <v>13</v>
      </c>
      <c r="L50" s="44">
        <v>20</v>
      </c>
      <c r="M50" s="44">
        <v>0</v>
      </c>
      <c r="N50" s="16">
        <f t="shared" si="1"/>
        <v>76.470588235294116</v>
      </c>
      <c r="O50" s="5">
        <v>15316.18</v>
      </c>
      <c r="P50" s="5">
        <f t="shared" si="2"/>
        <v>15316.18</v>
      </c>
      <c r="Q50" s="16">
        <f t="shared" si="3"/>
        <v>100</v>
      </c>
      <c r="R50" s="5">
        <v>15316.18</v>
      </c>
      <c r="S50" s="16">
        <f t="shared" si="4"/>
        <v>100</v>
      </c>
      <c r="T50" s="5">
        <f t="shared" si="5"/>
        <v>0</v>
      </c>
      <c r="U50" s="16">
        <f t="shared" si="6"/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37" t="s">
        <v>418</v>
      </c>
      <c r="E51" s="84" t="s">
        <v>58</v>
      </c>
      <c r="F51" s="192" t="s">
        <v>437</v>
      </c>
      <c r="G51" s="93">
        <f t="shared" si="0"/>
        <v>0</v>
      </c>
      <c r="H51" s="44">
        <v>16</v>
      </c>
      <c r="I51" s="44">
        <v>1</v>
      </c>
      <c r="J51" s="44">
        <v>1</v>
      </c>
      <c r="K51" s="44">
        <v>0</v>
      </c>
      <c r="L51" s="44">
        <v>0</v>
      </c>
      <c r="M51" s="44">
        <v>0</v>
      </c>
      <c r="N51" s="16">
        <f t="shared" si="1"/>
        <v>0</v>
      </c>
      <c r="O51" s="5">
        <v>0</v>
      </c>
      <c r="P51" s="5">
        <f t="shared" si="2"/>
        <v>0</v>
      </c>
      <c r="Q51" s="16">
        <f t="shared" si="3"/>
        <v>0</v>
      </c>
      <c r="R51" s="5">
        <v>0</v>
      </c>
      <c r="S51" s="16">
        <f t="shared" si="4"/>
        <v>0</v>
      </c>
      <c r="T51" s="5">
        <f t="shared" si="5"/>
        <v>0</v>
      </c>
      <c r="U51" s="16">
        <f t="shared" si="6"/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122</v>
      </c>
      <c r="E52" s="84" t="s">
        <v>123</v>
      </c>
      <c r="F52" s="96" t="s">
        <v>308</v>
      </c>
      <c r="G52" s="93">
        <f t="shared" si="0"/>
        <v>67504.639999999999</v>
      </c>
      <c r="H52" s="44">
        <v>86</v>
      </c>
      <c r="I52" s="44">
        <v>6</v>
      </c>
      <c r="J52" s="44">
        <v>71</v>
      </c>
      <c r="K52" s="44">
        <v>56</v>
      </c>
      <c r="L52" s="44">
        <v>88</v>
      </c>
      <c r="M52" s="44">
        <v>0</v>
      </c>
      <c r="N52" s="16">
        <f t="shared" si="1"/>
        <v>65.116279069767444</v>
      </c>
      <c r="O52" s="5">
        <v>67504.639999999999</v>
      </c>
      <c r="P52" s="5">
        <f t="shared" si="2"/>
        <v>67504.639999999999</v>
      </c>
      <c r="Q52" s="16">
        <f t="shared" si="3"/>
        <v>100</v>
      </c>
      <c r="R52" s="5">
        <v>67504.639999999999</v>
      </c>
      <c r="S52" s="16">
        <f t="shared" si="4"/>
        <v>100</v>
      </c>
      <c r="T52" s="5">
        <f t="shared" si="5"/>
        <v>0</v>
      </c>
      <c r="U52" s="16">
        <f t="shared" si="6"/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266</v>
      </c>
      <c r="E53" s="84" t="s">
        <v>41</v>
      </c>
      <c r="F53" s="96" t="s">
        <v>309</v>
      </c>
      <c r="G53" s="93">
        <f t="shared" si="0"/>
        <v>0</v>
      </c>
      <c r="H53" s="44">
        <v>11</v>
      </c>
      <c r="I53" s="44">
        <v>2</v>
      </c>
      <c r="J53" s="44">
        <v>7</v>
      </c>
      <c r="K53" s="44">
        <v>0</v>
      </c>
      <c r="L53" s="44">
        <v>0</v>
      </c>
      <c r="M53" s="44">
        <v>0</v>
      </c>
      <c r="N53" s="16">
        <f t="shared" si="1"/>
        <v>0</v>
      </c>
      <c r="O53" s="16">
        <f>IF(I53=0,0,L53/I53)*100</f>
        <v>0</v>
      </c>
      <c r="P53" s="5">
        <f t="shared" si="2"/>
        <v>0</v>
      </c>
      <c r="Q53" s="16">
        <f t="shared" si="3"/>
        <v>0</v>
      </c>
      <c r="R53" s="16">
        <f t="shared" ref="R53" si="8">IF(L53=0,0,O53/L53)*100</f>
        <v>0</v>
      </c>
      <c r="S53" s="16">
        <f t="shared" si="4"/>
        <v>0</v>
      </c>
      <c r="T53" s="5">
        <f t="shared" si="5"/>
        <v>0</v>
      </c>
      <c r="U53" s="16">
        <f t="shared" si="6"/>
        <v>0</v>
      </c>
    </row>
    <row r="54" spans="1:21" ht="38.25" customHeight="1" x14ac:dyDescent="0.25">
      <c r="A54" s="1">
        <f t="shared" si="7"/>
        <v>49</v>
      </c>
      <c r="B54" s="210" t="s">
        <v>23</v>
      </c>
      <c r="C54" s="210" t="s">
        <v>273</v>
      </c>
      <c r="D54" s="25" t="s">
        <v>274</v>
      </c>
      <c r="E54" s="84" t="s">
        <v>41</v>
      </c>
      <c r="F54" s="96" t="s">
        <v>310</v>
      </c>
      <c r="G54" s="93">
        <f t="shared" si="0"/>
        <v>4987.17</v>
      </c>
      <c r="H54" s="44">
        <v>20</v>
      </c>
      <c r="I54" s="44">
        <v>4</v>
      </c>
      <c r="J54" s="44">
        <v>13</v>
      </c>
      <c r="K54" s="44">
        <v>7</v>
      </c>
      <c r="L54" s="44">
        <v>8</v>
      </c>
      <c r="M54" s="44">
        <v>0</v>
      </c>
      <c r="N54" s="16">
        <f t="shared" si="1"/>
        <v>35</v>
      </c>
      <c r="O54" s="16">
        <v>4987.17</v>
      </c>
      <c r="P54" s="5">
        <f t="shared" si="2"/>
        <v>4987.17</v>
      </c>
      <c r="Q54" s="16">
        <f t="shared" si="3"/>
        <v>100</v>
      </c>
      <c r="R54" s="16">
        <v>4987.17</v>
      </c>
      <c r="S54" s="16">
        <f t="shared" si="4"/>
        <v>100</v>
      </c>
      <c r="T54" s="5">
        <f t="shared" si="5"/>
        <v>0</v>
      </c>
      <c r="U54" s="16">
        <f t="shared" si="6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125</v>
      </c>
      <c r="E55" s="84" t="s">
        <v>72</v>
      </c>
      <c r="F55" s="96" t="s">
        <v>311</v>
      </c>
      <c r="G55" s="93">
        <f t="shared" si="0"/>
        <v>24264.9</v>
      </c>
      <c r="H55" s="44">
        <v>33</v>
      </c>
      <c r="I55" s="44">
        <v>6</v>
      </c>
      <c r="J55" s="44">
        <v>22</v>
      </c>
      <c r="K55" s="44">
        <v>22</v>
      </c>
      <c r="L55" s="44">
        <v>30</v>
      </c>
      <c r="M55" s="44">
        <v>0</v>
      </c>
      <c r="N55" s="16">
        <f t="shared" si="1"/>
        <v>66.666666666666657</v>
      </c>
      <c r="O55" s="5">
        <v>24264.9</v>
      </c>
      <c r="P55" s="5">
        <f t="shared" si="2"/>
        <v>24264.9</v>
      </c>
      <c r="Q55" s="16">
        <f t="shared" si="3"/>
        <v>100</v>
      </c>
      <c r="R55" s="5">
        <v>24264.9</v>
      </c>
      <c r="S55" s="16">
        <f t="shared" si="4"/>
        <v>100</v>
      </c>
      <c r="T55" s="5">
        <f t="shared" si="5"/>
        <v>0</v>
      </c>
      <c r="U55" s="16">
        <f t="shared" si="6"/>
        <v>0</v>
      </c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37" t="s">
        <v>127</v>
      </c>
      <c r="E56" s="85" t="s">
        <v>128</v>
      </c>
      <c r="F56" s="98" t="s">
        <v>312</v>
      </c>
      <c r="G56" s="93">
        <f t="shared" si="0"/>
        <v>31351.919999999998</v>
      </c>
      <c r="H56" s="44">
        <v>55</v>
      </c>
      <c r="I56" s="44">
        <v>21</v>
      </c>
      <c r="J56" s="44">
        <v>19</v>
      </c>
      <c r="K56" s="44">
        <v>46</v>
      </c>
      <c r="L56" s="44">
        <v>55</v>
      </c>
      <c r="M56" s="44">
        <v>0</v>
      </c>
      <c r="N56" s="16">
        <f t="shared" si="1"/>
        <v>83.636363636363626</v>
      </c>
      <c r="O56" s="5">
        <v>31351.919999999998</v>
      </c>
      <c r="P56" s="5">
        <f t="shared" si="2"/>
        <v>31351.919999999998</v>
      </c>
      <c r="Q56" s="16">
        <f t="shared" si="3"/>
        <v>100</v>
      </c>
      <c r="R56" s="5">
        <v>31351.919999999998</v>
      </c>
      <c r="S56" s="16">
        <f t="shared" si="4"/>
        <v>100</v>
      </c>
      <c r="T56" s="5">
        <f t="shared" si="5"/>
        <v>0</v>
      </c>
      <c r="U56" s="16">
        <f t="shared" si="6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37" t="s">
        <v>468</v>
      </c>
      <c r="E57" s="85" t="s">
        <v>469</v>
      </c>
      <c r="F57" s="98"/>
      <c r="G57" s="93">
        <f t="shared" si="0"/>
        <v>0</v>
      </c>
      <c r="H57" s="44">
        <v>7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16">
        <f t="shared" si="1"/>
        <v>0</v>
      </c>
      <c r="O57" s="5">
        <v>0</v>
      </c>
      <c r="P57" s="5">
        <f t="shared" si="2"/>
        <v>0</v>
      </c>
      <c r="Q57" s="16">
        <f t="shared" si="3"/>
        <v>0</v>
      </c>
      <c r="R57" s="5">
        <v>0</v>
      </c>
      <c r="S57" s="16">
        <f t="shared" si="4"/>
        <v>0</v>
      </c>
      <c r="T57" s="5">
        <f t="shared" si="5"/>
        <v>0</v>
      </c>
      <c r="U57" s="16">
        <f t="shared" si="6"/>
        <v>0</v>
      </c>
    </row>
    <row r="58" spans="1:21" ht="27.95" customHeight="1" x14ac:dyDescent="0.25">
      <c r="A58" s="1">
        <f t="shared" si="7"/>
        <v>53</v>
      </c>
      <c r="B58" s="1" t="s">
        <v>22</v>
      </c>
      <c r="C58" s="1"/>
      <c r="D58" s="25" t="s">
        <v>275</v>
      </c>
      <c r="E58" s="85" t="s">
        <v>276</v>
      </c>
      <c r="F58" s="97" t="s">
        <v>436</v>
      </c>
      <c r="G58" s="93">
        <f t="shared" si="0"/>
        <v>0</v>
      </c>
      <c r="H58" s="44">
        <v>3</v>
      </c>
      <c r="I58" s="44">
        <v>0</v>
      </c>
      <c r="J58" s="44">
        <v>2</v>
      </c>
      <c r="K58" s="44">
        <v>0</v>
      </c>
      <c r="L58" s="44">
        <v>0</v>
      </c>
      <c r="M58" s="44">
        <v>0</v>
      </c>
      <c r="N58" s="16">
        <f t="shared" si="1"/>
        <v>0</v>
      </c>
      <c r="O58" s="16">
        <f>IF(I58=0,0,L58/I58)*100</f>
        <v>0</v>
      </c>
      <c r="P58" s="5">
        <f t="shared" si="2"/>
        <v>0</v>
      </c>
      <c r="Q58" s="16">
        <f t="shared" si="3"/>
        <v>0</v>
      </c>
      <c r="R58" s="16">
        <f>IF(L58=0,0,O58/L58)*100</f>
        <v>0</v>
      </c>
      <c r="S58" s="16">
        <f t="shared" si="4"/>
        <v>0</v>
      </c>
      <c r="T58" s="5">
        <f t="shared" si="5"/>
        <v>0</v>
      </c>
      <c r="U58" s="16">
        <f t="shared" si="6"/>
        <v>0</v>
      </c>
    </row>
    <row r="59" spans="1:21" ht="27.95" customHeight="1" x14ac:dyDescent="0.25">
      <c r="A59" s="1">
        <f t="shared" si="7"/>
        <v>54</v>
      </c>
      <c r="B59" s="25" t="s">
        <v>23</v>
      </c>
      <c r="C59" s="210" t="s">
        <v>29</v>
      </c>
      <c r="D59" s="25" t="s">
        <v>132</v>
      </c>
      <c r="E59" s="84" t="s">
        <v>78</v>
      </c>
      <c r="F59" s="96" t="s">
        <v>313</v>
      </c>
      <c r="G59" s="93">
        <f t="shared" si="0"/>
        <v>22685.48</v>
      </c>
      <c r="H59" s="44">
        <v>47</v>
      </c>
      <c r="I59" s="44">
        <v>8</v>
      </c>
      <c r="J59" s="44">
        <v>28</v>
      </c>
      <c r="K59" s="44">
        <v>36</v>
      </c>
      <c r="L59" s="44">
        <v>41</v>
      </c>
      <c r="M59" s="44">
        <v>0</v>
      </c>
      <c r="N59" s="16">
        <f t="shared" si="1"/>
        <v>76.59574468085107</v>
      </c>
      <c r="O59" s="5">
        <v>22685.48</v>
      </c>
      <c r="P59" s="5">
        <f t="shared" si="2"/>
        <v>22685.48</v>
      </c>
      <c r="Q59" s="16">
        <f t="shared" si="3"/>
        <v>100</v>
      </c>
      <c r="R59" s="5">
        <v>22685.48</v>
      </c>
      <c r="S59" s="16">
        <f t="shared" si="4"/>
        <v>100</v>
      </c>
      <c r="T59" s="5">
        <f t="shared" si="5"/>
        <v>0</v>
      </c>
      <c r="U59" s="16">
        <f t="shared" si="6"/>
        <v>0</v>
      </c>
    </row>
    <row r="60" spans="1:21" ht="29.25" customHeight="1" x14ac:dyDescent="0.25">
      <c r="A60" s="1">
        <f t="shared" si="7"/>
        <v>55</v>
      </c>
      <c r="B60" s="1" t="s">
        <v>22</v>
      </c>
      <c r="C60" s="1"/>
      <c r="D60" s="37" t="s">
        <v>130</v>
      </c>
      <c r="E60" s="85" t="s">
        <v>41</v>
      </c>
      <c r="F60" s="96" t="s">
        <v>314</v>
      </c>
      <c r="G60" s="93">
        <f t="shared" si="0"/>
        <v>20738.580000000002</v>
      </c>
      <c r="H60" s="44">
        <v>45</v>
      </c>
      <c r="I60" s="44">
        <v>6</v>
      </c>
      <c r="J60" s="44">
        <v>21</v>
      </c>
      <c r="K60" s="44">
        <v>28</v>
      </c>
      <c r="L60" s="44">
        <v>38</v>
      </c>
      <c r="M60" s="44">
        <v>0</v>
      </c>
      <c r="N60" s="16">
        <f t="shared" si="1"/>
        <v>62.222222222222221</v>
      </c>
      <c r="O60" s="5">
        <v>20738.580000000002</v>
      </c>
      <c r="P60" s="5">
        <f t="shared" si="2"/>
        <v>20738.580000000002</v>
      </c>
      <c r="Q60" s="16">
        <f t="shared" si="3"/>
        <v>100</v>
      </c>
      <c r="R60" s="5">
        <v>20738.580000000002</v>
      </c>
      <c r="S60" s="16">
        <f t="shared" si="4"/>
        <v>100</v>
      </c>
      <c r="T60" s="5">
        <f t="shared" si="5"/>
        <v>0</v>
      </c>
      <c r="U60" s="16">
        <f t="shared" si="6"/>
        <v>0</v>
      </c>
    </row>
    <row r="61" spans="1:21" ht="28.5" customHeight="1" x14ac:dyDescent="0.25">
      <c r="A61" s="1">
        <f t="shared" si="7"/>
        <v>56</v>
      </c>
      <c r="B61" s="60" t="s">
        <v>22</v>
      </c>
      <c r="C61" s="210"/>
      <c r="D61" s="37" t="s">
        <v>277</v>
      </c>
      <c r="E61" s="84" t="s">
        <v>41</v>
      </c>
      <c r="F61" s="98" t="s">
        <v>315</v>
      </c>
      <c r="G61" s="93">
        <f t="shared" si="0"/>
        <v>0</v>
      </c>
      <c r="H61" s="44">
        <v>30</v>
      </c>
      <c r="I61" s="44">
        <v>6</v>
      </c>
      <c r="J61" s="44">
        <v>19</v>
      </c>
      <c r="K61" s="44">
        <v>0</v>
      </c>
      <c r="L61" s="44">
        <v>0</v>
      </c>
      <c r="M61" s="44">
        <v>0</v>
      </c>
      <c r="N61" s="16">
        <f t="shared" si="1"/>
        <v>0</v>
      </c>
      <c r="O61" s="5">
        <v>0</v>
      </c>
      <c r="P61" s="5">
        <f t="shared" si="2"/>
        <v>0</v>
      </c>
      <c r="Q61" s="16">
        <f t="shared" si="3"/>
        <v>0</v>
      </c>
      <c r="R61" s="5">
        <v>0</v>
      </c>
      <c r="S61" s="16">
        <f t="shared" si="4"/>
        <v>0</v>
      </c>
      <c r="T61" s="5">
        <f t="shared" si="5"/>
        <v>0</v>
      </c>
      <c r="U61" s="16">
        <f t="shared" si="6"/>
        <v>0</v>
      </c>
    </row>
    <row r="62" spans="1:21" ht="28.5" customHeight="1" x14ac:dyDescent="0.25">
      <c r="A62" s="1">
        <f t="shared" si="7"/>
        <v>57</v>
      </c>
      <c r="B62" s="60" t="s">
        <v>22</v>
      </c>
      <c r="C62" s="210"/>
      <c r="D62" s="37" t="s">
        <v>419</v>
      </c>
      <c r="E62" s="84" t="s">
        <v>41</v>
      </c>
      <c r="F62" s="192" t="s">
        <v>438</v>
      </c>
      <c r="G62" s="93">
        <f t="shared" si="0"/>
        <v>682.12</v>
      </c>
      <c r="H62" s="44">
        <v>5</v>
      </c>
      <c r="I62" s="44">
        <v>1</v>
      </c>
      <c r="J62" s="44">
        <v>3</v>
      </c>
      <c r="K62" s="44">
        <v>2</v>
      </c>
      <c r="L62" s="44">
        <v>2</v>
      </c>
      <c r="M62" s="44">
        <v>0</v>
      </c>
      <c r="N62" s="16">
        <f t="shared" si="1"/>
        <v>40</v>
      </c>
      <c r="O62" s="5">
        <v>682.12</v>
      </c>
      <c r="P62" s="5">
        <f t="shared" si="2"/>
        <v>682.12</v>
      </c>
      <c r="Q62" s="16">
        <f t="shared" si="3"/>
        <v>100</v>
      </c>
      <c r="R62" s="5">
        <v>682.12</v>
      </c>
      <c r="S62" s="16">
        <f t="shared" si="4"/>
        <v>100</v>
      </c>
      <c r="T62" s="5">
        <f t="shared" si="5"/>
        <v>0</v>
      </c>
      <c r="U62" s="16">
        <f t="shared" si="6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134</v>
      </c>
      <c r="E63" s="84" t="s">
        <v>135</v>
      </c>
      <c r="F63" s="96" t="s">
        <v>316</v>
      </c>
      <c r="G63" s="93">
        <f t="shared" si="0"/>
        <v>4661.71</v>
      </c>
      <c r="H63" s="44">
        <v>10</v>
      </c>
      <c r="I63" s="44">
        <v>1</v>
      </c>
      <c r="J63" s="44">
        <v>7</v>
      </c>
      <c r="K63" s="44">
        <v>9</v>
      </c>
      <c r="L63" s="44">
        <v>11</v>
      </c>
      <c r="M63" s="44">
        <v>0</v>
      </c>
      <c r="N63" s="16">
        <f t="shared" si="1"/>
        <v>90</v>
      </c>
      <c r="O63" s="5">
        <v>4661.71</v>
      </c>
      <c r="P63" s="5">
        <f t="shared" si="2"/>
        <v>4661.71</v>
      </c>
      <c r="Q63" s="16">
        <f t="shared" si="3"/>
        <v>100</v>
      </c>
      <c r="R63" s="5">
        <v>4661.71</v>
      </c>
      <c r="S63" s="16">
        <f t="shared" si="4"/>
        <v>100</v>
      </c>
      <c r="T63" s="5">
        <f t="shared" si="5"/>
        <v>0</v>
      </c>
      <c r="U63" s="16">
        <f t="shared" si="6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141</v>
      </c>
      <c r="E64" s="84" t="s">
        <v>53</v>
      </c>
      <c r="F64" s="96" t="s">
        <v>317</v>
      </c>
      <c r="G64" s="93">
        <f t="shared" si="0"/>
        <v>16750.849999999999</v>
      </c>
      <c r="H64" s="44">
        <v>36</v>
      </c>
      <c r="I64" s="44">
        <v>10</v>
      </c>
      <c r="J64" s="44">
        <v>21</v>
      </c>
      <c r="K64" s="44">
        <v>28</v>
      </c>
      <c r="L64" s="44">
        <v>32</v>
      </c>
      <c r="M64" s="44">
        <v>0</v>
      </c>
      <c r="N64" s="16">
        <f t="shared" si="1"/>
        <v>77.777777777777786</v>
      </c>
      <c r="O64" s="5">
        <v>16750.849999999999</v>
      </c>
      <c r="P64" s="5">
        <f t="shared" si="2"/>
        <v>16750.849999999999</v>
      </c>
      <c r="Q64" s="16">
        <f t="shared" si="3"/>
        <v>100</v>
      </c>
      <c r="R64" s="5">
        <v>16750.849999999999</v>
      </c>
      <c r="S64" s="16">
        <f t="shared" si="4"/>
        <v>100</v>
      </c>
      <c r="T64" s="5">
        <f t="shared" si="5"/>
        <v>0</v>
      </c>
      <c r="U64" s="16">
        <f t="shared" si="6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143</v>
      </c>
      <c r="E65" s="84" t="s">
        <v>53</v>
      </c>
      <c r="F65" s="96" t="s">
        <v>318</v>
      </c>
      <c r="G65" s="93">
        <f t="shared" si="0"/>
        <v>17170.330000000002</v>
      </c>
      <c r="H65" s="44">
        <v>26</v>
      </c>
      <c r="I65" s="44">
        <v>7</v>
      </c>
      <c r="J65" s="44">
        <v>17</v>
      </c>
      <c r="K65" s="44">
        <v>18</v>
      </c>
      <c r="L65" s="44">
        <v>23</v>
      </c>
      <c r="M65" s="44">
        <v>0</v>
      </c>
      <c r="N65" s="16">
        <f t="shared" si="1"/>
        <v>69.230769230769226</v>
      </c>
      <c r="O65" s="5">
        <v>17170.330000000002</v>
      </c>
      <c r="P65" s="5">
        <f t="shared" si="2"/>
        <v>17170.330000000002</v>
      </c>
      <c r="Q65" s="16">
        <f t="shared" si="3"/>
        <v>100</v>
      </c>
      <c r="R65" s="5">
        <v>17170.330000000002</v>
      </c>
      <c r="S65" s="16">
        <f t="shared" si="4"/>
        <v>100</v>
      </c>
      <c r="T65" s="5">
        <f t="shared" si="5"/>
        <v>0</v>
      </c>
      <c r="U65" s="16">
        <f t="shared" si="6"/>
        <v>0</v>
      </c>
    </row>
    <row r="66" spans="1:21" ht="30.75" customHeight="1" x14ac:dyDescent="0.25">
      <c r="A66" s="1">
        <f t="shared" si="7"/>
        <v>61</v>
      </c>
      <c r="B66" s="25" t="s">
        <v>23</v>
      </c>
      <c r="C66" s="210" t="s">
        <v>268</v>
      </c>
      <c r="D66" s="25" t="s">
        <v>267</v>
      </c>
      <c r="E66" s="84" t="s">
        <v>41</v>
      </c>
      <c r="F66" s="96" t="s">
        <v>319</v>
      </c>
      <c r="G66" s="93">
        <f t="shared" si="0"/>
        <v>1203.94</v>
      </c>
      <c r="H66" s="44">
        <v>6</v>
      </c>
      <c r="I66" s="44">
        <v>0</v>
      </c>
      <c r="J66" s="44">
        <v>5</v>
      </c>
      <c r="K66" s="44">
        <v>3</v>
      </c>
      <c r="L66" s="44">
        <v>3</v>
      </c>
      <c r="M66" s="44">
        <v>0</v>
      </c>
      <c r="N66" s="16">
        <f t="shared" si="1"/>
        <v>50</v>
      </c>
      <c r="O66" s="16">
        <v>1203.94</v>
      </c>
      <c r="P66" s="5">
        <f t="shared" si="2"/>
        <v>1203.94</v>
      </c>
      <c r="Q66" s="16">
        <f t="shared" si="3"/>
        <v>100</v>
      </c>
      <c r="R66" s="16">
        <v>1203.94</v>
      </c>
      <c r="S66" s="16">
        <f t="shared" si="4"/>
        <v>100</v>
      </c>
      <c r="T66" s="5">
        <f t="shared" si="5"/>
        <v>0</v>
      </c>
      <c r="U66" s="16">
        <f t="shared" si="6"/>
        <v>0</v>
      </c>
    </row>
    <row r="67" spans="1:21" ht="30.75" customHeight="1" x14ac:dyDescent="0.25">
      <c r="A67" s="1">
        <f t="shared" si="7"/>
        <v>62</v>
      </c>
      <c r="B67" s="25" t="s">
        <v>22</v>
      </c>
      <c r="C67" s="210"/>
      <c r="D67" s="25" t="s">
        <v>420</v>
      </c>
      <c r="E67" s="84" t="s">
        <v>41</v>
      </c>
      <c r="F67" s="192" t="s">
        <v>439</v>
      </c>
      <c r="G67" s="93">
        <f t="shared" si="0"/>
        <v>0</v>
      </c>
      <c r="H67" s="44">
        <v>5</v>
      </c>
      <c r="I67" s="44">
        <v>1</v>
      </c>
      <c r="J67" s="44">
        <v>1</v>
      </c>
      <c r="K67" s="44">
        <v>0</v>
      </c>
      <c r="L67" s="44">
        <v>0</v>
      </c>
      <c r="M67" s="44">
        <v>0</v>
      </c>
      <c r="N67" s="16">
        <f t="shared" si="1"/>
        <v>0</v>
      </c>
      <c r="O67" s="16">
        <v>0</v>
      </c>
      <c r="P67" s="5">
        <f t="shared" si="2"/>
        <v>0</v>
      </c>
      <c r="Q67" s="16">
        <f t="shared" si="3"/>
        <v>0</v>
      </c>
      <c r="R67" s="16">
        <v>0</v>
      </c>
      <c r="S67" s="16">
        <f t="shared" si="4"/>
        <v>0</v>
      </c>
      <c r="T67" s="5">
        <f t="shared" si="5"/>
        <v>0</v>
      </c>
      <c r="U67" s="16">
        <f t="shared" si="6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145</v>
      </c>
      <c r="E68" s="84" t="s">
        <v>111</v>
      </c>
      <c r="F68" s="96" t="s">
        <v>320</v>
      </c>
      <c r="G68" s="93">
        <f t="shared" si="0"/>
        <v>18464.59</v>
      </c>
      <c r="H68" s="44">
        <v>29</v>
      </c>
      <c r="I68" s="44">
        <v>1</v>
      </c>
      <c r="J68" s="44">
        <v>15</v>
      </c>
      <c r="K68" s="44">
        <v>21</v>
      </c>
      <c r="L68" s="44">
        <v>28</v>
      </c>
      <c r="M68" s="44">
        <v>0</v>
      </c>
      <c r="N68" s="16">
        <f t="shared" si="1"/>
        <v>72.41379310344827</v>
      </c>
      <c r="O68" s="5">
        <v>18464.59</v>
      </c>
      <c r="P68" s="5">
        <f t="shared" si="2"/>
        <v>18464.59</v>
      </c>
      <c r="Q68" s="16">
        <f t="shared" si="3"/>
        <v>100</v>
      </c>
      <c r="R68" s="5">
        <v>18464.59</v>
      </c>
      <c r="S68" s="16">
        <f t="shared" si="4"/>
        <v>100</v>
      </c>
      <c r="T68" s="5">
        <f t="shared" si="5"/>
        <v>0</v>
      </c>
      <c r="U68" s="16">
        <f t="shared" si="6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421</v>
      </c>
      <c r="E69" s="84" t="s">
        <v>41</v>
      </c>
      <c r="F69" s="192" t="s">
        <v>440</v>
      </c>
      <c r="G69" s="93">
        <f t="shared" si="0"/>
        <v>0</v>
      </c>
      <c r="H69" s="44">
        <v>5</v>
      </c>
      <c r="I69" s="44">
        <v>2</v>
      </c>
      <c r="J69" s="44">
        <v>1</v>
      </c>
      <c r="K69" s="44">
        <v>0</v>
      </c>
      <c r="L69" s="44">
        <v>0</v>
      </c>
      <c r="M69" s="44">
        <v>0</v>
      </c>
      <c r="N69" s="16">
        <f t="shared" si="1"/>
        <v>0</v>
      </c>
      <c r="O69" s="5">
        <v>0</v>
      </c>
      <c r="P69" s="5">
        <f t="shared" si="2"/>
        <v>0</v>
      </c>
      <c r="Q69" s="16">
        <f t="shared" si="3"/>
        <v>0</v>
      </c>
      <c r="R69" s="5">
        <v>0</v>
      </c>
      <c r="S69" s="16">
        <f t="shared" si="4"/>
        <v>0</v>
      </c>
      <c r="T69" s="5">
        <f t="shared" si="5"/>
        <v>0</v>
      </c>
      <c r="U69" s="16">
        <f t="shared" si="6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149</v>
      </c>
      <c r="E70" s="84" t="s">
        <v>150</v>
      </c>
      <c r="F70" s="96" t="s">
        <v>321</v>
      </c>
      <c r="G70" s="93">
        <f t="shared" si="0"/>
        <v>18536.490000000002</v>
      </c>
      <c r="H70" s="44">
        <v>21</v>
      </c>
      <c r="I70" s="44">
        <v>1</v>
      </c>
      <c r="J70" s="44">
        <v>15</v>
      </c>
      <c r="K70" s="44">
        <v>21</v>
      </c>
      <c r="L70" s="44">
        <v>26</v>
      </c>
      <c r="M70" s="44">
        <v>0</v>
      </c>
      <c r="N70" s="16">
        <f t="shared" si="1"/>
        <v>100</v>
      </c>
      <c r="O70" s="5">
        <v>18536.490000000002</v>
      </c>
      <c r="P70" s="5">
        <f t="shared" si="2"/>
        <v>18536.490000000002</v>
      </c>
      <c r="Q70" s="16">
        <f t="shared" si="3"/>
        <v>100</v>
      </c>
      <c r="R70" s="5">
        <v>18536.490000000002</v>
      </c>
      <c r="S70" s="16">
        <f t="shared" si="4"/>
        <v>100</v>
      </c>
      <c r="T70" s="5">
        <f t="shared" si="5"/>
        <v>0</v>
      </c>
      <c r="U70" s="16">
        <f t="shared" si="6"/>
        <v>0</v>
      </c>
    </row>
    <row r="71" spans="1:21" ht="27.95" customHeight="1" x14ac:dyDescent="0.25">
      <c r="A71" s="1">
        <f t="shared" ref="A71:A134" si="9">ROW(A66:A66)</f>
        <v>66</v>
      </c>
      <c r="B71" s="1" t="s">
        <v>22</v>
      </c>
      <c r="C71" s="1"/>
      <c r="D71" s="25" t="s">
        <v>152</v>
      </c>
      <c r="E71" s="86" t="s">
        <v>53</v>
      </c>
      <c r="F71" s="96" t="s">
        <v>322</v>
      </c>
      <c r="G71" s="93">
        <f t="shared" si="0"/>
        <v>13211.78</v>
      </c>
      <c r="H71" s="44">
        <v>27</v>
      </c>
      <c r="I71" s="44">
        <v>8</v>
      </c>
      <c r="J71" s="44">
        <v>15</v>
      </c>
      <c r="K71" s="44">
        <v>14</v>
      </c>
      <c r="L71" s="44">
        <v>20</v>
      </c>
      <c r="M71" s="44">
        <v>0</v>
      </c>
      <c r="N71" s="16">
        <f t="shared" si="1"/>
        <v>51.851851851851848</v>
      </c>
      <c r="O71" s="5">
        <v>13211.78</v>
      </c>
      <c r="P71" s="5">
        <f t="shared" si="2"/>
        <v>13211.78</v>
      </c>
      <c r="Q71" s="16">
        <f t="shared" si="3"/>
        <v>100</v>
      </c>
      <c r="R71" s="5">
        <v>13211.78</v>
      </c>
      <c r="S71" s="16">
        <f t="shared" si="4"/>
        <v>100</v>
      </c>
      <c r="T71" s="5">
        <f t="shared" si="5"/>
        <v>0</v>
      </c>
      <c r="U71" s="16">
        <f t="shared" si="6"/>
        <v>0</v>
      </c>
    </row>
    <row r="72" spans="1:21" ht="27.95" customHeight="1" x14ac:dyDescent="0.25">
      <c r="A72" s="1">
        <f t="shared" si="9"/>
        <v>67</v>
      </c>
      <c r="B72" s="1" t="s">
        <v>22</v>
      </c>
      <c r="C72" s="1"/>
      <c r="D72" s="25" t="s">
        <v>154</v>
      </c>
      <c r="E72" s="84" t="s">
        <v>155</v>
      </c>
      <c r="F72" s="99" t="s">
        <v>323</v>
      </c>
      <c r="G72" s="93">
        <f t="shared" si="0"/>
        <v>28511.98</v>
      </c>
      <c r="H72" s="44">
        <v>47</v>
      </c>
      <c r="I72" s="44">
        <v>5</v>
      </c>
      <c r="J72" s="44">
        <v>41</v>
      </c>
      <c r="K72" s="44">
        <v>31</v>
      </c>
      <c r="L72" s="44">
        <v>47</v>
      </c>
      <c r="M72" s="44">
        <v>0</v>
      </c>
      <c r="N72" s="16">
        <f t="shared" si="1"/>
        <v>65.957446808510639</v>
      </c>
      <c r="O72" s="5">
        <v>28511.98</v>
      </c>
      <c r="P72" s="5">
        <f t="shared" si="2"/>
        <v>28511.98</v>
      </c>
      <c r="Q72" s="16">
        <f t="shared" si="3"/>
        <v>100</v>
      </c>
      <c r="R72" s="5">
        <v>28511.98</v>
      </c>
      <c r="S72" s="16">
        <f t="shared" si="4"/>
        <v>100</v>
      </c>
      <c r="T72" s="5">
        <f t="shared" si="5"/>
        <v>0</v>
      </c>
      <c r="U72" s="16">
        <f t="shared" si="6"/>
        <v>0</v>
      </c>
    </row>
    <row r="73" spans="1:21" ht="39" customHeight="1" x14ac:dyDescent="0.25">
      <c r="A73" s="1">
        <f t="shared" si="9"/>
        <v>68</v>
      </c>
      <c r="B73" s="25" t="s">
        <v>23</v>
      </c>
      <c r="C73" s="210" t="s">
        <v>30</v>
      </c>
      <c r="D73" s="25" t="s">
        <v>157</v>
      </c>
      <c r="E73" s="87" t="s">
        <v>158</v>
      </c>
      <c r="F73" s="97" t="s">
        <v>324</v>
      </c>
      <c r="G73" s="93">
        <f t="shared" si="0"/>
        <v>3148.3</v>
      </c>
      <c r="H73" s="44">
        <v>40</v>
      </c>
      <c r="I73" s="44">
        <v>8</v>
      </c>
      <c r="J73" s="44">
        <v>11</v>
      </c>
      <c r="K73" s="44">
        <v>8</v>
      </c>
      <c r="L73" s="44">
        <v>9</v>
      </c>
      <c r="M73" s="44">
        <v>0</v>
      </c>
      <c r="N73" s="16">
        <f t="shared" si="1"/>
        <v>20</v>
      </c>
      <c r="O73" s="5">
        <v>3148.3</v>
      </c>
      <c r="P73" s="5">
        <f t="shared" si="2"/>
        <v>3148.3</v>
      </c>
      <c r="Q73" s="16">
        <f t="shared" si="3"/>
        <v>100</v>
      </c>
      <c r="R73" s="5">
        <v>3148.3</v>
      </c>
      <c r="S73" s="16">
        <f t="shared" si="4"/>
        <v>100</v>
      </c>
      <c r="T73" s="5">
        <f t="shared" si="5"/>
        <v>0</v>
      </c>
      <c r="U73" s="16">
        <f t="shared" si="6"/>
        <v>0</v>
      </c>
    </row>
    <row r="74" spans="1:21" ht="27.95" customHeight="1" x14ac:dyDescent="0.25">
      <c r="A74" s="1">
        <f t="shared" si="9"/>
        <v>69</v>
      </c>
      <c r="B74" s="1" t="s">
        <v>22</v>
      </c>
      <c r="C74" s="1"/>
      <c r="D74" s="25" t="s">
        <v>160</v>
      </c>
      <c r="E74" s="84" t="s">
        <v>161</v>
      </c>
      <c r="F74" s="96" t="s">
        <v>325</v>
      </c>
      <c r="G74" s="93">
        <f t="shared" si="0"/>
        <v>21394.04</v>
      </c>
      <c r="H74" s="44">
        <v>42</v>
      </c>
      <c r="I74" s="44">
        <v>2</v>
      </c>
      <c r="J74" s="44">
        <v>19</v>
      </c>
      <c r="K74" s="44">
        <v>30</v>
      </c>
      <c r="L74" s="44">
        <v>39</v>
      </c>
      <c r="M74" s="44">
        <v>0</v>
      </c>
      <c r="N74" s="16">
        <f t="shared" si="1"/>
        <v>71.428571428571431</v>
      </c>
      <c r="O74" s="5">
        <v>21394.04</v>
      </c>
      <c r="P74" s="5">
        <f t="shared" si="2"/>
        <v>21394.04</v>
      </c>
      <c r="Q74" s="16">
        <f t="shared" si="3"/>
        <v>100</v>
      </c>
      <c r="R74" s="5">
        <v>21394.04</v>
      </c>
      <c r="S74" s="16">
        <f t="shared" si="4"/>
        <v>100</v>
      </c>
      <c r="T74" s="5">
        <f t="shared" si="5"/>
        <v>0</v>
      </c>
      <c r="U74" s="16">
        <f t="shared" si="6"/>
        <v>0</v>
      </c>
    </row>
    <row r="75" spans="1:21" ht="27.95" customHeight="1" x14ac:dyDescent="0.25">
      <c r="A75" s="1">
        <f t="shared" si="9"/>
        <v>70</v>
      </c>
      <c r="B75" s="25" t="s">
        <v>24</v>
      </c>
      <c r="C75" s="210" t="s">
        <v>31</v>
      </c>
      <c r="D75" s="25" t="s">
        <v>163</v>
      </c>
      <c r="E75" s="84" t="s">
        <v>164</v>
      </c>
      <c r="F75" s="100" t="s">
        <v>165</v>
      </c>
      <c r="G75" s="93">
        <f t="shared" si="0"/>
        <v>15118.22</v>
      </c>
      <c r="H75" s="44">
        <v>26</v>
      </c>
      <c r="I75" s="44">
        <v>5</v>
      </c>
      <c r="J75" s="44">
        <v>14</v>
      </c>
      <c r="K75" s="44">
        <v>19</v>
      </c>
      <c r="L75" s="44">
        <v>22</v>
      </c>
      <c r="M75" s="44">
        <v>0</v>
      </c>
      <c r="N75" s="16">
        <f t="shared" si="1"/>
        <v>73.076923076923066</v>
      </c>
      <c r="O75" s="5">
        <v>15118.22</v>
      </c>
      <c r="P75" s="5">
        <f t="shared" si="2"/>
        <v>15118.22</v>
      </c>
      <c r="Q75" s="16">
        <f t="shared" ref="Q75:Q137" si="10">IF(O75=0,0,P75/O75)*100</f>
        <v>100</v>
      </c>
      <c r="R75" s="5">
        <v>15118.22</v>
      </c>
      <c r="S75" s="16">
        <f t="shared" ref="S75:S137" si="11">IF(P75=0,0,R75/P75)*100</f>
        <v>100</v>
      </c>
      <c r="T75" s="5">
        <f t="shared" si="5"/>
        <v>0</v>
      </c>
      <c r="U75" s="16">
        <f t="shared" ref="U75:U137" si="12">IF(P75=0,0,T75/P75)*100</f>
        <v>0</v>
      </c>
    </row>
    <row r="76" spans="1:21" ht="27.95" customHeight="1" x14ac:dyDescent="0.25">
      <c r="A76" s="1">
        <f t="shared" si="9"/>
        <v>71</v>
      </c>
      <c r="B76" s="1" t="s">
        <v>22</v>
      </c>
      <c r="C76" s="1"/>
      <c r="D76" s="25" t="s">
        <v>168</v>
      </c>
      <c r="E76" s="84" t="s">
        <v>41</v>
      </c>
      <c r="F76" s="98" t="s">
        <v>326</v>
      </c>
      <c r="G76" s="93">
        <f t="shared" si="0"/>
        <v>13054.1</v>
      </c>
      <c r="H76" s="44">
        <v>41</v>
      </c>
      <c r="I76" s="44">
        <v>14</v>
      </c>
      <c r="J76" s="44">
        <v>16</v>
      </c>
      <c r="K76" s="44">
        <v>23</v>
      </c>
      <c r="L76" s="44">
        <v>26</v>
      </c>
      <c r="M76" s="44">
        <v>0</v>
      </c>
      <c r="N76" s="16">
        <f t="shared" si="1"/>
        <v>56.09756097560976</v>
      </c>
      <c r="O76" s="5">
        <v>13054.1</v>
      </c>
      <c r="P76" s="5">
        <f t="shared" si="2"/>
        <v>13054.1</v>
      </c>
      <c r="Q76" s="16">
        <f t="shared" si="10"/>
        <v>100</v>
      </c>
      <c r="R76" s="5">
        <v>13054.1</v>
      </c>
      <c r="S76" s="16">
        <f t="shared" si="11"/>
        <v>100</v>
      </c>
      <c r="T76" s="5">
        <f t="shared" si="5"/>
        <v>0</v>
      </c>
      <c r="U76" s="16">
        <f t="shared" si="12"/>
        <v>0</v>
      </c>
    </row>
    <row r="77" spans="1:21" ht="27.95" customHeight="1" x14ac:dyDescent="0.25">
      <c r="A77" s="1">
        <f t="shared" si="9"/>
        <v>72</v>
      </c>
      <c r="B77" s="1" t="s">
        <v>22</v>
      </c>
      <c r="C77" s="1"/>
      <c r="D77" s="25" t="s">
        <v>170</v>
      </c>
      <c r="E77" s="84" t="s">
        <v>41</v>
      </c>
      <c r="F77" s="98" t="s">
        <v>327</v>
      </c>
      <c r="G77" s="93">
        <f t="shared" si="0"/>
        <v>4991.05</v>
      </c>
      <c r="H77" s="44">
        <v>26</v>
      </c>
      <c r="I77" s="44">
        <v>7</v>
      </c>
      <c r="J77" s="44">
        <v>13</v>
      </c>
      <c r="K77" s="44">
        <v>12</v>
      </c>
      <c r="L77" s="44">
        <v>14</v>
      </c>
      <c r="M77" s="44">
        <v>0</v>
      </c>
      <c r="N77" s="16">
        <f t="shared" si="1"/>
        <v>46.153846153846153</v>
      </c>
      <c r="O77" s="5">
        <v>4991.05</v>
      </c>
      <c r="P77" s="5">
        <f t="shared" si="2"/>
        <v>4991.05</v>
      </c>
      <c r="Q77" s="16">
        <f t="shared" si="10"/>
        <v>100</v>
      </c>
      <c r="R77" s="5">
        <v>4991.05</v>
      </c>
      <c r="S77" s="16">
        <f t="shared" si="11"/>
        <v>100</v>
      </c>
      <c r="T77" s="5">
        <f t="shared" si="5"/>
        <v>0</v>
      </c>
      <c r="U77" s="16">
        <f t="shared" si="12"/>
        <v>0</v>
      </c>
    </row>
    <row r="78" spans="1:21" ht="27.95" customHeight="1" x14ac:dyDescent="0.25">
      <c r="A78" s="1">
        <f t="shared" si="9"/>
        <v>73</v>
      </c>
      <c r="B78" s="1" t="s">
        <v>22</v>
      </c>
      <c r="C78" s="1"/>
      <c r="D78" s="25" t="s">
        <v>166</v>
      </c>
      <c r="E78" s="84" t="s">
        <v>53</v>
      </c>
      <c r="F78" s="98" t="s">
        <v>328</v>
      </c>
      <c r="G78" s="93">
        <f t="shared" si="0"/>
        <v>15758.73</v>
      </c>
      <c r="H78" s="44">
        <v>36</v>
      </c>
      <c r="I78" s="44">
        <v>6</v>
      </c>
      <c r="J78" s="44">
        <v>27</v>
      </c>
      <c r="K78" s="44">
        <v>22</v>
      </c>
      <c r="L78" s="44">
        <v>29</v>
      </c>
      <c r="M78" s="44">
        <v>0</v>
      </c>
      <c r="N78" s="16">
        <f t="shared" si="1"/>
        <v>61.111111111111114</v>
      </c>
      <c r="O78" s="5">
        <v>15758.73</v>
      </c>
      <c r="P78" s="5">
        <f t="shared" si="2"/>
        <v>15758.73</v>
      </c>
      <c r="Q78" s="16">
        <f t="shared" si="10"/>
        <v>100</v>
      </c>
      <c r="R78" s="5">
        <v>15758.73</v>
      </c>
      <c r="S78" s="16">
        <f t="shared" si="11"/>
        <v>100</v>
      </c>
      <c r="T78" s="5">
        <f t="shared" si="5"/>
        <v>0</v>
      </c>
      <c r="U78" s="16">
        <f t="shared" si="12"/>
        <v>0</v>
      </c>
    </row>
    <row r="79" spans="1:21" ht="27.95" customHeight="1" x14ac:dyDescent="0.25">
      <c r="A79" s="1">
        <f t="shared" si="9"/>
        <v>74</v>
      </c>
      <c r="B79" s="1" t="s">
        <v>22</v>
      </c>
      <c r="C79" s="1"/>
      <c r="D79" s="25" t="s">
        <v>422</v>
      </c>
      <c r="E79" s="84" t="s">
        <v>53</v>
      </c>
      <c r="F79" s="192" t="s">
        <v>441</v>
      </c>
      <c r="G79" s="93">
        <f t="shared" si="0"/>
        <v>0</v>
      </c>
      <c r="H79" s="44">
        <v>1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16">
        <f t="shared" si="1"/>
        <v>0</v>
      </c>
      <c r="O79" s="5">
        <v>0</v>
      </c>
      <c r="P79" s="5">
        <f t="shared" si="2"/>
        <v>0</v>
      </c>
      <c r="Q79" s="16">
        <f t="shared" si="10"/>
        <v>0</v>
      </c>
      <c r="R79" s="5">
        <v>0</v>
      </c>
      <c r="S79" s="16">
        <f t="shared" si="11"/>
        <v>0</v>
      </c>
      <c r="T79" s="5">
        <f t="shared" si="5"/>
        <v>0</v>
      </c>
      <c r="U79" s="16">
        <f t="shared" si="12"/>
        <v>0</v>
      </c>
    </row>
    <row r="80" spans="1:21" ht="27.95" customHeight="1" x14ac:dyDescent="0.25">
      <c r="A80" s="1">
        <f t="shared" si="9"/>
        <v>75</v>
      </c>
      <c r="B80" s="1" t="s">
        <v>22</v>
      </c>
      <c r="C80" s="1"/>
      <c r="D80" s="25" t="s">
        <v>172</v>
      </c>
      <c r="E80" s="86" t="s">
        <v>173</v>
      </c>
      <c r="F80" s="96" t="s">
        <v>329</v>
      </c>
      <c r="G80" s="93">
        <f t="shared" si="0"/>
        <v>22289.7</v>
      </c>
      <c r="H80" s="44">
        <v>33</v>
      </c>
      <c r="I80" s="44">
        <v>1</v>
      </c>
      <c r="J80" s="44">
        <v>23</v>
      </c>
      <c r="K80" s="44">
        <v>16</v>
      </c>
      <c r="L80" s="44">
        <v>21</v>
      </c>
      <c r="M80" s="44">
        <v>0</v>
      </c>
      <c r="N80" s="16">
        <f t="shared" si="1"/>
        <v>48.484848484848484</v>
      </c>
      <c r="O80" s="5">
        <v>22289.7</v>
      </c>
      <c r="P80" s="5">
        <f t="shared" si="2"/>
        <v>22289.7</v>
      </c>
      <c r="Q80" s="16">
        <f t="shared" si="10"/>
        <v>100</v>
      </c>
      <c r="R80" s="5">
        <v>22289.7</v>
      </c>
      <c r="S80" s="16">
        <f t="shared" si="11"/>
        <v>100</v>
      </c>
      <c r="T80" s="5">
        <f t="shared" si="5"/>
        <v>0</v>
      </c>
      <c r="U80" s="16">
        <f t="shared" si="12"/>
        <v>0</v>
      </c>
    </row>
    <row r="81" spans="1:21" ht="27.95" customHeight="1" x14ac:dyDescent="0.25">
      <c r="A81" s="1">
        <f t="shared" si="9"/>
        <v>76</v>
      </c>
      <c r="B81" s="1" t="s">
        <v>22</v>
      </c>
      <c r="C81" s="1"/>
      <c r="D81" s="25" t="s">
        <v>175</v>
      </c>
      <c r="E81" s="84" t="s">
        <v>176</v>
      </c>
      <c r="F81" s="96" t="s">
        <v>370</v>
      </c>
      <c r="G81" s="93">
        <f t="shared" si="0"/>
        <v>13456.08</v>
      </c>
      <c r="H81" s="44">
        <v>33</v>
      </c>
      <c r="I81" s="44">
        <v>8</v>
      </c>
      <c r="J81" s="44">
        <v>16</v>
      </c>
      <c r="K81" s="44">
        <v>17</v>
      </c>
      <c r="L81" s="44">
        <v>20</v>
      </c>
      <c r="M81" s="44">
        <v>0</v>
      </c>
      <c r="N81" s="16">
        <f t="shared" si="1"/>
        <v>51.515151515151516</v>
      </c>
      <c r="O81" s="5">
        <v>13456.08</v>
      </c>
      <c r="P81" s="5">
        <f t="shared" si="2"/>
        <v>13456.08</v>
      </c>
      <c r="Q81" s="16">
        <f t="shared" si="10"/>
        <v>100</v>
      </c>
      <c r="R81" s="5">
        <v>13456.08</v>
      </c>
      <c r="S81" s="16">
        <f t="shared" si="11"/>
        <v>100</v>
      </c>
      <c r="T81" s="5">
        <f t="shared" si="5"/>
        <v>0</v>
      </c>
      <c r="U81" s="16">
        <f t="shared" si="12"/>
        <v>0</v>
      </c>
    </row>
    <row r="82" spans="1:21" ht="27.95" customHeight="1" x14ac:dyDescent="0.25">
      <c r="A82" s="1">
        <f t="shared" si="9"/>
        <v>77</v>
      </c>
      <c r="B82" s="1" t="s">
        <v>22</v>
      </c>
      <c r="C82" s="1"/>
      <c r="D82" s="25" t="s">
        <v>451</v>
      </c>
      <c r="E82" s="84" t="s">
        <v>41</v>
      </c>
      <c r="F82" s="96"/>
      <c r="G82" s="93">
        <f t="shared" si="0"/>
        <v>0</v>
      </c>
      <c r="H82" s="44">
        <v>5</v>
      </c>
      <c r="I82" s="44">
        <v>1</v>
      </c>
      <c r="J82" s="44">
        <v>4</v>
      </c>
      <c r="K82" s="44">
        <v>0</v>
      </c>
      <c r="L82" s="44">
        <v>0</v>
      </c>
      <c r="M82" s="44">
        <v>0</v>
      </c>
      <c r="N82" s="16">
        <f t="shared" si="1"/>
        <v>0</v>
      </c>
      <c r="O82" s="5">
        <v>0</v>
      </c>
      <c r="P82" s="5">
        <f t="shared" si="2"/>
        <v>0</v>
      </c>
      <c r="Q82" s="16">
        <f t="shared" si="10"/>
        <v>0</v>
      </c>
      <c r="R82" s="5">
        <v>0</v>
      </c>
      <c r="S82" s="16">
        <f t="shared" si="11"/>
        <v>0</v>
      </c>
      <c r="T82" s="5">
        <f t="shared" si="5"/>
        <v>0</v>
      </c>
      <c r="U82" s="16">
        <f t="shared" si="12"/>
        <v>0</v>
      </c>
    </row>
    <row r="83" spans="1:21" ht="27.95" customHeight="1" x14ac:dyDescent="0.25">
      <c r="A83" s="1">
        <f t="shared" si="9"/>
        <v>78</v>
      </c>
      <c r="B83" s="1" t="s">
        <v>22</v>
      </c>
      <c r="C83" s="1"/>
      <c r="D83" s="37" t="s">
        <v>178</v>
      </c>
      <c r="E83" s="85" t="s">
        <v>53</v>
      </c>
      <c r="F83" s="96" t="s">
        <v>330</v>
      </c>
      <c r="G83" s="93">
        <f t="shared" si="0"/>
        <v>103.49</v>
      </c>
      <c r="H83" s="44">
        <v>1</v>
      </c>
      <c r="I83" s="44">
        <v>0</v>
      </c>
      <c r="J83" s="44">
        <v>1</v>
      </c>
      <c r="K83" s="44">
        <v>1</v>
      </c>
      <c r="L83" s="44">
        <v>1</v>
      </c>
      <c r="M83" s="44">
        <v>0</v>
      </c>
      <c r="N83" s="16">
        <f t="shared" si="1"/>
        <v>100</v>
      </c>
      <c r="O83" s="5">
        <v>103.49</v>
      </c>
      <c r="P83" s="5">
        <f t="shared" si="2"/>
        <v>103.49</v>
      </c>
      <c r="Q83" s="16">
        <f t="shared" si="10"/>
        <v>100</v>
      </c>
      <c r="R83" s="5">
        <v>103.49</v>
      </c>
      <c r="S83" s="16">
        <f t="shared" si="11"/>
        <v>100</v>
      </c>
      <c r="T83" s="5">
        <f t="shared" si="5"/>
        <v>0</v>
      </c>
      <c r="U83" s="16">
        <f t="shared" si="12"/>
        <v>0</v>
      </c>
    </row>
    <row r="84" spans="1:21" ht="27.95" customHeight="1" x14ac:dyDescent="0.25">
      <c r="A84" s="1">
        <f t="shared" si="9"/>
        <v>79</v>
      </c>
      <c r="B84" s="1" t="s">
        <v>22</v>
      </c>
      <c r="C84" s="1"/>
      <c r="D84" s="25" t="s">
        <v>180</v>
      </c>
      <c r="E84" s="84" t="s">
        <v>41</v>
      </c>
      <c r="F84" s="97" t="s">
        <v>359</v>
      </c>
      <c r="G84" s="93">
        <f t="shared" si="0"/>
        <v>0</v>
      </c>
      <c r="H84" s="44">
        <v>14</v>
      </c>
      <c r="I84" s="44">
        <v>5</v>
      </c>
      <c r="J84" s="44">
        <v>6</v>
      </c>
      <c r="K84" s="44">
        <v>0</v>
      </c>
      <c r="L84" s="44">
        <v>0</v>
      </c>
      <c r="M84" s="44">
        <v>0</v>
      </c>
      <c r="N84" s="16">
        <f t="shared" si="1"/>
        <v>0</v>
      </c>
      <c r="O84" s="5">
        <v>0</v>
      </c>
      <c r="P84" s="5">
        <f t="shared" si="2"/>
        <v>0</v>
      </c>
      <c r="Q84" s="16">
        <f t="shared" si="10"/>
        <v>0</v>
      </c>
      <c r="R84" s="5">
        <v>0</v>
      </c>
      <c r="S84" s="16">
        <f t="shared" si="11"/>
        <v>0</v>
      </c>
      <c r="T84" s="5">
        <f t="shared" si="5"/>
        <v>0</v>
      </c>
      <c r="U84" s="16">
        <f t="shared" si="12"/>
        <v>0</v>
      </c>
    </row>
    <row r="85" spans="1:21" ht="27.95" customHeight="1" x14ac:dyDescent="0.25">
      <c r="A85" s="1">
        <f t="shared" si="9"/>
        <v>80</v>
      </c>
      <c r="B85" s="25" t="s">
        <v>25</v>
      </c>
      <c r="C85" s="210" t="s">
        <v>32</v>
      </c>
      <c r="D85" s="25" t="s">
        <v>182</v>
      </c>
      <c r="E85" s="84" t="s">
        <v>41</v>
      </c>
      <c r="F85" s="96" t="s">
        <v>331</v>
      </c>
      <c r="G85" s="93">
        <f t="shared" si="0"/>
        <v>10716.7</v>
      </c>
      <c r="H85" s="44">
        <v>36</v>
      </c>
      <c r="I85" s="44">
        <v>13</v>
      </c>
      <c r="J85" s="44">
        <v>17</v>
      </c>
      <c r="K85" s="44">
        <v>21</v>
      </c>
      <c r="L85" s="44">
        <v>36</v>
      </c>
      <c r="M85" s="44">
        <v>0</v>
      </c>
      <c r="N85" s="16">
        <f t="shared" si="1"/>
        <v>58.333333333333336</v>
      </c>
      <c r="O85" s="5">
        <v>10716.7</v>
      </c>
      <c r="P85" s="5">
        <f t="shared" si="2"/>
        <v>10716.7</v>
      </c>
      <c r="Q85" s="16">
        <f t="shared" si="10"/>
        <v>100</v>
      </c>
      <c r="R85" s="5">
        <v>10716.7</v>
      </c>
      <c r="S85" s="16">
        <f t="shared" si="11"/>
        <v>100</v>
      </c>
      <c r="T85" s="5">
        <f t="shared" si="5"/>
        <v>0</v>
      </c>
      <c r="U85" s="16">
        <f t="shared" si="12"/>
        <v>0</v>
      </c>
    </row>
    <row r="86" spans="1:21" ht="27.95" customHeight="1" x14ac:dyDescent="0.25">
      <c r="A86" s="1">
        <f t="shared" si="9"/>
        <v>81</v>
      </c>
      <c r="B86" s="210" t="s">
        <v>24</v>
      </c>
      <c r="C86" s="210" t="s">
        <v>259</v>
      </c>
      <c r="D86" s="25" t="s">
        <v>260</v>
      </c>
      <c r="E86" s="84" t="s">
        <v>41</v>
      </c>
      <c r="F86" s="96" t="s">
        <v>332</v>
      </c>
      <c r="G86" s="93">
        <f t="shared" si="0"/>
        <v>4831.78</v>
      </c>
      <c r="H86" s="44">
        <v>14</v>
      </c>
      <c r="I86" s="44">
        <v>2</v>
      </c>
      <c r="J86" s="44">
        <v>5</v>
      </c>
      <c r="K86" s="44">
        <v>7</v>
      </c>
      <c r="L86" s="44">
        <v>11</v>
      </c>
      <c r="M86" s="44">
        <v>0</v>
      </c>
      <c r="N86" s="16">
        <f t="shared" si="1"/>
        <v>50</v>
      </c>
      <c r="O86" s="16">
        <v>4831.78</v>
      </c>
      <c r="P86" s="5">
        <f t="shared" si="2"/>
        <v>4831.78</v>
      </c>
      <c r="Q86" s="16">
        <f t="shared" si="10"/>
        <v>100</v>
      </c>
      <c r="R86" s="16">
        <v>4831.78</v>
      </c>
      <c r="S86" s="16">
        <f t="shared" si="11"/>
        <v>100</v>
      </c>
      <c r="T86" s="5">
        <f t="shared" si="5"/>
        <v>0</v>
      </c>
      <c r="U86" s="16">
        <f t="shared" si="12"/>
        <v>0</v>
      </c>
    </row>
    <row r="87" spans="1:21" ht="27.95" customHeight="1" x14ac:dyDescent="0.25">
      <c r="A87" s="1">
        <f t="shared" si="9"/>
        <v>82</v>
      </c>
      <c r="B87" s="214" t="s">
        <v>22</v>
      </c>
      <c r="C87" s="214"/>
      <c r="D87" s="25" t="s">
        <v>473</v>
      </c>
      <c r="E87" s="84" t="s">
        <v>58</v>
      </c>
      <c r="F87" s="96"/>
      <c r="G87" s="93">
        <f t="shared" si="0"/>
        <v>0</v>
      </c>
      <c r="H87" s="44">
        <v>2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16">
        <f t="shared" si="1"/>
        <v>0</v>
      </c>
      <c r="O87" s="16">
        <v>0</v>
      </c>
      <c r="P87" s="5">
        <f t="shared" si="2"/>
        <v>0</v>
      </c>
      <c r="Q87" s="16">
        <f t="shared" si="10"/>
        <v>0</v>
      </c>
      <c r="R87" s="16">
        <v>0</v>
      </c>
      <c r="S87" s="16">
        <f t="shared" si="11"/>
        <v>0</v>
      </c>
      <c r="T87" s="5">
        <f t="shared" si="5"/>
        <v>0</v>
      </c>
      <c r="U87" s="16">
        <f t="shared" si="12"/>
        <v>0</v>
      </c>
    </row>
    <row r="88" spans="1:21" ht="27.95" customHeight="1" x14ac:dyDescent="0.25">
      <c r="A88" s="1">
        <f t="shared" si="9"/>
        <v>83</v>
      </c>
      <c r="B88" s="1" t="s">
        <v>22</v>
      </c>
      <c r="C88" s="1"/>
      <c r="D88" s="25" t="s">
        <v>184</v>
      </c>
      <c r="E88" s="84" t="s">
        <v>185</v>
      </c>
      <c r="F88" s="98" t="s">
        <v>333</v>
      </c>
      <c r="G88" s="93">
        <f t="shared" si="0"/>
        <v>91.35</v>
      </c>
      <c r="H88" s="44">
        <v>9</v>
      </c>
      <c r="I88" s="44">
        <v>1</v>
      </c>
      <c r="J88" s="44">
        <v>5</v>
      </c>
      <c r="K88" s="44">
        <v>1</v>
      </c>
      <c r="L88" s="44">
        <v>1</v>
      </c>
      <c r="M88" s="44">
        <v>0</v>
      </c>
      <c r="N88" s="16">
        <f t="shared" si="1"/>
        <v>11.111111111111111</v>
      </c>
      <c r="O88" s="5">
        <v>91.35</v>
      </c>
      <c r="P88" s="5">
        <f t="shared" si="2"/>
        <v>91.35</v>
      </c>
      <c r="Q88" s="16">
        <f t="shared" si="10"/>
        <v>100</v>
      </c>
      <c r="R88" s="5">
        <v>91.35</v>
      </c>
      <c r="S88" s="16">
        <f t="shared" si="11"/>
        <v>100</v>
      </c>
      <c r="T88" s="5">
        <f t="shared" si="5"/>
        <v>0</v>
      </c>
      <c r="U88" s="16">
        <f t="shared" si="12"/>
        <v>0</v>
      </c>
    </row>
    <row r="89" spans="1:21" ht="27.95" customHeight="1" x14ac:dyDescent="0.25">
      <c r="A89" s="1">
        <f t="shared" si="9"/>
        <v>84</v>
      </c>
      <c r="B89" s="1" t="s">
        <v>22</v>
      </c>
      <c r="C89" s="1"/>
      <c r="D89" s="25" t="s">
        <v>187</v>
      </c>
      <c r="E89" s="84" t="s">
        <v>188</v>
      </c>
      <c r="F89" s="96" t="s">
        <v>362</v>
      </c>
      <c r="G89" s="93">
        <f t="shared" si="0"/>
        <v>17430.099999999999</v>
      </c>
      <c r="H89" s="44">
        <v>39</v>
      </c>
      <c r="I89" s="44">
        <v>7</v>
      </c>
      <c r="J89" s="44">
        <v>24</v>
      </c>
      <c r="K89" s="44">
        <v>32</v>
      </c>
      <c r="L89" s="44">
        <v>39</v>
      </c>
      <c r="M89" s="44">
        <v>0</v>
      </c>
      <c r="N89" s="16">
        <f t="shared" si="1"/>
        <v>82.051282051282044</v>
      </c>
      <c r="O89" s="5">
        <v>17430.099999999999</v>
      </c>
      <c r="P89" s="5">
        <f t="shared" si="2"/>
        <v>17430.099999999999</v>
      </c>
      <c r="Q89" s="16">
        <f t="shared" si="10"/>
        <v>100</v>
      </c>
      <c r="R89" s="5">
        <v>17430.099999999999</v>
      </c>
      <c r="S89" s="16">
        <f t="shared" si="11"/>
        <v>100</v>
      </c>
      <c r="T89" s="5">
        <f t="shared" si="5"/>
        <v>0</v>
      </c>
      <c r="U89" s="16">
        <f t="shared" si="12"/>
        <v>0</v>
      </c>
    </row>
    <row r="90" spans="1:21" ht="27.95" customHeight="1" x14ac:dyDescent="0.25">
      <c r="A90" s="1">
        <f t="shared" si="9"/>
        <v>85</v>
      </c>
      <c r="B90" s="1" t="s">
        <v>22</v>
      </c>
      <c r="C90" s="1"/>
      <c r="D90" s="25" t="s">
        <v>423</v>
      </c>
      <c r="E90" s="84" t="s">
        <v>188</v>
      </c>
      <c r="F90" s="192" t="s">
        <v>442</v>
      </c>
      <c r="G90" s="93">
        <f t="shared" si="0"/>
        <v>0</v>
      </c>
      <c r="H90" s="44">
        <v>6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1"/>
        <v>0</v>
      </c>
      <c r="O90" s="5">
        <v>0</v>
      </c>
      <c r="P90" s="5">
        <f t="shared" si="2"/>
        <v>0</v>
      </c>
      <c r="Q90" s="16">
        <f t="shared" si="10"/>
        <v>0</v>
      </c>
      <c r="R90" s="5">
        <v>0</v>
      </c>
      <c r="S90" s="16">
        <f t="shared" si="11"/>
        <v>0</v>
      </c>
      <c r="T90" s="5">
        <f t="shared" si="5"/>
        <v>0</v>
      </c>
      <c r="U90" s="16">
        <f t="shared" si="12"/>
        <v>0</v>
      </c>
    </row>
    <row r="91" spans="1:21" ht="42" customHeight="1" x14ac:dyDescent="0.25">
      <c r="A91" s="1">
        <f t="shared" si="9"/>
        <v>86</v>
      </c>
      <c r="B91" s="1" t="s">
        <v>22</v>
      </c>
      <c r="C91" s="1"/>
      <c r="D91" s="25" t="s">
        <v>190</v>
      </c>
      <c r="E91" s="84" t="s">
        <v>44</v>
      </c>
      <c r="F91" s="96" t="s">
        <v>361</v>
      </c>
      <c r="G91" s="93">
        <f t="shared" ref="G91:G136" si="13">O91</f>
        <v>33800.129999999997</v>
      </c>
      <c r="H91" s="44">
        <v>49</v>
      </c>
      <c r="I91" s="44">
        <v>9</v>
      </c>
      <c r="J91" s="44">
        <v>32</v>
      </c>
      <c r="K91" s="44">
        <v>26</v>
      </c>
      <c r="L91" s="44">
        <v>42</v>
      </c>
      <c r="M91" s="44">
        <v>0</v>
      </c>
      <c r="N91" s="16">
        <f t="shared" ref="N91:R136" si="14">IF(H91=0,0,K91/H91)*100</f>
        <v>53.061224489795919</v>
      </c>
      <c r="O91" s="5">
        <v>33800.129999999997</v>
      </c>
      <c r="P91" s="5">
        <f t="shared" ref="P91:P136" si="15">O91</f>
        <v>33800.129999999997</v>
      </c>
      <c r="Q91" s="16">
        <f t="shared" si="10"/>
        <v>100</v>
      </c>
      <c r="R91" s="5">
        <v>33800.129999999997</v>
      </c>
      <c r="S91" s="16">
        <f t="shared" si="11"/>
        <v>100</v>
      </c>
      <c r="T91" s="5">
        <f t="shared" ref="T91:T136" si="16">SUM(P91, -R91)</f>
        <v>0</v>
      </c>
      <c r="U91" s="16">
        <f t="shared" si="12"/>
        <v>0</v>
      </c>
    </row>
    <row r="92" spans="1:21" ht="27.95" customHeight="1" x14ac:dyDescent="0.25">
      <c r="A92" s="1">
        <f t="shared" si="9"/>
        <v>87</v>
      </c>
      <c r="B92" s="1" t="s">
        <v>22</v>
      </c>
      <c r="C92" s="1"/>
      <c r="D92" s="25" t="s">
        <v>192</v>
      </c>
      <c r="E92" s="84" t="s">
        <v>123</v>
      </c>
      <c r="F92" s="98" t="s">
        <v>334</v>
      </c>
      <c r="G92" s="93">
        <f t="shared" si="13"/>
        <v>643.1</v>
      </c>
      <c r="H92" s="44">
        <v>2</v>
      </c>
      <c r="I92" s="44">
        <v>0</v>
      </c>
      <c r="J92" s="44">
        <v>2</v>
      </c>
      <c r="K92" s="44">
        <v>2</v>
      </c>
      <c r="L92" s="44">
        <v>2</v>
      </c>
      <c r="M92" s="44">
        <v>0</v>
      </c>
      <c r="N92" s="16">
        <f t="shared" si="14"/>
        <v>100</v>
      </c>
      <c r="O92" s="5">
        <v>643.1</v>
      </c>
      <c r="P92" s="5">
        <f t="shared" si="15"/>
        <v>643.1</v>
      </c>
      <c r="Q92" s="16">
        <f t="shared" si="10"/>
        <v>100</v>
      </c>
      <c r="R92" s="5">
        <v>643.1</v>
      </c>
      <c r="S92" s="16">
        <f t="shared" si="11"/>
        <v>100</v>
      </c>
      <c r="T92" s="5">
        <f t="shared" si="16"/>
        <v>0</v>
      </c>
      <c r="U92" s="16">
        <f t="shared" si="12"/>
        <v>0</v>
      </c>
    </row>
    <row r="93" spans="1:21" ht="27.95" customHeight="1" x14ac:dyDescent="0.25">
      <c r="A93" s="1">
        <f t="shared" si="9"/>
        <v>88</v>
      </c>
      <c r="B93" s="1" t="s">
        <v>22</v>
      </c>
      <c r="C93" s="1"/>
      <c r="D93" s="25" t="s">
        <v>424</v>
      </c>
      <c r="E93" s="84" t="s">
        <v>111</v>
      </c>
      <c r="F93" s="192" t="s">
        <v>443</v>
      </c>
      <c r="G93" s="93">
        <f t="shared" si="13"/>
        <v>0</v>
      </c>
      <c r="H93" s="44">
        <v>18</v>
      </c>
      <c r="I93" s="44">
        <v>0</v>
      </c>
      <c r="J93" s="44">
        <v>0</v>
      </c>
      <c r="K93" s="44">
        <v>0</v>
      </c>
      <c r="L93" s="44">
        <v>0</v>
      </c>
      <c r="M93" s="44">
        <v>0</v>
      </c>
      <c r="N93" s="16">
        <f t="shared" si="14"/>
        <v>0</v>
      </c>
      <c r="O93" s="5">
        <v>0</v>
      </c>
      <c r="P93" s="5">
        <f t="shared" si="15"/>
        <v>0</v>
      </c>
      <c r="Q93" s="16">
        <f t="shared" si="10"/>
        <v>0</v>
      </c>
      <c r="R93" s="5">
        <v>0</v>
      </c>
      <c r="S93" s="16">
        <f t="shared" si="11"/>
        <v>0</v>
      </c>
      <c r="T93" s="5">
        <f t="shared" si="16"/>
        <v>0</v>
      </c>
      <c r="U93" s="16">
        <f t="shared" si="12"/>
        <v>0</v>
      </c>
    </row>
    <row r="94" spans="1:21" ht="27.95" customHeight="1" x14ac:dyDescent="0.25">
      <c r="A94" s="1">
        <f t="shared" si="9"/>
        <v>89</v>
      </c>
      <c r="B94" s="1" t="s">
        <v>22</v>
      </c>
      <c r="C94" s="1"/>
      <c r="D94" s="25" t="s">
        <v>193</v>
      </c>
      <c r="E94" s="84" t="s">
        <v>41</v>
      </c>
      <c r="F94" s="100" t="s">
        <v>376</v>
      </c>
      <c r="G94" s="93">
        <f t="shared" si="13"/>
        <v>0</v>
      </c>
      <c r="H94" s="44">
        <v>23</v>
      </c>
      <c r="I94" s="44">
        <v>3</v>
      </c>
      <c r="J94" s="44">
        <v>19</v>
      </c>
      <c r="K94" s="44">
        <v>0</v>
      </c>
      <c r="L94" s="44">
        <v>0</v>
      </c>
      <c r="M94" s="44">
        <v>0</v>
      </c>
      <c r="N94" s="16">
        <f t="shared" si="14"/>
        <v>0</v>
      </c>
      <c r="O94" s="5">
        <v>0</v>
      </c>
      <c r="P94" s="5">
        <f t="shared" si="15"/>
        <v>0</v>
      </c>
      <c r="Q94" s="16">
        <f t="shared" si="10"/>
        <v>0</v>
      </c>
      <c r="R94" s="5">
        <v>0</v>
      </c>
      <c r="S94" s="16">
        <f t="shared" si="11"/>
        <v>0</v>
      </c>
      <c r="T94" s="5">
        <f t="shared" si="16"/>
        <v>0</v>
      </c>
      <c r="U94" s="16">
        <f t="shared" si="12"/>
        <v>0</v>
      </c>
    </row>
    <row r="95" spans="1:21" ht="27.95" customHeight="1" x14ac:dyDescent="0.25">
      <c r="A95" s="1">
        <f t="shared" si="9"/>
        <v>90</v>
      </c>
      <c r="B95" s="1" t="s">
        <v>22</v>
      </c>
      <c r="C95" s="1"/>
      <c r="D95" s="25" t="s">
        <v>195</v>
      </c>
      <c r="E95" s="84" t="s">
        <v>196</v>
      </c>
      <c r="F95" s="96" t="s">
        <v>335</v>
      </c>
      <c r="G95" s="93">
        <f t="shared" si="13"/>
        <v>9257.4</v>
      </c>
      <c r="H95" s="44">
        <v>28</v>
      </c>
      <c r="I95" s="44">
        <v>2</v>
      </c>
      <c r="J95" s="44">
        <v>25</v>
      </c>
      <c r="K95" s="44">
        <v>17</v>
      </c>
      <c r="L95" s="44">
        <v>19</v>
      </c>
      <c r="M95" s="44">
        <v>0</v>
      </c>
      <c r="N95" s="16">
        <f t="shared" si="14"/>
        <v>60.714285714285708</v>
      </c>
      <c r="O95" s="5">
        <v>9257.4</v>
      </c>
      <c r="P95" s="5">
        <f t="shared" si="15"/>
        <v>9257.4</v>
      </c>
      <c r="Q95" s="16">
        <f t="shared" si="10"/>
        <v>100</v>
      </c>
      <c r="R95" s="5">
        <v>9257.4</v>
      </c>
      <c r="S95" s="16">
        <f t="shared" si="11"/>
        <v>100</v>
      </c>
      <c r="T95" s="5">
        <f t="shared" si="16"/>
        <v>0</v>
      </c>
      <c r="U95" s="16">
        <f t="shared" si="12"/>
        <v>0</v>
      </c>
    </row>
    <row r="96" spans="1:21" ht="27.95" customHeight="1" x14ac:dyDescent="0.25">
      <c r="A96" s="1">
        <f t="shared" si="9"/>
        <v>91</v>
      </c>
      <c r="B96" s="1" t="s">
        <v>22</v>
      </c>
      <c r="C96" s="1"/>
      <c r="D96" s="25" t="s">
        <v>198</v>
      </c>
      <c r="E96" s="84" t="s">
        <v>196</v>
      </c>
      <c r="F96" s="96" t="s">
        <v>336</v>
      </c>
      <c r="G96" s="93">
        <f t="shared" si="13"/>
        <v>1870.24</v>
      </c>
      <c r="H96" s="44">
        <v>6</v>
      </c>
      <c r="I96" s="44">
        <v>0</v>
      </c>
      <c r="J96" s="44">
        <v>6</v>
      </c>
      <c r="K96" s="44">
        <v>5</v>
      </c>
      <c r="L96" s="44">
        <v>6</v>
      </c>
      <c r="M96" s="44">
        <v>0</v>
      </c>
      <c r="N96" s="16">
        <f t="shared" si="14"/>
        <v>83.333333333333343</v>
      </c>
      <c r="O96" s="5">
        <v>1870.24</v>
      </c>
      <c r="P96" s="5">
        <f t="shared" si="15"/>
        <v>1870.24</v>
      </c>
      <c r="Q96" s="16">
        <f t="shared" si="10"/>
        <v>100</v>
      </c>
      <c r="R96" s="5">
        <v>1870.24</v>
      </c>
      <c r="S96" s="16">
        <f t="shared" si="11"/>
        <v>100</v>
      </c>
      <c r="T96" s="5">
        <f t="shared" si="16"/>
        <v>0</v>
      </c>
      <c r="U96" s="16">
        <f t="shared" si="12"/>
        <v>0</v>
      </c>
    </row>
    <row r="97" spans="1:21" ht="27.95" customHeight="1" x14ac:dyDescent="0.25">
      <c r="A97" s="1">
        <f t="shared" si="9"/>
        <v>92</v>
      </c>
      <c r="B97" s="1" t="s">
        <v>22</v>
      </c>
      <c r="C97" s="1"/>
      <c r="D97" s="25" t="s">
        <v>200</v>
      </c>
      <c r="E97" s="84" t="s">
        <v>41</v>
      </c>
      <c r="F97" s="96" t="s">
        <v>337</v>
      </c>
      <c r="G97" s="93">
        <f t="shared" si="13"/>
        <v>20290.11</v>
      </c>
      <c r="H97" s="44">
        <v>26</v>
      </c>
      <c r="I97" s="44">
        <v>8</v>
      </c>
      <c r="J97" s="44">
        <v>17</v>
      </c>
      <c r="K97" s="44">
        <v>15</v>
      </c>
      <c r="L97" s="44">
        <v>27</v>
      </c>
      <c r="M97" s="44">
        <v>0</v>
      </c>
      <c r="N97" s="16">
        <f t="shared" si="14"/>
        <v>57.692307692307686</v>
      </c>
      <c r="O97" s="5">
        <v>20290.11</v>
      </c>
      <c r="P97" s="5">
        <f t="shared" si="15"/>
        <v>20290.11</v>
      </c>
      <c r="Q97" s="16">
        <f t="shared" si="10"/>
        <v>100</v>
      </c>
      <c r="R97" s="5">
        <v>20290.11</v>
      </c>
      <c r="S97" s="16">
        <f t="shared" si="11"/>
        <v>100</v>
      </c>
      <c r="T97" s="5">
        <f t="shared" si="16"/>
        <v>0</v>
      </c>
      <c r="U97" s="16">
        <f t="shared" si="12"/>
        <v>0</v>
      </c>
    </row>
    <row r="98" spans="1:21" ht="27.95" customHeight="1" x14ac:dyDescent="0.25">
      <c r="A98" s="1">
        <f t="shared" si="9"/>
        <v>93</v>
      </c>
      <c r="B98" s="1" t="s">
        <v>22</v>
      </c>
      <c r="C98" s="1"/>
      <c r="D98" s="25" t="s">
        <v>204</v>
      </c>
      <c r="E98" s="84" t="s">
        <v>53</v>
      </c>
      <c r="F98" s="96" t="s">
        <v>338</v>
      </c>
      <c r="G98" s="93">
        <f t="shared" si="13"/>
        <v>19668.16</v>
      </c>
      <c r="H98" s="44">
        <v>36</v>
      </c>
      <c r="I98" s="44">
        <v>3</v>
      </c>
      <c r="J98" s="44">
        <v>24</v>
      </c>
      <c r="K98" s="44">
        <v>30</v>
      </c>
      <c r="L98" s="44">
        <v>37</v>
      </c>
      <c r="M98" s="44">
        <v>0</v>
      </c>
      <c r="N98" s="16">
        <f t="shared" si="14"/>
        <v>83.333333333333343</v>
      </c>
      <c r="O98" s="5">
        <v>19668.16</v>
      </c>
      <c r="P98" s="5">
        <f t="shared" si="15"/>
        <v>19668.16</v>
      </c>
      <c r="Q98" s="16">
        <f t="shared" si="10"/>
        <v>100</v>
      </c>
      <c r="R98" s="5">
        <v>19668.16</v>
      </c>
      <c r="S98" s="16">
        <f t="shared" si="11"/>
        <v>100</v>
      </c>
      <c r="T98" s="5">
        <f t="shared" si="16"/>
        <v>0</v>
      </c>
      <c r="U98" s="16">
        <f t="shared" si="12"/>
        <v>0</v>
      </c>
    </row>
    <row r="99" spans="1:21" ht="27.95" customHeight="1" x14ac:dyDescent="0.25">
      <c r="A99" s="1">
        <f t="shared" si="9"/>
        <v>94</v>
      </c>
      <c r="B99" s="1" t="s">
        <v>22</v>
      </c>
      <c r="C99" s="1"/>
      <c r="D99" s="25" t="s">
        <v>206</v>
      </c>
      <c r="E99" s="86" t="s">
        <v>41</v>
      </c>
      <c r="F99" s="96" t="s">
        <v>339</v>
      </c>
      <c r="G99" s="93">
        <f t="shared" si="13"/>
        <v>26582.81</v>
      </c>
      <c r="H99" s="44">
        <v>52</v>
      </c>
      <c r="I99" s="44">
        <v>11</v>
      </c>
      <c r="J99" s="44">
        <v>33</v>
      </c>
      <c r="K99" s="44">
        <v>36</v>
      </c>
      <c r="L99" s="44">
        <v>44</v>
      </c>
      <c r="M99" s="44">
        <v>0</v>
      </c>
      <c r="N99" s="16">
        <f t="shared" si="14"/>
        <v>69.230769230769226</v>
      </c>
      <c r="O99" s="5">
        <v>26582.81</v>
      </c>
      <c r="P99" s="5">
        <f t="shared" si="15"/>
        <v>26582.81</v>
      </c>
      <c r="Q99" s="16">
        <f t="shared" si="10"/>
        <v>100</v>
      </c>
      <c r="R99" s="5">
        <v>26582.81</v>
      </c>
      <c r="S99" s="16">
        <f t="shared" si="11"/>
        <v>100</v>
      </c>
      <c r="T99" s="5">
        <f t="shared" si="16"/>
        <v>0</v>
      </c>
      <c r="U99" s="16">
        <f t="shared" si="12"/>
        <v>0</v>
      </c>
    </row>
    <row r="100" spans="1:21" ht="27.95" customHeight="1" x14ac:dyDescent="0.25">
      <c r="A100" s="1">
        <f t="shared" si="9"/>
        <v>95</v>
      </c>
      <c r="B100" s="1" t="s">
        <v>22</v>
      </c>
      <c r="C100" s="1"/>
      <c r="D100" s="25" t="s">
        <v>450</v>
      </c>
      <c r="E100" s="86" t="s">
        <v>41</v>
      </c>
      <c r="F100" s="96"/>
      <c r="G100" s="93">
        <f t="shared" si="13"/>
        <v>0</v>
      </c>
      <c r="H100" s="44">
        <v>4</v>
      </c>
      <c r="I100" s="44">
        <v>0</v>
      </c>
      <c r="J100" s="44">
        <v>1</v>
      </c>
      <c r="K100" s="44">
        <v>0</v>
      </c>
      <c r="L100" s="44">
        <v>0</v>
      </c>
      <c r="M100" s="44">
        <v>0</v>
      </c>
      <c r="N100" s="16">
        <f t="shared" si="14"/>
        <v>0</v>
      </c>
      <c r="O100" s="5">
        <v>0</v>
      </c>
      <c r="P100" s="5">
        <f t="shared" si="15"/>
        <v>0</v>
      </c>
      <c r="Q100" s="16">
        <f t="shared" si="10"/>
        <v>0</v>
      </c>
      <c r="R100" s="5">
        <v>0</v>
      </c>
      <c r="S100" s="16">
        <f t="shared" si="11"/>
        <v>0</v>
      </c>
      <c r="T100" s="5">
        <f t="shared" si="16"/>
        <v>0</v>
      </c>
      <c r="U100" s="16">
        <f t="shared" si="12"/>
        <v>0</v>
      </c>
    </row>
    <row r="101" spans="1:21" ht="27.95" customHeight="1" x14ac:dyDescent="0.25">
      <c r="A101" s="1">
        <f t="shared" si="9"/>
        <v>96</v>
      </c>
      <c r="B101" s="1" t="s">
        <v>22</v>
      </c>
      <c r="C101" s="1"/>
      <c r="D101" s="25" t="s">
        <v>208</v>
      </c>
      <c r="E101" s="84" t="s">
        <v>135</v>
      </c>
      <c r="F101" s="96" t="s">
        <v>340</v>
      </c>
      <c r="G101" s="93">
        <f t="shared" si="13"/>
        <v>8880.3700000000008</v>
      </c>
      <c r="H101" s="44">
        <v>6</v>
      </c>
      <c r="I101" s="44">
        <v>1</v>
      </c>
      <c r="J101" s="44">
        <v>3</v>
      </c>
      <c r="K101" s="44">
        <v>6</v>
      </c>
      <c r="L101" s="44">
        <v>10</v>
      </c>
      <c r="M101" s="44">
        <v>0</v>
      </c>
      <c r="N101" s="16">
        <f t="shared" si="14"/>
        <v>100</v>
      </c>
      <c r="O101" s="5">
        <v>8880.3700000000008</v>
      </c>
      <c r="P101" s="5">
        <f t="shared" si="15"/>
        <v>8880.3700000000008</v>
      </c>
      <c r="Q101" s="16">
        <f t="shared" si="10"/>
        <v>100</v>
      </c>
      <c r="R101" s="5">
        <v>8880.3700000000008</v>
      </c>
      <c r="S101" s="16">
        <f t="shared" si="11"/>
        <v>100</v>
      </c>
      <c r="T101" s="5">
        <f t="shared" si="16"/>
        <v>0</v>
      </c>
      <c r="U101" s="16">
        <f t="shared" si="12"/>
        <v>0</v>
      </c>
    </row>
    <row r="102" spans="1:21" ht="27.95" customHeight="1" x14ac:dyDescent="0.25">
      <c r="A102" s="1">
        <f t="shared" si="9"/>
        <v>97</v>
      </c>
      <c r="B102" s="1" t="s">
        <v>22</v>
      </c>
      <c r="C102" s="1"/>
      <c r="D102" s="25" t="s">
        <v>210</v>
      </c>
      <c r="E102" s="84" t="s">
        <v>211</v>
      </c>
      <c r="F102" s="100" t="s">
        <v>341</v>
      </c>
      <c r="G102" s="93">
        <f t="shared" si="13"/>
        <v>8230.5499999999993</v>
      </c>
      <c r="H102" s="44">
        <v>7</v>
      </c>
      <c r="I102" s="44">
        <v>1</v>
      </c>
      <c r="J102" s="44">
        <v>6</v>
      </c>
      <c r="K102" s="44">
        <v>6</v>
      </c>
      <c r="L102" s="44">
        <v>9</v>
      </c>
      <c r="M102" s="44">
        <v>0</v>
      </c>
      <c r="N102" s="16">
        <f t="shared" si="14"/>
        <v>85.714285714285708</v>
      </c>
      <c r="O102" s="5">
        <v>8230.5499999999993</v>
      </c>
      <c r="P102" s="5">
        <f t="shared" si="15"/>
        <v>8230.5499999999993</v>
      </c>
      <c r="Q102" s="16">
        <f t="shared" si="10"/>
        <v>100</v>
      </c>
      <c r="R102" s="5">
        <v>8230.5499999999993</v>
      </c>
      <c r="S102" s="16">
        <f t="shared" si="11"/>
        <v>100</v>
      </c>
      <c r="T102" s="5">
        <f t="shared" si="16"/>
        <v>0</v>
      </c>
      <c r="U102" s="16">
        <f t="shared" si="12"/>
        <v>0</v>
      </c>
    </row>
    <row r="103" spans="1:21" ht="30" x14ac:dyDescent="0.25">
      <c r="A103" s="1">
        <f t="shared" si="9"/>
        <v>98</v>
      </c>
      <c r="B103" s="1" t="s">
        <v>22</v>
      </c>
      <c r="C103" s="1"/>
      <c r="D103" s="25" t="s">
        <v>385</v>
      </c>
      <c r="E103" s="84" t="s">
        <v>41</v>
      </c>
      <c r="F103" s="97" t="s">
        <v>431</v>
      </c>
      <c r="G103" s="93">
        <f t="shared" si="13"/>
        <v>450.66</v>
      </c>
      <c r="H103" s="44">
        <v>22</v>
      </c>
      <c r="I103" s="44">
        <v>5</v>
      </c>
      <c r="J103" s="44">
        <v>5</v>
      </c>
      <c r="K103" s="44">
        <v>2</v>
      </c>
      <c r="L103" s="44">
        <v>2</v>
      </c>
      <c r="M103" s="44">
        <v>0</v>
      </c>
      <c r="N103" s="16">
        <f t="shared" si="14"/>
        <v>9.0909090909090917</v>
      </c>
      <c r="O103" s="16">
        <v>450.66</v>
      </c>
      <c r="P103" s="5">
        <f t="shared" si="15"/>
        <v>450.66</v>
      </c>
      <c r="Q103" s="16">
        <f t="shared" si="10"/>
        <v>100</v>
      </c>
      <c r="R103" s="5">
        <v>450.66</v>
      </c>
      <c r="S103" s="16">
        <f t="shared" si="11"/>
        <v>100</v>
      </c>
      <c r="T103" s="5">
        <f t="shared" si="16"/>
        <v>0</v>
      </c>
      <c r="U103" s="16">
        <f t="shared" si="12"/>
        <v>0</v>
      </c>
    </row>
    <row r="104" spans="1:21" ht="27.95" customHeight="1" x14ac:dyDescent="0.25">
      <c r="A104" s="1">
        <f t="shared" si="9"/>
        <v>99</v>
      </c>
      <c r="B104" s="1" t="s">
        <v>22</v>
      </c>
      <c r="C104" s="1"/>
      <c r="D104" s="25" t="s">
        <v>218</v>
      </c>
      <c r="E104" s="84" t="s">
        <v>53</v>
      </c>
      <c r="F104" s="96" t="s">
        <v>342</v>
      </c>
      <c r="G104" s="93">
        <f t="shared" si="13"/>
        <v>11011.01</v>
      </c>
      <c r="H104" s="44">
        <v>30</v>
      </c>
      <c r="I104" s="44">
        <v>8</v>
      </c>
      <c r="J104" s="44">
        <v>19</v>
      </c>
      <c r="K104" s="44">
        <v>27</v>
      </c>
      <c r="L104" s="44">
        <v>32</v>
      </c>
      <c r="M104" s="44">
        <v>0</v>
      </c>
      <c r="N104" s="16">
        <f t="shared" si="14"/>
        <v>90</v>
      </c>
      <c r="O104" s="5">
        <v>11011.01</v>
      </c>
      <c r="P104" s="5">
        <f t="shared" si="15"/>
        <v>11011.01</v>
      </c>
      <c r="Q104" s="16">
        <f t="shared" si="10"/>
        <v>100</v>
      </c>
      <c r="R104" s="5">
        <v>11011.01</v>
      </c>
      <c r="S104" s="16">
        <f t="shared" si="11"/>
        <v>100</v>
      </c>
      <c r="T104" s="5">
        <f t="shared" si="16"/>
        <v>0</v>
      </c>
      <c r="U104" s="16">
        <f t="shared" si="12"/>
        <v>0</v>
      </c>
    </row>
    <row r="105" spans="1:21" ht="27.95" customHeight="1" x14ac:dyDescent="0.25">
      <c r="A105" s="1">
        <f t="shared" si="9"/>
        <v>100</v>
      </c>
      <c r="B105" s="1" t="s">
        <v>22</v>
      </c>
      <c r="C105" s="1"/>
      <c r="D105" s="25" t="s">
        <v>216</v>
      </c>
      <c r="E105" s="25" t="s">
        <v>53</v>
      </c>
      <c r="F105" s="98" t="s">
        <v>343</v>
      </c>
      <c r="G105" s="93">
        <f t="shared" si="13"/>
        <v>26065.58</v>
      </c>
      <c r="H105" s="44">
        <v>32</v>
      </c>
      <c r="I105" s="44">
        <v>5</v>
      </c>
      <c r="J105" s="44">
        <v>17</v>
      </c>
      <c r="K105" s="44">
        <v>22</v>
      </c>
      <c r="L105" s="44">
        <v>30</v>
      </c>
      <c r="M105" s="44">
        <v>0</v>
      </c>
      <c r="N105" s="16">
        <f t="shared" si="14"/>
        <v>68.75</v>
      </c>
      <c r="O105" s="5">
        <v>26065.58</v>
      </c>
      <c r="P105" s="5">
        <f t="shared" si="15"/>
        <v>26065.58</v>
      </c>
      <c r="Q105" s="16">
        <f t="shared" si="10"/>
        <v>100</v>
      </c>
      <c r="R105" s="5">
        <v>26065.58</v>
      </c>
      <c r="S105" s="16">
        <f t="shared" si="11"/>
        <v>100</v>
      </c>
      <c r="T105" s="5">
        <f t="shared" si="16"/>
        <v>0</v>
      </c>
      <c r="U105" s="16">
        <f t="shared" si="12"/>
        <v>0</v>
      </c>
    </row>
    <row r="106" spans="1:21" ht="27.95" customHeight="1" x14ac:dyDescent="0.25">
      <c r="A106" s="1">
        <f t="shared" si="9"/>
        <v>101</v>
      </c>
      <c r="B106" s="1" t="s">
        <v>22</v>
      </c>
      <c r="C106" s="1"/>
      <c r="D106" s="25" t="s">
        <v>466</v>
      </c>
      <c r="E106" s="25" t="s">
        <v>53</v>
      </c>
      <c r="F106" s="98"/>
      <c r="G106" s="93">
        <f t="shared" si="13"/>
        <v>0</v>
      </c>
      <c r="H106" s="44">
        <v>1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16">
        <f t="shared" si="14"/>
        <v>0</v>
      </c>
      <c r="O106" s="5">
        <v>0</v>
      </c>
      <c r="P106" s="5">
        <f t="shared" si="15"/>
        <v>0</v>
      </c>
      <c r="Q106" s="16">
        <f t="shared" si="10"/>
        <v>0</v>
      </c>
      <c r="R106" s="5">
        <v>0</v>
      </c>
      <c r="S106" s="16">
        <f t="shared" si="11"/>
        <v>0</v>
      </c>
      <c r="T106" s="5">
        <f t="shared" si="16"/>
        <v>0</v>
      </c>
      <c r="U106" s="16">
        <f t="shared" si="12"/>
        <v>0</v>
      </c>
    </row>
    <row r="107" spans="1:21" ht="27.95" customHeight="1" x14ac:dyDescent="0.25">
      <c r="A107" s="1">
        <f t="shared" si="9"/>
        <v>102</v>
      </c>
      <c r="B107" s="1" t="s">
        <v>22</v>
      </c>
      <c r="C107" s="1"/>
      <c r="D107" s="25" t="s">
        <v>220</v>
      </c>
      <c r="E107" s="25" t="s">
        <v>221</v>
      </c>
      <c r="F107" s="101" t="s">
        <v>344</v>
      </c>
      <c r="G107" s="93">
        <f t="shared" si="13"/>
        <v>38395.040000000001</v>
      </c>
      <c r="H107" s="44">
        <v>49</v>
      </c>
      <c r="I107" s="44">
        <v>5</v>
      </c>
      <c r="J107" s="44">
        <v>42</v>
      </c>
      <c r="K107" s="44">
        <v>41</v>
      </c>
      <c r="L107" s="44">
        <v>51</v>
      </c>
      <c r="M107" s="44">
        <v>0</v>
      </c>
      <c r="N107" s="16">
        <f t="shared" si="14"/>
        <v>83.673469387755105</v>
      </c>
      <c r="O107" s="5">
        <v>38395.040000000001</v>
      </c>
      <c r="P107" s="5">
        <f t="shared" si="15"/>
        <v>38395.040000000001</v>
      </c>
      <c r="Q107" s="16">
        <f t="shared" si="10"/>
        <v>100</v>
      </c>
      <c r="R107" s="5">
        <v>38395.040000000001</v>
      </c>
      <c r="S107" s="16">
        <f t="shared" si="11"/>
        <v>100</v>
      </c>
      <c r="T107" s="5">
        <f t="shared" si="16"/>
        <v>0</v>
      </c>
      <c r="U107" s="16">
        <f t="shared" si="12"/>
        <v>0</v>
      </c>
    </row>
    <row r="108" spans="1:21" ht="27.95" customHeight="1" x14ac:dyDescent="0.25">
      <c r="A108" s="1">
        <f t="shared" si="9"/>
        <v>103</v>
      </c>
      <c r="B108" s="1" t="s">
        <v>22</v>
      </c>
      <c r="C108" s="1"/>
      <c r="D108" s="25" t="s">
        <v>269</v>
      </c>
      <c r="E108" s="25" t="s">
        <v>41</v>
      </c>
      <c r="F108" s="102" t="s">
        <v>345</v>
      </c>
      <c r="G108" s="93">
        <f t="shared" si="13"/>
        <v>9571.81</v>
      </c>
      <c r="H108" s="44">
        <v>25</v>
      </c>
      <c r="I108" s="44">
        <v>9</v>
      </c>
      <c r="J108" s="44">
        <v>15</v>
      </c>
      <c r="K108" s="44">
        <v>18</v>
      </c>
      <c r="L108" s="44">
        <v>23</v>
      </c>
      <c r="M108" s="44">
        <v>0</v>
      </c>
      <c r="N108" s="16">
        <f t="shared" si="14"/>
        <v>72</v>
      </c>
      <c r="O108" s="16">
        <v>9571.81</v>
      </c>
      <c r="P108" s="5">
        <f t="shared" si="15"/>
        <v>9571.81</v>
      </c>
      <c r="Q108" s="16">
        <f t="shared" si="10"/>
        <v>100</v>
      </c>
      <c r="R108" s="5">
        <v>9571.81</v>
      </c>
      <c r="S108" s="16">
        <f t="shared" si="11"/>
        <v>100</v>
      </c>
      <c r="T108" s="5">
        <f t="shared" si="16"/>
        <v>0</v>
      </c>
      <c r="U108" s="16">
        <f t="shared" si="12"/>
        <v>0</v>
      </c>
    </row>
    <row r="109" spans="1:21" ht="27.95" customHeight="1" x14ac:dyDescent="0.25">
      <c r="A109" s="1">
        <f t="shared" si="9"/>
        <v>104</v>
      </c>
      <c r="B109" s="1" t="s">
        <v>22</v>
      </c>
      <c r="C109" s="1"/>
      <c r="D109" s="25" t="s">
        <v>223</v>
      </c>
      <c r="E109" s="25" t="s">
        <v>224</v>
      </c>
      <c r="F109" s="103" t="s">
        <v>346</v>
      </c>
      <c r="G109" s="93">
        <f t="shared" si="13"/>
        <v>18867.900000000001</v>
      </c>
      <c r="H109" s="44">
        <v>46</v>
      </c>
      <c r="I109" s="44">
        <v>5</v>
      </c>
      <c r="J109" s="44">
        <v>34</v>
      </c>
      <c r="K109" s="44">
        <v>32</v>
      </c>
      <c r="L109" s="44">
        <v>36</v>
      </c>
      <c r="M109" s="44">
        <v>0</v>
      </c>
      <c r="N109" s="16">
        <f t="shared" si="14"/>
        <v>69.565217391304344</v>
      </c>
      <c r="O109" s="5">
        <v>18867.900000000001</v>
      </c>
      <c r="P109" s="5">
        <f t="shared" si="15"/>
        <v>18867.900000000001</v>
      </c>
      <c r="Q109" s="16">
        <f t="shared" si="10"/>
        <v>100</v>
      </c>
      <c r="R109" s="5">
        <v>18867.900000000001</v>
      </c>
      <c r="S109" s="16">
        <f t="shared" si="11"/>
        <v>100</v>
      </c>
      <c r="T109" s="5">
        <f t="shared" si="16"/>
        <v>0</v>
      </c>
      <c r="U109" s="16">
        <f t="shared" si="12"/>
        <v>0</v>
      </c>
    </row>
    <row r="110" spans="1:21" ht="27.95" customHeight="1" x14ac:dyDescent="0.25">
      <c r="A110" s="1">
        <f t="shared" si="9"/>
        <v>105</v>
      </c>
      <c r="B110" s="1" t="s">
        <v>22</v>
      </c>
      <c r="C110" s="1"/>
      <c r="D110" s="25" t="s">
        <v>460</v>
      </c>
      <c r="E110" s="25" t="s">
        <v>41</v>
      </c>
      <c r="F110" s="36" t="s">
        <v>461</v>
      </c>
      <c r="G110" s="93">
        <f t="shared" si="13"/>
        <v>0</v>
      </c>
      <c r="H110" s="44">
        <v>5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16">
        <f t="shared" si="14"/>
        <v>0</v>
      </c>
      <c r="O110" s="5">
        <v>0</v>
      </c>
      <c r="P110" s="5">
        <f t="shared" si="15"/>
        <v>0</v>
      </c>
      <c r="Q110" s="16">
        <f t="shared" si="10"/>
        <v>0</v>
      </c>
      <c r="R110" s="5">
        <v>0</v>
      </c>
      <c r="S110" s="16">
        <f t="shared" si="11"/>
        <v>0</v>
      </c>
      <c r="T110" s="5">
        <f t="shared" si="16"/>
        <v>0</v>
      </c>
      <c r="U110" s="16">
        <f t="shared" si="12"/>
        <v>0</v>
      </c>
    </row>
    <row r="111" spans="1:21" ht="27.95" customHeight="1" x14ac:dyDescent="0.25">
      <c r="A111" s="1">
        <f t="shared" si="9"/>
        <v>106</v>
      </c>
      <c r="B111" s="1" t="s">
        <v>22</v>
      </c>
      <c r="C111" s="1"/>
      <c r="D111" s="90" t="s">
        <v>371</v>
      </c>
      <c r="E111" s="25" t="s">
        <v>41</v>
      </c>
      <c r="F111" s="97" t="s">
        <v>432</v>
      </c>
      <c r="G111" s="93">
        <f t="shared" si="13"/>
        <v>0</v>
      </c>
      <c r="H111" s="44">
        <v>16</v>
      </c>
      <c r="I111" s="44">
        <v>6</v>
      </c>
      <c r="J111" s="44">
        <v>8</v>
      </c>
      <c r="K111" s="44">
        <v>0</v>
      </c>
      <c r="L111" s="44">
        <v>0</v>
      </c>
      <c r="M111" s="44">
        <v>0</v>
      </c>
      <c r="N111" s="16">
        <f t="shared" si="14"/>
        <v>0</v>
      </c>
      <c r="O111" s="16">
        <f t="shared" si="14"/>
        <v>0</v>
      </c>
      <c r="P111" s="5">
        <f t="shared" si="15"/>
        <v>0</v>
      </c>
      <c r="Q111" s="16">
        <f t="shared" si="10"/>
        <v>0</v>
      </c>
      <c r="R111" s="16">
        <f t="shared" si="14"/>
        <v>0</v>
      </c>
      <c r="S111" s="16">
        <f t="shared" si="11"/>
        <v>0</v>
      </c>
      <c r="T111" s="5">
        <f t="shared" si="16"/>
        <v>0</v>
      </c>
      <c r="U111" s="16">
        <f t="shared" si="12"/>
        <v>0</v>
      </c>
    </row>
    <row r="112" spans="1:21" ht="27.95" customHeight="1" x14ac:dyDescent="0.25">
      <c r="A112" s="1">
        <f t="shared" si="9"/>
        <v>107</v>
      </c>
      <c r="B112" s="1" t="s">
        <v>22</v>
      </c>
      <c r="C112" s="1"/>
      <c r="D112" s="25" t="s">
        <v>226</v>
      </c>
      <c r="E112" s="25" t="s">
        <v>41</v>
      </c>
      <c r="F112" s="96" t="s">
        <v>347</v>
      </c>
      <c r="G112" s="93">
        <f t="shared" si="13"/>
        <v>17302.32</v>
      </c>
      <c r="H112" s="44">
        <v>36</v>
      </c>
      <c r="I112" s="44">
        <v>7</v>
      </c>
      <c r="J112" s="44">
        <v>21</v>
      </c>
      <c r="K112" s="44">
        <v>20</v>
      </c>
      <c r="L112" s="44">
        <v>28</v>
      </c>
      <c r="M112" s="44">
        <v>0</v>
      </c>
      <c r="N112" s="16">
        <f t="shared" si="14"/>
        <v>55.555555555555557</v>
      </c>
      <c r="O112" s="5">
        <v>17302.32</v>
      </c>
      <c r="P112" s="5">
        <f t="shared" si="15"/>
        <v>17302.32</v>
      </c>
      <c r="Q112" s="16">
        <f t="shared" si="10"/>
        <v>100</v>
      </c>
      <c r="R112" s="5">
        <v>17302.32</v>
      </c>
      <c r="S112" s="16">
        <f t="shared" si="11"/>
        <v>100</v>
      </c>
      <c r="T112" s="5">
        <f t="shared" si="16"/>
        <v>0</v>
      </c>
      <c r="U112" s="16">
        <f t="shared" si="12"/>
        <v>0</v>
      </c>
    </row>
    <row r="113" spans="1:21" ht="27.95" customHeight="1" x14ac:dyDescent="0.25">
      <c r="A113" s="1">
        <f t="shared" si="9"/>
        <v>108</v>
      </c>
      <c r="B113" s="1" t="s">
        <v>22</v>
      </c>
      <c r="C113" s="1"/>
      <c r="D113" s="25" t="s">
        <v>228</v>
      </c>
      <c r="E113" s="25" t="s">
        <v>53</v>
      </c>
      <c r="F113" s="96" t="s">
        <v>348</v>
      </c>
      <c r="G113" s="93">
        <f t="shared" si="13"/>
        <v>6921.24</v>
      </c>
      <c r="H113" s="44">
        <v>19</v>
      </c>
      <c r="I113" s="44">
        <v>1</v>
      </c>
      <c r="J113" s="44">
        <v>15</v>
      </c>
      <c r="K113" s="44">
        <v>14</v>
      </c>
      <c r="L113" s="44">
        <v>19</v>
      </c>
      <c r="M113" s="44">
        <v>0</v>
      </c>
      <c r="N113" s="16">
        <f t="shared" si="14"/>
        <v>73.68421052631578</v>
      </c>
      <c r="O113" s="5">
        <v>6921.24</v>
      </c>
      <c r="P113" s="5">
        <f t="shared" si="15"/>
        <v>6921.24</v>
      </c>
      <c r="Q113" s="16">
        <f t="shared" si="10"/>
        <v>100</v>
      </c>
      <c r="R113" s="5">
        <v>6921.24</v>
      </c>
      <c r="S113" s="16">
        <f t="shared" si="11"/>
        <v>100</v>
      </c>
      <c r="T113" s="5">
        <f t="shared" si="16"/>
        <v>0</v>
      </c>
      <c r="U113" s="16">
        <f t="shared" si="12"/>
        <v>0</v>
      </c>
    </row>
    <row r="114" spans="1:21" ht="27.95" customHeight="1" x14ac:dyDescent="0.25">
      <c r="A114" s="1">
        <f t="shared" si="9"/>
        <v>109</v>
      </c>
      <c r="B114" s="1" t="s">
        <v>22</v>
      </c>
      <c r="C114" s="1"/>
      <c r="D114" s="25" t="s">
        <v>232</v>
      </c>
      <c r="E114" s="84" t="s">
        <v>164</v>
      </c>
      <c r="F114" s="100" t="s">
        <v>360</v>
      </c>
      <c r="G114" s="93">
        <f t="shared" si="13"/>
        <v>11644.14</v>
      </c>
      <c r="H114" s="44">
        <v>22</v>
      </c>
      <c r="I114" s="44">
        <v>5</v>
      </c>
      <c r="J114" s="44">
        <v>10</v>
      </c>
      <c r="K114" s="44">
        <v>17</v>
      </c>
      <c r="L114" s="44">
        <v>20</v>
      </c>
      <c r="M114" s="44">
        <v>0</v>
      </c>
      <c r="N114" s="16">
        <f t="shared" si="14"/>
        <v>77.272727272727266</v>
      </c>
      <c r="O114" s="5">
        <v>11644.14</v>
      </c>
      <c r="P114" s="5">
        <f t="shared" si="15"/>
        <v>11644.14</v>
      </c>
      <c r="Q114" s="16">
        <f t="shared" si="10"/>
        <v>100</v>
      </c>
      <c r="R114" s="5">
        <v>11644.14</v>
      </c>
      <c r="S114" s="16">
        <f t="shared" si="11"/>
        <v>100</v>
      </c>
      <c r="T114" s="5">
        <f t="shared" si="16"/>
        <v>0</v>
      </c>
      <c r="U114" s="16">
        <f t="shared" si="12"/>
        <v>0</v>
      </c>
    </row>
    <row r="115" spans="1:21" ht="27.95" customHeight="1" x14ac:dyDescent="0.25">
      <c r="A115" s="1">
        <f t="shared" si="9"/>
        <v>110</v>
      </c>
      <c r="B115" s="1" t="s">
        <v>22</v>
      </c>
      <c r="C115" s="1"/>
      <c r="D115" s="25" t="s">
        <v>230</v>
      </c>
      <c r="E115" s="84" t="s">
        <v>64</v>
      </c>
      <c r="F115" s="97" t="s">
        <v>436</v>
      </c>
      <c r="G115" s="93">
        <f t="shared" si="13"/>
        <v>0</v>
      </c>
      <c r="H115" s="44">
        <v>1</v>
      </c>
      <c r="I115" s="44">
        <v>0</v>
      </c>
      <c r="J115" s="44">
        <v>1</v>
      </c>
      <c r="K115" s="44">
        <v>0</v>
      </c>
      <c r="L115" s="44">
        <v>0</v>
      </c>
      <c r="M115" s="44">
        <v>0</v>
      </c>
      <c r="N115" s="16">
        <f t="shared" si="14"/>
        <v>0</v>
      </c>
      <c r="O115" s="5">
        <v>0</v>
      </c>
      <c r="P115" s="5">
        <f t="shared" si="15"/>
        <v>0</v>
      </c>
      <c r="Q115" s="16">
        <f t="shared" si="10"/>
        <v>0</v>
      </c>
      <c r="R115" s="5">
        <v>0</v>
      </c>
      <c r="S115" s="16">
        <f t="shared" si="11"/>
        <v>0</v>
      </c>
      <c r="T115" s="5">
        <f t="shared" si="16"/>
        <v>0</v>
      </c>
      <c r="U115" s="16">
        <f t="shared" si="12"/>
        <v>0</v>
      </c>
    </row>
    <row r="116" spans="1:21" ht="27.95" customHeight="1" x14ac:dyDescent="0.25">
      <c r="A116" s="1">
        <f t="shared" si="9"/>
        <v>111</v>
      </c>
      <c r="B116" s="1" t="s">
        <v>22</v>
      </c>
      <c r="C116" s="1"/>
      <c r="D116" s="25" t="s">
        <v>463</v>
      </c>
      <c r="E116" s="84" t="s">
        <v>41</v>
      </c>
      <c r="F116" s="98"/>
      <c r="G116" s="93"/>
      <c r="H116" s="44">
        <v>2</v>
      </c>
      <c r="I116" s="44">
        <v>0</v>
      </c>
      <c r="J116" s="44">
        <v>2</v>
      </c>
      <c r="K116" s="44"/>
      <c r="L116" s="44"/>
      <c r="M116" s="44"/>
      <c r="N116" s="16"/>
      <c r="O116" s="5"/>
      <c r="P116" s="5"/>
      <c r="Q116" s="16"/>
      <c r="R116" s="5"/>
      <c r="S116" s="16"/>
      <c r="T116" s="5"/>
      <c r="U116" s="16"/>
    </row>
    <row r="117" spans="1:21" ht="49.5" customHeight="1" x14ac:dyDescent="0.25">
      <c r="A117" s="1">
        <f t="shared" si="9"/>
        <v>112</v>
      </c>
      <c r="B117" s="25" t="s">
        <v>23</v>
      </c>
      <c r="C117" s="210" t="s">
        <v>271</v>
      </c>
      <c r="D117" s="25" t="s">
        <v>270</v>
      </c>
      <c r="E117" s="84" t="s">
        <v>41</v>
      </c>
      <c r="F117" s="97" t="s">
        <v>369</v>
      </c>
      <c r="G117" s="93">
        <f t="shared" si="13"/>
        <v>4070.72</v>
      </c>
      <c r="H117" s="44">
        <v>15</v>
      </c>
      <c r="I117" s="44">
        <v>2</v>
      </c>
      <c r="J117" s="44">
        <v>12</v>
      </c>
      <c r="K117" s="44">
        <v>11</v>
      </c>
      <c r="L117" s="44">
        <v>14</v>
      </c>
      <c r="M117" s="44">
        <v>0</v>
      </c>
      <c r="N117" s="16">
        <f t="shared" si="14"/>
        <v>73.333333333333329</v>
      </c>
      <c r="O117" s="5">
        <v>4070.72</v>
      </c>
      <c r="P117" s="5">
        <f t="shared" si="15"/>
        <v>4070.72</v>
      </c>
      <c r="Q117" s="16">
        <f t="shared" si="10"/>
        <v>100</v>
      </c>
      <c r="R117" s="5">
        <v>4070.72</v>
      </c>
      <c r="S117" s="16">
        <f t="shared" si="11"/>
        <v>100</v>
      </c>
      <c r="T117" s="5">
        <f t="shared" si="16"/>
        <v>0</v>
      </c>
      <c r="U117" s="16">
        <f t="shared" si="12"/>
        <v>0</v>
      </c>
    </row>
    <row r="118" spans="1:21" ht="49.5" customHeight="1" x14ac:dyDescent="0.25">
      <c r="A118" s="1">
        <f t="shared" si="9"/>
        <v>113</v>
      </c>
      <c r="B118" s="1" t="s">
        <v>22</v>
      </c>
      <c r="C118" s="213"/>
      <c r="D118" s="25" t="s">
        <v>471</v>
      </c>
      <c r="E118" s="84" t="s">
        <v>41</v>
      </c>
      <c r="F118" s="97"/>
      <c r="G118" s="93">
        <f t="shared" si="13"/>
        <v>0</v>
      </c>
      <c r="H118" s="44">
        <v>2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16">
        <f t="shared" si="14"/>
        <v>0</v>
      </c>
      <c r="O118" s="5">
        <v>0</v>
      </c>
      <c r="P118" s="5">
        <f t="shared" si="15"/>
        <v>0</v>
      </c>
      <c r="Q118" s="16">
        <f t="shared" si="10"/>
        <v>0</v>
      </c>
      <c r="R118" s="5">
        <v>0</v>
      </c>
      <c r="S118" s="16">
        <f t="shared" si="11"/>
        <v>0</v>
      </c>
      <c r="T118" s="5">
        <f t="shared" si="16"/>
        <v>0</v>
      </c>
      <c r="U118" s="16">
        <f t="shared" si="12"/>
        <v>0</v>
      </c>
    </row>
    <row r="119" spans="1:21" ht="27.95" customHeight="1" x14ac:dyDescent="0.25">
      <c r="A119" s="1">
        <f t="shared" si="9"/>
        <v>114</v>
      </c>
      <c r="B119" s="1" t="s">
        <v>22</v>
      </c>
      <c r="C119" s="1"/>
      <c r="D119" s="25" t="s">
        <v>234</v>
      </c>
      <c r="E119" s="86" t="s">
        <v>176</v>
      </c>
      <c r="F119" s="96" t="s">
        <v>349</v>
      </c>
      <c r="G119" s="93">
        <f t="shared" si="13"/>
        <v>8750.07</v>
      </c>
      <c r="H119" s="44">
        <v>33</v>
      </c>
      <c r="I119" s="44">
        <v>3</v>
      </c>
      <c r="J119" s="44">
        <v>15</v>
      </c>
      <c r="K119" s="44">
        <v>22</v>
      </c>
      <c r="L119" s="44">
        <v>27</v>
      </c>
      <c r="M119" s="44">
        <v>0</v>
      </c>
      <c r="N119" s="16">
        <f t="shared" si="14"/>
        <v>66.666666666666657</v>
      </c>
      <c r="O119" s="5">
        <v>8750.07</v>
      </c>
      <c r="P119" s="5">
        <f t="shared" si="15"/>
        <v>8750.07</v>
      </c>
      <c r="Q119" s="16">
        <f t="shared" si="10"/>
        <v>100</v>
      </c>
      <c r="R119" s="5">
        <v>8750.07</v>
      </c>
      <c r="S119" s="16">
        <f t="shared" si="11"/>
        <v>100</v>
      </c>
      <c r="T119" s="5">
        <f t="shared" si="16"/>
        <v>0</v>
      </c>
      <c r="U119" s="16">
        <f t="shared" si="12"/>
        <v>0</v>
      </c>
    </row>
    <row r="120" spans="1:21" s="169" customFormat="1" ht="27.95" customHeight="1" x14ac:dyDescent="0.25">
      <c r="A120" s="1">
        <f t="shared" si="9"/>
        <v>115</v>
      </c>
      <c r="B120" s="166" t="s">
        <v>22</v>
      </c>
      <c r="C120" s="166"/>
      <c r="D120" s="25" t="s">
        <v>401</v>
      </c>
      <c r="E120" s="86" t="s">
        <v>128</v>
      </c>
      <c r="F120" s="97" t="s">
        <v>430</v>
      </c>
      <c r="G120" s="93">
        <f t="shared" si="13"/>
        <v>0</v>
      </c>
      <c r="H120" s="168">
        <v>5</v>
      </c>
      <c r="I120" s="168">
        <v>1</v>
      </c>
      <c r="J120" s="168">
        <v>4</v>
      </c>
      <c r="K120" s="44">
        <v>0</v>
      </c>
      <c r="L120" s="44">
        <v>0</v>
      </c>
      <c r="M120" s="44">
        <v>0</v>
      </c>
      <c r="N120" s="16">
        <f t="shared" si="14"/>
        <v>0</v>
      </c>
      <c r="O120" s="5">
        <v>0</v>
      </c>
      <c r="P120" s="5">
        <f t="shared" si="15"/>
        <v>0</v>
      </c>
      <c r="Q120" s="16">
        <f t="shared" si="10"/>
        <v>0</v>
      </c>
      <c r="R120" s="5">
        <v>0</v>
      </c>
      <c r="S120" s="16">
        <f t="shared" si="11"/>
        <v>0</v>
      </c>
      <c r="T120" s="5">
        <f t="shared" si="16"/>
        <v>0</v>
      </c>
      <c r="U120" s="16">
        <f t="shared" si="12"/>
        <v>0</v>
      </c>
    </row>
    <row r="121" spans="1:21" s="169" customFormat="1" ht="27.95" customHeight="1" x14ac:dyDescent="0.25">
      <c r="A121" s="1">
        <f t="shared" si="9"/>
        <v>116</v>
      </c>
      <c r="B121" s="166" t="s">
        <v>22</v>
      </c>
      <c r="C121" s="166"/>
      <c r="D121" s="25" t="s">
        <v>425</v>
      </c>
      <c r="E121" s="86" t="s">
        <v>41</v>
      </c>
      <c r="F121" s="192" t="s">
        <v>444</v>
      </c>
      <c r="G121" s="93">
        <f t="shared" si="13"/>
        <v>1381.67</v>
      </c>
      <c r="H121" s="168">
        <v>7</v>
      </c>
      <c r="I121" s="168">
        <v>1</v>
      </c>
      <c r="J121" s="168">
        <v>6</v>
      </c>
      <c r="K121" s="168">
        <v>4</v>
      </c>
      <c r="L121" s="168">
        <v>4</v>
      </c>
      <c r="M121" s="168">
        <v>0</v>
      </c>
      <c r="N121" s="16">
        <f t="shared" si="14"/>
        <v>57.142857142857139</v>
      </c>
      <c r="O121" s="5">
        <v>1381.67</v>
      </c>
      <c r="P121" s="5">
        <f t="shared" si="15"/>
        <v>1381.67</v>
      </c>
      <c r="Q121" s="16">
        <f t="shared" si="10"/>
        <v>100</v>
      </c>
      <c r="R121" s="5">
        <v>1381.67</v>
      </c>
      <c r="S121" s="16">
        <f t="shared" si="11"/>
        <v>100</v>
      </c>
      <c r="T121" s="5">
        <f t="shared" si="16"/>
        <v>0</v>
      </c>
      <c r="U121" s="16">
        <f t="shared" si="12"/>
        <v>0</v>
      </c>
    </row>
    <row r="122" spans="1:21" ht="27.95" customHeight="1" x14ac:dyDescent="0.25">
      <c r="A122" s="1">
        <f t="shared" si="9"/>
        <v>117</v>
      </c>
      <c r="B122" s="1" t="s">
        <v>22</v>
      </c>
      <c r="C122" s="1"/>
      <c r="D122" s="25" t="s">
        <v>272</v>
      </c>
      <c r="E122" s="86" t="s">
        <v>263</v>
      </c>
      <c r="F122" s="97" t="s">
        <v>350</v>
      </c>
      <c r="G122" s="93">
        <f t="shared" si="13"/>
        <v>8753.1299999999992</v>
      </c>
      <c r="H122" s="44">
        <v>30</v>
      </c>
      <c r="I122" s="44">
        <v>5</v>
      </c>
      <c r="J122" s="44">
        <v>9</v>
      </c>
      <c r="K122" s="44">
        <v>11</v>
      </c>
      <c r="L122" s="44">
        <v>12</v>
      </c>
      <c r="M122" s="44">
        <v>0</v>
      </c>
      <c r="N122" s="16">
        <f t="shared" si="14"/>
        <v>36.666666666666664</v>
      </c>
      <c r="O122" s="5">
        <v>8753.1299999999992</v>
      </c>
      <c r="P122" s="5">
        <f t="shared" si="15"/>
        <v>8753.1299999999992</v>
      </c>
      <c r="Q122" s="16">
        <f t="shared" si="10"/>
        <v>100</v>
      </c>
      <c r="R122" s="5">
        <v>8753.1299999999992</v>
      </c>
      <c r="S122" s="16">
        <f t="shared" si="11"/>
        <v>100</v>
      </c>
      <c r="T122" s="5">
        <f t="shared" si="16"/>
        <v>0</v>
      </c>
      <c r="U122" s="16">
        <f t="shared" si="12"/>
        <v>0</v>
      </c>
    </row>
    <row r="123" spans="1:21" ht="27.95" customHeight="1" x14ac:dyDescent="0.25">
      <c r="A123" s="1">
        <f t="shared" si="9"/>
        <v>118</v>
      </c>
      <c r="B123" s="1" t="s">
        <v>22</v>
      </c>
      <c r="C123" s="1"/>
      <c r="D123" s="25" t="s">
        <v>472</v>
      </c>
      <c r="E123" s="84" t="s">
        <v>53</v>
      </c>
      <c r="F123" s="97"/>
      <c r="G123" s="93">
        <f t="shared" si="13"/>
        <v>0</v>
      </c>
      <c r="H123" s="44">
        <v>2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16">
        <f t="shared" si="14"/>
        <v>0</v>
      </c>
      <c r="O123" s="5">
        <v>0</v>
      </c>
      <c r="P123" s="5">
        <f t="shared" si="15"/>
        <v>0</v>
      </c>
      <c r="Q123" s="16">
        <f t="shared" si="10"/>
        <v>0</v>
      </c>
      <c r="R123" s="5">
        <v>0</v>
      </c>
      <c r="S123" s="16">
        <f t="shared" si="11"/>
        <v>0</v>
      </c>
      <c r="T123" s="5">
        <f t="shared" si="16"/>
        <v>0</v>
      </c>
      <c r="U123" s="16">
        <f t="shared" si="12"/>
        <v>0</v>
      </c>
    </row>
    <row r="124" spans="1:21" ht="27.95" customHeight="1" x14ac:dyDescent="0.25">
      <c r="A124" s="1">
        <f t="shared" si="9"/>
        <v>119</v>
      </c>
      <c r="B124" s="1" t="s">
        <v>22</v>
      </c>
      <c r="C124" s="1"/>
      <c r="D124" s="25" t="s">
        <v>470</v>
      </c>
      <c r="E124" s="86" t="s">
        <v>469</v>
      </c>
      <c r="F124" s="97"/>
      <c r="G124" s="93">
        <f t="shared" si="13"/>
        <v>0</v>
      </c>
      <c r="H124" s="44">
        <v>3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16">
        <f t="shared" si="14"/>
        <v>0</v>
      </c>
      <c r="O124" s="5">
        <v>0</v>
      </c>
      <c r="P124" s="5">
        <f t="shared" si="15"/>
        <v>0</v>
      </c>
      <c r="Q124" s="16">
        <f t="shared" si="10"/>
        <v>0</v>
      </c>
      <c r="R124" s="5">
        <v>0</v>
      </c>
      <c r="S124" s="16">
        <f t="shared" si="11"/>
        <v>0</v>
      </c>
      <c r="T124" s="5">
        <f t="shared" si="16"/>
        <v>0</v>
      </c>
      <c r="U124" s="16">
        <f t="shared" si="12"/>
        <v>0</v>
      </c>
    </row>
    <row r="125" spans="1:21" ht="27.95" customHeight="1" x14ac:dyDescent="0.25">
      <c r="A125" s="1">
        <f t="shared" si="9"/>
        <v>120</v>
      </c>
      <c r="B125" s="1" t="s">
        <v>22</v>
      </c>
      <c r="C125" s="1"/>
      <c r="D125" s="25" t="s">
        <v>236</v>
      </c>
      <c r="E125" s="84" t="s">
        <v>53</v>
      </c>
      <c r="F125" s="96" t="s">
        <v>368</v>
      </c>
      <c r="G125" s="93">
        <f t="shared" si="13"/>
        <v>14913.17</v>
      </c>
      <c r="H125" s="44">
        <v>28</v>
      </c>
      <c r="I125" s="44">
        <v>8</v>
      </c>
      <c r="J125" s="44">
        <v>16</v>
      </c>
      <c r="K125" s="44">
        <v>16</v>
      </c>
      <c r="L125" s="44">
        <v>21</v>
      </c>
      <c r="M125" s="44">
        <v>0</v>
      </c>
      <c r="N125" s="16">
        <f t="shared" si="14"/>
        <v>57.142857142857139</v>
      </c>
      <c r="O125" s="5">
        <v>14913.17</v>
      </c>
      <c r="P125" s="5">
        <f t="shared" si="15"/>
        <v>14913.17</v>
      </c>
      <c r="Q125" s="16">
        <f t="shared" si="10"/>
        <v>100</v>
      </c>
      <c r="R125" s="5">
        <v>14913.17</v>
      </c>
      <c r="S125" s="16">
        <f t="shared" si="11"/>
        <v>100</v>
      </c>
      <c r="T125" s="5">
        <f t="shared" si="16"/>
        <v>0</v>
      </c>
      <c r="U125" s="16">
        <f t="shared" si="12"/>
        <v>0</v>
      </c>
    </row>
    <row r="126" spans="1:21" ht="27.95" customHeight="1" x14ac:dyDescent="0.25">
      <c r="A126" s="1">
        <f t="shared" si="9"/>
        <v>121</v>
      </c>
      <c r="B126" s="1" t="s">
        <v>22</v>
      </c>
      <c r="C126" s="1"/>
      <c r="D126" s="25" t="s">
        <v>240</v>
      </c>
      <c r="E126" s="84" t="s">
        <v>241</v>
      </c>
      <c r="F126" s="96" t="s">
        <v>351</v>
      </c>
      <c r="G126" s="93">
        <f t="shared" si="13"/>
        <v>1303.83</v>
      </c>
      <c r="H126" s="44">
        <v>19</v>
      </c>
      <c r="I126" s="44">
        <v>7</v>
      </c>
      <c r="J126" s="44">
        <v>6</v>
      </c>
      <c r="K126" s="44">
        <v>8</v>
      </c>
      <c r="L126" s="44">
        <v>8</v>
      </c>
      <c r="M126" s="44">
        <v>0</v>
      </c>
      <c r="N126" s="16">
        <f t="shared" si="14"/>
        <v>42.105263157894733</v>
      </c>
      <c r="O126" s="5">
        <v>1303.83</v>
      </c>
      <c r="P126" s="5">
        <f t="shared" si="15"/>
        <v>1303.83</v>
      </c>
      <c r="Q126" s="16">
        <f t="shared" si="10"/>
        <v>100</v>
      </c>
      <c r="R126" s="5">
        <v>1303.83</v>
      </c>
      <c r="S126" s="16">
        <f t="shared" si="11"/>
        <v>100</v>
      </c>
      <c r="T126" s="5">
        <f t="shared" si="16"/>
        <v>0</v>
      </c>
      <c r="U126" s="16">
        <f t="shared" si="12"/>
        <v>0</v>
      </c>
    </row>
    <row r="127" spans="1:21" ht="27.95" customHeight="1" x14ac:dyDescent="0.25">
      <c r="A127" s="1">
        <f t="shared" si="9"/>
        <v>122</v>
      </c>
      <c r="B127" s="1" t="s">
        <v>22</v>
      </c>
      <c r="C127" s="1"/>
      <c r="D127" s="25" t="s">
        <v>243</v>
      </c>
      <c r="E127" s="33" t="s">
        <v>128</v>
      </c>
      <c r="F127" s="96" t="s">
        <v>352</v>
      </c>
      <c r="G127" s="93">
        <f t="shared" si="13"/>
        <v>8687.6299999999992</v>
      </c>
      <c r="H127" s="44">
        <v>28</v>
      </c>
      <c r="I127" s="44">
        <v>7</v>
      </c>
      <c r="J127" s="44">
        <v>7</v>
      </c>
      <c r="K127" s="44">
        <v>24</v>
      </c>
      <c r="L127" s="44">
        <v>25</v>
      </c>
      <c r="M127" s="44">
        <v>0</v>
      </c>
      <c r="N127" s="16">
        <f t="shared" si="14"/>
        <v>85.714285714285708</v>
      </c>
      <c r="O127" s="5">
        <v>8687.6299999999992</v>
      </c>
      <c r="P127" s="5">
        <f t="shared" si="15"/>
        <v>8687.6299999999992</v>
      </c>
      <c r="Q127" s="16">
        <f t="shared" si="10"/>
        <v>100</v>
      </c>
      <c r="R127" s="5">
        <v>8687.6299999999992</v>
      </c>
      <c r="S127" s="16">
        <f t="shared" si="11"/>
        <v>100</v>
      </c>
      <c r="T127" s="5">
        <f t="shared" si="16"/>
        <v>0</v>
      </c>
      <c r="U127" s="16">
        <f t="shared" si="12"/>
        <v>0</v>
      </c>
    </row>
    <row r="128" spans="1:21" ht="27.95" customHeight="1" x14ac:dyDescent="0.25">
      <c r="A128" s="1">
        <f t="shared" si="9"/>
        <v>123</v>
      </c>
      <c r="B128" s="1" t="s">
        <v>22</v>
      </c>
      <c r="C128" s="1"/>
      <c r="D128" s="25" t="s">
        <v>245</v>
      </c>
      <c r="E128" s="84" t="s">
        <v>53</v>
      </c>
      <c r="F128" s="98" t="s">
        <v>353</v>
      </c>
      <c r="G128" s="93">
        <f t="shared" si="13"/>
        <v>8316.64</v>
      </c>
      <c r="H128" s="44">
        <v>25</v>
      </c>
      <c r="I128" s="44">
        <v>6</v>
      </c>
      <c r="J128" s="44">
        <v>16</v>
      </c>
      <c r="K128" s="44">
        <v>17</v>
      </c>
      <c r="L128" s="44">
        <v>23</v>
      </c>
      <c r="M128" s="44">
        <v>0</v>
      </c>
      <c r="N128" s="16">
        <f t="shared" si="14"/>
        <v>68</v>
      </c>
      <c r="O128" s="5">
        <v>8316.64</v>
      </c>
      <c r="P128" s="5">
        <f t="shared" si="15"/>
        <v>8316.64</v>
      </c>
      <c r="Q128" s="16">
        <f t="shared" si="10"/>
        <v>100</v>
      </c>
      <c r="R128" s="5">
        <v>8316.64</v>
      </c>
      <c r="S128" s="16">
        <f t="shared" si="11"/>
        <v>100</v>
      </c>
      <c r="T128" s="5">
        <f t="shared" si="16"/>
        <v>0</v>
      </c>
      <c r="U128" s="16">
        <f t="shared" si="12"/>
        <v>0</v>
      </c>
    </row>
    <row r="129" spans="1:32" ht="27.95" customHeight="1" x14ac:dyDescent="0.25">
      <c r="A129" s="1">
        <f t="shared" si="9"/>
        <v>124</v>
      </c>
      <c r="B129" s="1" t="s">
        <v>22</v>
      </c>
      <c r="C129" s="1"/>
      <c r="D129" s="25" t="s">
        <v>464</v>
      </c>
      <c r="E129" s="84" t="s">
        <v>53</v>
      </c>
      <c r="F129" s="98"/>
      <c r="G129" s="93">
        <f t="shared" si="13"/>
        <v>0</v>
      </c>
      <c r="H129" s="44">
        <v>3</v>
      </c>
      <c r="I129" s="44">
        <v>0</v>
      </c>
      <c r="J129" s="44">
        <v>1</v>
      </c>
      <c r="K129" s="44">
        <v>0</v>
      </c>
      <c r="L129" s="44">
        <v>0</v>
      </c>
      <c r="M129" s="44">
        <v>0</v>
      </c>
      <c r="N129" s="16">
        <f t="shared" si="14"/>
        <v>0</v>
      </c>
      <c r="O129" s="5">
        <v>0</v>
      </c>
      <c r="P129" s="5">
        <f t="shared" si="15"/>
        <v>0</v>
      </c>
      <c r="Q129" s="16">
        <f t="shared" si="10"/>
        <v>0</v>
      </c>
      <c r="R129" s="5">
        <v>0</v>
      </c>
      <c r="S129" s="16">
        <f t="shared" si="11"/>
        <v>0</v>
      </c>
      <c r="T129" s="5">
        <f t="shared" si="16"/>
        <v>0</v>
      </c>
      <c r="U129" s="16">
        <f t="shared" si="12"/>
        <v>0</v>
      </c>
    </row>
    <row r="130" spans="1:32" ht="27.95" customHeight="1" x14ac:dyDescent="0.25">
      <c r="A130" s="1">
        <f t="shared" si="9"/>
        <v>125</v>
      </c>
      <c r="B130" s="1" t="s">
        <v>22</v>
      </c>
      <c r="C130" s="1"/>
      <c r="D130" s="25" t="s">
        <v>247</v>
      </c>
      <c r="E130" s="84" t="s">
        <v>53</v>
      </c>
      <c r="F130" s="103" t="s">
        <v>354</v>
      </c>
      <c r="G130" s="93">
        <f t="shared" si="13"/>
        <v>0</v>
      </c>
      <c r="H130" s="44">
        <v>18</v>
      </c>
      <c r="I130" s="44">
        <v>5</v>
      </c>
      <c r="J130" s="44">
        <v>11</v>
      </c>
      <c r="K130" s="44">
        <v>0</v>
      </c>
      <c r="L130" s="44">
        <v>0</v>
      </c>
      <c r="M130" s="44">
        <v>0</v>
      </c>
      <c r="N130" s="16">
        <f t="shared" si="14"/>
        <v>0</v>
      </c>
      <c r="O130" s="5">
        <v>0</v>
      </c>
      <c r="P130" s="5">
        <f t="shared" si="15"/>
        <v>0</v>
      </c>
      <c r="Q130" s="16">
        <f t="shared" si="10"/>
        <v>0</v>
      </c>
      <c r="R130" s="5">
        <v>0</v>
      </c>
      <c r="S130" s="16">
        <f t="shared" si="11"/>
        <v>0</v>
      </c>
      <c r="T130" s="5">
        <f t="shared" si="16"/>
        <v>0</v>
      </c>
      <c r="U130" s="16">
        <f t="shared" si="12"/>
        <v>0</v>
      </c>
    </row>
    <row r="131" spans="1:32" ht="27.95" customHeight="1" x14ac:dyDescent="0.25">
      <c r="A131" s="1">
        <f t="shared" si="9"/>
        <v>126</v>
      </c>
      <c r="B131" s="1" t="s">
        <v>22</v>
      </c>
      <c r="C131" s="1"/>
      <c r="D131" s="25" t="s">
        <v>426</v>
      </c>
      <c r="E131" s="84" t="s">
        <v>41</v>
      </c>
      <c r="F131" s="192" t="s">
        <v>445</v>
      </c>
      <c r="G131" s="93">
        <f t="shared" si="13"/>
        <v>0</v>
      </c>
      <c r="H131" s="44">
        <v>7</v>
      </c>
      <c r="I131" s="44">
        <v>2</v>
      </c>
      <c r="J131" s="44">
        <v>1</v>
      </c>
      <c r="K131" s="44">
        <v>0</v>
      </c>
      <c r="L131" s="44">
        <v>0</v>
      </c>
      <c r="M131" s="44">
        <v>0</v>
      </c>
      <c r="N131" s="16">
        <f t="shared" si="14"/>
        <v>0</v>
      </c>
      <c r="O131" s="5">
        <v>0</v>
      </c>
      <c r="P131" s="5">
        <f t="shared" si="15"/>
        <v>0</v>
      </c>
      <c r="Q131" s="16">
        <f t="shared" si="10"/>
        <v>0</v>
      </c>
      <c r="R131" s="5">
        <v>0</v>
      </c>
      <c r="S131" s="16">
        <f t="shared" si="11"/>
        <v>0</v>
      </c>
      <c r="T131" s="5">
        <f t="shared" si="16"/>
        <v>0</v>
      </c>
      <c r="U131" s="16">
        <f t="shared" si="12"/>
        <v>0</v>
      </c>
    </row>
    <row r="132" spans="1:32" ht="27.95" customHeight="1" x14ac:dyDescent="0.25">
      <c r="A132" s="1">
        <f t="shared" si="9"/>
        <v>127</v>
      </c>
      <c r="B132" s="1" t="s">
        <v>22</v>
      </c>
      <c r="C132" s="1"/>
      <c r="D132" s="25" t="s">
        <v>249</v>
      </c>
      <c r="E132" s="84" t="s">
        <v>250</v>
      </c>
      <c r="F132" s="96" t="s">
        <v>366</v>
      </c>
      <c r="G132" s="93">
        <f t="shared" si="13"/>
        <v>0</v>
      </c>
      <c r="H132" s="44">
        <v>27</v>
      </c>
      <c r="I132" s="44">
        <v>2</v>
      </c>
      <c r="J132" s="44">
        <v>24</v>
      </c>
      <c r="K132" s="44">
        <v>0</v>
      </c>
      <c r="L132" s="44">
        <v>0</v>
      </c>
      <c r="M132" s="44">
        <v>0</v>
      </c>
      <c r="N132" s="16">
        <f t="shared" si="14"/>
        <v>0</v>
      </c>
      <c r="O132" s="5">
        <v>0</v>
      </c>
      <c r="P132" s="5">
        <f t="shared" si="15"/>
        <v>0</v>
      </c>
      <c r="Q132" s="16">
        <f t="shared" si="10"/>
        <v>0</v>
      </c>
      <c r="R132" s="5">
        <v>0</v>
      </c>
      <c r="S132" s="16">
        <f t="shared" si="11"/>
        <v>0</v>
      </c>
      <c r="T132" s="5">
        <f t="shared" si="16"/>
        <v>0</v>
      </c>
      <c r="U132" s="16">
        <f t="shared" si="12"/>
        <v>0</v>
      </c>
    </row>
    <row r="133" spans="1:32" ht="27.95" customHeight="1" x14ac:dyDescent="0.25">
      <c r="A133" s="1">
        <f t="shared" si="9"/>
        <v>128</v>
      </c>
      <c r="B133" s="1" t="s">
        <v>22</v>
      </c>
      <c r="C133" s="1"/>
      <c r="D133" s="25" t="s">
        <v>467</v>
      </c>
      <c r="E133" s="84" t="s">
        <v>53</v>
      </c>
      <c r="F133" s="96"/>
      <c r="G133" s="93">
        <f t="shared" si="13"/>
        <v>0</v>
      </c>
      <c r="H133" s="44">
        <v>10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16">
        <f t="shared" si="14"/>
        <v>0</v>
      </c>
      <c r="O133" s="5">
        <v>0</v>
      </c>
      <c r="P133" s="5">
        <f t="shared" si="15"/>
        <v>0</v>
      </c>
      <c r="Q133" s="16">
        <f t="shared" si="10"/>
        <v>0</v>
      </c>
      <c r="R133" s="5">
        <v>0</v>
      </c>
      <c r="S133" s="16">
        <f t="shared" si="11"/>
        <v>0</v>
      </c>
      <c r="T133" s="5">
        <f t="shared" si="16"/>
        <v>0</v>
      </c>
      <c r="U133" s="16">
        <f t="shared" si="12"/>
        <v>0</v>
      </c>
    </row>
    <row r="134" spans="1:32" ht="27.95" customHeight="1" x14ac:dyDescent="0.25">
      <c r="A134" s="1">
        <f t="shared" si="9"/>
        <v>129</v>
      </c>
      <c r="B134" s="25" t="s">
        <v>23</v>
      </c>
      <c r="C134" s="210" t="s">
        <v>34</v>
      </c>
      <c r="D134" s="25" t="s">
        <v>252</v>
      </c>
      <c r="E134" s="84" t="s">
        <v>53</v>
      </c>
      <c r="F134" s="89" t="s">
        <v>367</v>
      </c>
      <c r="G134" s="93">
        <f t="shared" si="13"/>
        <v>8716.99</v>
      </c>
      <c r="H134" s="44">
        <v>24</v>
      </c>
      <c r="I134" s="44">
        <v>3</v>
      </c>
      <c r="J134" s="44">
        <v>20</v>
      </c>
      <c r="K134" s="44">
        <v>19</v>
      </c>
      <c r="L134" s="44">
        <v>21</v>
      </c>
      <c r="M134" s="44">
        <v>0</v>
      </c>
      <c r="N134" s="16">
        <f t="shared" si="14"/>
        <v>79.166666666666657</v>
      </c>
      <c r="O134" s="5">
        <v>8716.99</v>
      </c>
      <c r="P134" s="5">
        <f t="shared" si="15"/>
        <v>8716.99</v>
      </c>
      <c r="Q134" s="16">
        <f t="shared" si="10"/>
        <v>100</v>
      </c>
      <c r="R134" s="5">
        <v>8716.99</v>
      </c>
      <c r="S134" s="16">
        <f t="shared" si="11"/>
        <v>100</v>
      </c>
      <c r="T134" s="5">
        <f t="shared" si="16"/>
        <v>0</v>
      </c>
      <c r="U134" s="16">
        <f t="shared" si="12"/>
        <v>0</v>
      </c>
    </row>
    <row r="135" spans="1:32" ht="40.5" customHeight="1" x14ac:dyDescent="0.2">
      <c r="A135" s="1">
        <f t="shared" ref="A135:A136" si="17">ROW(A130:A130)</f>
        <v>130</v>
      </c>
      <c r="B135" s="1" t="s">
        <v>22</v>
      </c>
      <c r="C135" s="210"/>
      <c r="D135" s="25" t="s">
        <v>254</v>
      </c>
      <c r="E135" s="84" t="s">
        <v>41</v>
      </c>
      <c r="F135" s="137" t="s">
        <v>377</v>
      </c>
      <c r="G135" s="93">
        <f t="shared" si="13"/>
        <v>10848.32</v>
      </c>
      <c r="H135" s="44">
        <v>24</v>
      </c>
      <c r="I135" s="44">
        <v>6</v>
      </c>
      <c r="J135" s="44">
        <v>15</v>
      </c>
      <c r="K135" s="44">
        <v>20</v>
      </c>
      <c r="L135" s="44">
        <v>25</v>
      </c>
      <c r="M135" s="44">
        <v>0</v>
      </c>
      <c r="N135" s="16">
        <f t="shared" si="14"/>
        <v>83.333333333333343</v>
      </c>
      <c r="O135" s="5">
        <v>10848.32</v>
      </c>
      <c r="P135" s="5">
        <f t="shared" si="15"/>
        <v>10848.32</v>
      </c>
      <c r="Q135" s="16">
        <f t="shared" si="10"/>
        <v>100</v>
      </c>
      <c r="R135" s="5">
        <v>10848.32</v>
      </c>
      <c r="S135" s="16">
        <f t="shared" si="11"/>
        <v>100</v>
      </c>
      <c r="T135" s="5">
        <f t="shared" si="16"/>
        <v>0</v>
      </c>
      <c r="U135" s="16">
        <f t="shared" si="12"/>
        <v>0</v>
      </c>
    </row>
    <row r="136" spans="1:32" ht="38.25" customHeight="1" x14ac:dyDescent="0.25">
      <c r="A136" s="1">
        <f t="shared" si="17"/>
        <v>131</v>
      </c>
      <c r="B136" s="25" t="s">
        <v>23</v>
      </c>
      <c r="C136" s="210" t="s">
        <v>271</v>
      </c>
      <c r="D136" s="25" t="s">
        <v>256</v>
      </c>
      <c r="E136" s="84" t="s">
        <v>41</v>
      </c>
      <c r="F136" s="103" t="s">
        <v>355</v>
      </c>
      <c r="G136" s="93">
        <f t="shared" si="13"/>
        <v>5547.77</v>
      </c>
      <c r="H136" s="44">
        <v>20</v>
      </c>
      <c r="I136" s="44">
        <v>4</v>
      </c>
      <c r="J136" s="44">
        <v>12</v>
      </c>
      <c r="K136" s="44">
        <v>12</v>
      </c>
      <c r="L136" s="44">
        <v>15</v>
      </c>
      <c r="M136" s="44">
        <v>0</v>
      </c>
      <c r="N136" s="16">
        <f t="shared" si="14"/>
        <v>60</v>
      </c>
      <c r="O136" s="5">
        <v>5547.77</v>
      </c>
      <c r="P136" s="5">
        <f t="shared" si="15"/>
        <v>5547.77</v>
      </c>
      <c r="Q136" s="16">
        <f t="shared" si="10"/>
        <v>100</v>
      </c>
      <c r="R136" s="5">
        <v>5547.77</v>
      </c>
      <c r="S136" s="16">
        <f t="shared" si="11"/>
        <v>100</v>
      </c>
      <c r="T136" s="5">
        <f t="shared" si="16"/>
        <v>0</v>
      </c>
      <c r="U136" s="16">
        <f t="shared" si="12"/>
        <v>0</v>
      </c>
    </row>
    <row r="137" spans="1:32" x14ac:dyDescent="0.25">
      <c r="A137" s="22" t="s">
        <v>19</v>
      </c>
      <c r="B137" s="23"/>
      <c r="C137" s="23"/>
      <c r="D137" s="23"/>
      <c r="E137" s="23"/>
      <c r="F137" s="103"/>
      <c r="G137" s="94">
        <f t="shared" ref="G137:M137" si="18">SUM(G6:G136)</f>
        <v>1315957.7799999998</v>
      </c>
      <c r="H137" s="18">
        <f>SUM(H6:H136)</f>
        <v>2961</v>
      </c>
      <c r="I137" s="18">
        <f t="shared" si="18"/>
        <v>560</v>
      </c>
      <c r="J137" s="18">
        <f t="shared" si="18"/>
        <v>1760</v>
      </c>
      <c r="K137" s="18">
        <f t="shared" si="18"/>
        <v>1771</v>
      </c>
      <c r="L137" s="18">
        <f t="shared" si="18"/>
        <v>2260</v>
      </c>
      <c r="M137" s="18">
        <f t="shared" si="18"/>
        <v>0</v>
      </c>
      <c r="N137" s="16">
        <f t="shared" ref="N137" si="19">IF(H137=0,0,K137/H137)*100</f>
        <v>59.810874704491724</v>
      </c>
      <c r="O137" s="19">
        <f>SUM(O6:O136)</f>
        <v>1315957.7799999998</v>
      </c>
      <c r="P137" s="19">
        <f>SUM(P6:P136)</f>
        <v>1315957.7799999998</v>
      </c>
      <c r="Q137" s="16">
        <f t="shared" si="10"/>
        <v>100</v>
      </c>
      <c r="R137" s="19">
        <f>SUM(R6:R136)</f>
        <v>1315957.7799999998</v>
      </c>
      <c r="S137" s="16">
        <f t="shared" si="11"/>
        <v>100</v>
      </c>
      <c r="T137" s="19">
        <f>SUM(T6:T136)</f>
        <v>0</v>
      </c>
      <c r="U137" s="16">
        <f t="shared" si="12"/>
        <v>0</v>
      </c>
      <c r="V137" s="10"/>
      <c r="W137" s="10"/>
      <c r="X137" s="10"/>
      <c r="Y137" s="9"/>
      <c r="Z137" s="11"/>
      <c r="AA137" s="11"/>
      <c r="AB137" s="9"/>
      <c r="AC137" s="11"/>
      <c r="AD137" s="9"/>
      <c r="AE137" s="11"/>
      <c r="AF137" s="9"/>
    </row>
  </sheetData>
  <sheetProtection algorithmName="SHA-512" hashValue="xNDOMCGPdGDtL0OnHVauekQkbKE+NR9EmaDxMKl+4PPt7b+OjO/eZiHjRXgcTwIJgxeaKfpLLUMsEhVzQJz4+w==" saltValue="KSd+RggGLwV1SnqpNyba1A==" spinCount="100000" sheet="1" objects="1" scenarios="1"/>
  <customSheetViews>
    <customSheetView guid="{2F2CED36-E625-4693-8C75-0460C802BA46}" topLeftCell="A133">
      <selection activeCell="H125" sqref="H125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topLeftCell="A133">
      <selection activeCell="H125" sqref="H125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topLeftCell="A133">
      <selection activeCell="H125" sqref="H125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37"/>
  <sheetViews>
    <sheetView topLeftCell="A111" zoomScale="75" zoomScaleNormal="75" zoomScaleSheetLayoutView="130" workbookViewId="0">
      <selection activeCell="D50" sqref="D50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12.140625" style="3" customWidth="1"/>
    <col min="16" max="16" width="13.140625" style="3" customWidth="1"/>
    <col min="17" max="17" width="9.140625" style="2"/>
    <col min="18" max="18" width="11.14062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474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217" t="s">
        <v>6</v>
      </c>
      <c r="Q4" s="21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217" t="s">
        <v>6</v>
      </c>
      <c r="S4" s="21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217" t="s">
        <v>6</v>
      </c>
      <c r="U4" s="21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216">
        <v>1</v>
      </c>
      <c r="B5" s="216">
        <v>2</v>
      </c>
      <c r="C5" s="216">
        <v>3</v>
      </c>
      <c r="D5" s="216">
        <v>4</v>
      </c>
      <c r="E5" s="91">
        <v>5</v>
      </c>
      <c r="F5" s="95">
        <v>6</v>
      </c>
      <c r="G5" s="92">
        <v>7</v>
      </c>
      <c r="H5" s="216">
        <v>8</v>
      </c>
      <c r="I5" s="216">
        <v>9</v>
      </c>
      <c r="J5" s="216">
        <v>10</v>
      </c>
      <c r="K5" s="216">
        <v>11</v>
      </c>
      <c r="L5" s="216">
        <v>12</v>
      </c>
      <c r="M5" s="216">
        <v>13</v>
      </c>
      <c r="N5" s="216">
        <v>14</v>
      </c>
      <c r="O5" s="216">
        <v>15</v>
      </c>
      <c r="P5" s="216">
        <v>16</v>
      </c>
      <c r="Q5" s="216">
        <v>17</v>
      </c>
      <c r="R5" s="216">
        <v>18</v>
      </c>
      <c r="S5" s="216">
        <v>19</v>
      </c>
      <c r="T5" s="216">
        <v>20</v>
      </c>
      <c r="U5" s="216">
        <v>21</v>
      </c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90" si="0">O6</f>
        <v>40431.5</v>
      </c>
      <c r="H6" s="44">
        <v>56</v>
      </c>
      <c r="I6" s="44">
        <v>9</v>
      </c>
      <c r="J6" s="44">
        <v>41</v>
      </c>
      <c r="K6" s="44">
        <v>53</v>
      </c>
      <c r="L6" s="44">
        <v>69</v>
      </c>
      <c r="M6" s="44">
        <v>0</v>
      </c>
      <c r="N6" s="16">
        <f t="shared" ref="N6:N90" si="1">IF(H6=0,0,K6/H6)*100</f>
        <v>94.642857142857139</v>
      </c>
      <c r="O6" s="5">
        <v>40431.5</v>
      </c>
      <c r="P6" s="5">
        <f t="shared" ref="P6:P90" si="2">O6</f>
        <v>40431.5</v>
      </c>
      <c r="Q6" s="16">
        <f t="shared" ref="Q6:Q74" si="3">IF(O6=0,0,P6/O6)*100</f>
        <v>100</v>
      </c>
      <c r="R6" s="5">
        <v>40431.5</v>
      </c>
      <c r="S6" s="16">
        <f t="shared" ref="S6:S74" si="4">IF(P6=0,0,R6/P6)*100</f>
        <v>100</v>
      </c>
      <c r="T6" s="5">
        <f t="shared" ref="T6:T90" si="5">SUM(P6, -R6)</f>
        <v>0</v>
      </c>
      <c r="U6" s="16">
        <f t="shared" ref="U6:U74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14175.27</v>
      </c>
      <c r="H7" s="44">
        <v>27</v>
      </c>
      <c r="I7" s="44">
        <v>6</v>
      </c>
      <c r="J7" s="44">
        <v>16</v>
      </c>
      <c r="K7" s="44">
        <v>22</v>
      </c>
      <c r="L7" s="44">
        <v>28</v>
      </c>
      <c r="M7" s="44">
        <v>0</v>
      </c>
      <c r="N7" s="16">
        <f t="shared" si="1"/>
        <v>81.481481481481481</v>
      </c>
      <c r="O7" s="5">
        <v>14175.27</v>
      </c>
      <c r="P7" s="5">
        <f t="shared" si="2"/>
        <v>14175.27</v>
      </c>
      <c r="Q7" s="16">
        <f t="shared" si="3"/>
        <v>100</v>
      </c>
      <c r="R7" s="5">
        <v>14175.27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454</v>
      </c>
      <c r="E8" s="84" t="s">
        <v>41</v>
      </c>
      <c r="F8" s="208" t="s">
        <v>455</v>
      </c>
      <c r="G8" s="93">
        <f t="shared" si="0"/>
        <v>0</v>
      </c>
      <c r="H8" s="44">
        <v>2</v>
      </c>
      <c r="I8" s="44">
        <v>0</v>
      </c>
      <c r="J8" s="44">
        <v>1</v>
      </c>
      <c r="K8" s="44">
        <v>0</v>
      </c>
      <c r="L8" s="44">
        <v>0</v>
      </c>
      <c r="M8" s="44">
        <v>0</v>
      </c>
      <c r="N8" s="16">
        <f t="shared" si="1"/>
        <v>0</v>
      </c>
      <c r="O8" s="5">
        <v>0</v>
      </c>
      <c r="P8" s="5">
        <f t="shared" si="2"/>
        <v>0</v>
      </c>
      <c r="Q8" s="16">
        <f t="shared" si="3"/>
        <v>0</v>
      </c>
      <c r="R8" s="5">
        <v>0</v>
      </c>
      <c r="S8" s="16">
        <f t="shared" si="4"/>
        <v>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40</v>
      </c>
      <c r="E9" s="84" t="s">
        <v>41</v>
      </c>
      <c r="F9" s="96" t="s">
        <v>372</v>
      </c>
      <c r="G9" s="93">
        <f t="shared" si="0"/>
        <v>40549.65</v>
      </c>
      <c r="H9" s="44">
        <v>55</v>
      </c>
      <c r="I9" s="44">
        <v>12</v>
      </c>
      <c r="J9" s="44">
        <v>39</v>
      </c>
      <c r="K9" s="44">
        <v>50</v>
      </c>
      <c r="L9" s="44">
        <v>61</v>
      </c>
      <c r="M9" s="44">
        <v>0</v>
      </c>
      <c r="N9" s="16">
        <f t="shared" si="1"/>
        <v>90.909090909090907</v>
      </c>
      <c r="O9" s="5">
        <v>40549.65</v>
      </c>
      <c r="P9" s="5">
        <f t="shared" si="2"/>
        <v>40549.65</v>
      </c>
      <c r="Q9" s="16">
        <f t="shared" si="3"/>
        <v>100</v>
      </c>
      <c r="R9" s="5">
        <v>40549.65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43</v>
      </c>
      <c r="E10" s="84" t="s">
        <v>44</v>
      </c>
      <c r="F10" s="97" t="s">
        <v>357</v>
      </c>
      <c r="G10" s="93">
        <f t="shared" si="0"/>
        <v>11539.42</v>
      </c>
      <c r="H10" s="44">
        <v>19</v>
      </c>
      <c r="I10" s="44">
        <v>0</v>
      </c>
      <c r="J10" s="44">
        <v>16</v>
      </c>
      <c r="K10" s="44">
        <v>16</v>
      </c>
      <c r="L10" s="44">
        <v>20</v>
      </c>
      <c r="M10" s="44">
        <v>0</v>
      </c>
      <c r="N10" s="16">
        <f t="shared" si="1"/>
        <v>84.210526315789465</v>
      </c>
      <c r="O10" s="5">
        <v>11539.42</v>
      </c>
      <c r="P10" s="5">
        <f t="shared" si="2"/>
        <v>11539.42</v>
      </c>
      <c r="Q10" s="16">
        <f t="shared" si="3"/>
        <v>100</v>
      </c>
      <c r="R10" s="5">
        <v>11539.42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5" t="s">
        <v>46</v>
      </c>
      <c r="E11" s="84" t="s">
        <v>41</v>
      </c>
      <c r="F11" s="96" t="s">
        <v>405</v>
      </c>
      <c r="G11" s="93">
        <f t="shared" si="0"/>
        <v>5526.62</v>
      </c>
      <c r="H11" s="44">
        <v>14</v>
      </c>
      <c r="I11" s="44">
        <v>2</v>
      </c>
      <c r="J11" s="44">
        <v>7</v>
      </c>
      <c r="K11" s="44">
        <v>7</v>
      </c>
      <c r="L11" s="44">
        <v>9</v>
      </c>
      <c r="M11" s="44">
        <v>0</v>
      </c>
      <c r="N11" s="16">
        <f t="shared" si="1"/>
        <v>50</v>
      </c>
      <c r="O11" s="5">
        <v>5526.62</v>
      </c>
      <c r="P11" s="5">
        <f t="shared" si="2"/>
        <v>5526.62</v>
      </c>
      <c r="Q11" s="16">
        <f t="shared" si="3"/>
        <v>100</v>
      </c>
      <c r="R11" s="5">
        <v>5526.62</v>
      </c>
      <c r="S11" s="16">
        <f t="shared" si="4"/>
        <v>100</v>
      </c>
      <c r="T11" s="5">
        <f t="shared" si="5"/>
        <v>0</v>
      </c>
      <c r="U11" s="16">
        <f t="shared" si="6"/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412</v>
      </c>
      <c r="E12" s="84" t="s">
        <v>41</v>
      </c>
      <c r="F12" s="192" t="s">
        <v>427</v>
      </c>
      <c r="G12" s="93">
        <f t="shared" si="0"/>
        <v>0</v>
      </c>
      <c r="H12" s="44">
        <v>8</v>
      </c>
      <c r="I12" s="44">
        <v>2</v>
      </c>
      <c r="J12" s="44">
        <v>2</v>
      </c>
      <c r="K12" s="44">
        <v>0</v>
      </c>
      <c r="L12" s="44">
        <v>0</v>
      </c>
      <c r="M12" s="44">
        <v>0</v>
      </c>
      <c r="N12" s="16">
        <f t="shared" si="1"/>
        <v>0</v>
      </c>
      <c r="O12" s="5">
        <v>0</v>
      </c>
      <c r="P12" s="5">
        <f t="shared" si="2"/>
        <v>0</v>
      </c>
      <c r="Q12" s="16">
        <f t="shared" si="3"/>
        <v>0</v>
      </c>
      <c r="R12" s="5">
        <v>0</v>
      </c>
      <c r="S12" s="16">
        <f t="shared" si="4"/>
        <v>0</v>
      </c>
      <c r="T12" s="5">
        <f t="shared" si="5"/>
        <v>0</v>
      </c>
      <c r="U12" s="16">
        <f t="shared" si="6"/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48.75" customHeight="1" x14ac:dyDescent="0.25">
      <c r="A13" s="1">
        <f t="shared" si="7"/>
        <v>8</v>
      </c>
      <c r="B13" s="1" t="s">
        <v>22</v>
      </c>
      <c r="C13" s="1"/>
      <c r="D13" s="25" t="s">
        <v>413</v>
      </c>
      <c r="E13" s="84" t="s">
        <v>41</v>
      </c>
      <c r="F13" s="192" t="s">
        <v>428</v>
      </c>
      <c r="G13" s="93">
        <f t="shared" si="0"/>
        <v>0</v>
      </c>
      <c r="H13" s="44">
        <v>7</v>
      </c>
      <c r="I13" s="44">
        <v>1</v>
      </c>
      <c r="J13" s="44">
        <v>6</v>
      </c>
      <c r="K13" s="44">
        <v>0</v>
      </c>
      <c r="L13" s="44">
        <v>0</v>
      </c>
      <c r="M13" s="44">
        <v>0</v>
      </c>
      <c r="N13" s="16">
        <f t="shared" si="1"/>
        <v>0</v>
      </c>
      <c r="O13" s="5">
        <v>0</v>
      </c>
      <c r="P13" s="5">
        <f t="shared" si="2"/>
        <v>0</v>
      </c>
      <c r="Q13" s="16">
        <f t="shared" si="3"/>
        <v>0</v>
      </c>
      <c r="R13" s="5">
        <v>0</v>
      </c>
      <c r="S13" s="16">
        <f t="shared" si="4"/>
        <v>0</v>
      </c>
      <c r="T13" s="5">
        <f t="shared" si="5"/>
        <v>0</v>
      </c>
      <c r="U13" s="16">
        <f t="shared" si="6"/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414</v>
      </c>
      <c r="E14" s="84" t="s">
        <v>41</v>
      </c>
      <c r="F14" s="192" t="s">
        <v>429</v>
      </c>
      <c r="G14" s="93">
        <f t="shared" si="0"/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16">
        <f t="shared" si="1"/>
        <v>0</v>
      </c>
      <c r="O14" s="5">
        <v>0</v>
      </c>
      <c r="P14" s="5">
        <f t="shared" si="2"/>
        <v>0</v>
      </c>
      <c r="Q14" s="16">
        <f t="shared" si="3"/>
        <v>0</v>
      </c>
      <c r="R14" s="5">
        <v>0</v>
      </c>
      <c r="S14" s="16">
        <f t="shared" si="4"/>
        <v>0</v>
      </c>
      <c r="T14" s="5">
        <f t="shared" si="5"/>
        <v>0</v>
      </c>
      <c r="U14" s="16">
        <f t="shared" si="6"/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456</v>
      </c>
      <c r="E15" s="84" t="s">
        <v>41</v>
      </c>
      <c r="F15" s="209" t="s">
        <v>457</v>
      </c>
      <c r="G15" s="93">
        <f t="shared" si="0"/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16">
        <f t="shared" si="1"/>
        <v>0</v>
      </c>
      <c r="O15" s="5">
        <v>0</v>
      </c>
      <c r="P15" s="5">
        <f t="shared" si="2"/>
        <v>0</v>
      </c>
      <c r="Q15" s="16">
        <f t="shared" si="3"/>
        <v>0</v>
      </c>
      <c r="R15" s="5">
        <v>0</v>
      </c>
      <c r="S15" s="16">
        <f t="shared" si="4"/>
        <v>0</v>
      </c>
      <c r="T15" s="5">
        <f t="shared" si="5"/>
        <v>0</v>
      </c>
      <c r="U15" s="16">
        <f t="shared" si="6"/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9" t="s">
        <v>48</v>
      </c>
      <c r="E16" s="84" t="s">
        <v>41</v>
      </c>
      <c r="F16" s="97" t="s">
        <v>373</v>
      </c>
      <c r="G16" s="93">
        <f t="shared" si="0"/>
        <v>1103.51</v>
      </c>
      <c r="H16" s="44">
        <v>5</v>
      </c>
      <c r="I16" s="44">
        <v>2</v>
      </c>
      <c r="J16" s="44">
        <v>3</v>
      </c>
      <c r="K16" s="44">
        <v>2</v>
      </c>
      <c r="L16" s="44">
        <v>2</v>
      </c>
      <c r="M16" s="44">
        <v>0</v>
      </c>
      <c r="N16" s="16">
        <f t="shared" si="1"/>
        <v>40</v>
      </c>
      <c r="O16" s="5">
        <v>1103.51</v>
      </c>
      <c r="P16" s="5">
        <f t="shared" si="2"/>
        <v>1103.51</v>
      </c>
      <c r="Q16" s="16">
        <f t="shared" si="3"/>
        <v>100</v>
      </c>
      <c r="R16" s="5">
        <v>1103.51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32" ht="27.95" customHeight="1" x14ac:dyDescent="0.25">
      <c r="A17" s="1">
        <f t="shared" si="7"/>
        <v>12</v>
      </c>
      <c r="B17" s="1" t="s">
        <v>22</v>
      </c>
      <c r="C17" s="1"/>
      <c r="D17" s="25" t="s">
        <v>415</v>
      </c>
      <c r="E17" s="84" t="s">
        <v>41</v>
      </c>
      <c r="F17" s="192" t="s">
        <v>433</v>
      </c>
      <c r="G17" s="93">
        <f t="shared" si="0"/>
        <v>0</v>
      </c>
      <c r="H17" s="44">
        <v>4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16">
        <f t="shared" si="1"/>
        <v>0</v>
      </c>
      <c r="O17" s="5">
        <v>0</v>
      </c>
      <c r="P17" s="5">
        <f t="shared" si="2"/>
        <v>0</v>
      </c>
      <c r="Q17" s="16">
        <f t="shared" si="3"/>
        <v>0</v>
      </c>
      <c r="R17" s="5">
        <v>0</v>
      </c>
      <c r="S17" s="16">
        <f t="shared" si="4"/>
        <v>0</v>
      </c>
      <c r="T17" s="5">
        <f t="shared" si="5"/>
        <v>0</v>
      </c>
      <c r="U17" s="16">
        <f t="shared" si="6"/>
        <v>0</v>
      </c>
    </row>
    <row r="18" spans="1:32" ht="27.95" customHeight="1" x14ac:dyDescent="0.25">
      <c r="A18" s="1">
        <f t="shared" si="7"/>
        <v>13</v>
      </c>
      <c r="B18" s="1" t="s">
        <v>22</v>
      </c>
      <c r="C18" s="1"/>
      <c r="D18" s="25" t="s">
        <v>50</v>
      </c>
      <c r="E18" s="84" t="s">
        <v>41</v>
      </c>
      <c r="F18" s="98" t="s">
        <v>406</v>
      </c>
      <c r="G18" s="93">
        <f t="shared" si="0"/>
        <v>2818.82</v>
      </c>
      <c r="H18" s="44">
        <v>10</v>
      </c>
      <c r="I18" s="44">
        <v>0</v>
      </c>
      <c r="J18" s="44">
        <v>8</v>
      </c>
      <c r="K18" s="44">
        <v>5</v>
      </c>
      <c r="L18" s="44">
        <v>6</v>
      </c>
      <c r="M18" s="44">
        <v>0</v>
      </c>
      <c r="N18" s="16">
        <f t="shared" si="1"/>
        <v>50</v>
      </c>
      <c r="O18" s="5">
        <v>2818.82</v>
      </c>
      <c r="P18" s="5">
        <f t="shared" si="2"/>
        <v>2818.82</v>
      </c>
      <c r="Q18" s="16">
        <f t="shared" si="3"/>
        <v>100</v>
      </c>
      <c r="R18" s="5">
        <v>2818.82</v>
      </c>
      <c r="S18" s="16">
        <f t="shared" si="4"/>
        <v>100</v>
      </c>
      <c r="T18" s="5">
        <f t="shared" si="5"/>
        <v>0</v>
      </c>
      <c r="U18" s="16">
        <f t="shared" si="6"/>
        <v>0</v>
      </c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</row>
    <row r="19" spans="1:32" ht="27.95" customHeight="1" x14ac:dyDescent="0.25">
      <c r="A19" s="1">
        <f t="shared" si="7"/>
        <v>14</v>
      </c>
      <c r="B19" s="1" t="s">
        <v>22</v>
      </c>
      <c r="C19" s="1"/>
      <c r="D19" s="90" t="s">
        <v>52</v>
      </c>
      <c r="E19" s="84" t="s">
        <v>41</v>
      </c>
      <c r="F19" s="98"/>
      <c r="G19" s="93">
        <f t="shared" si="0"/>
        <v>0</v>
      </c>
      <c r="H19" s="44">
        <v>1</v>
      </c>
      <c r="I19" s="44">
        <v>0</v>
      </c>
      <c r="J19" s="44">
        <v>1</v>
      </c>
      <c r="K19" s="44">
        <v>0</v>
      </c>
      <c r="L19" s="44">
        <v>0</v>
      </c>
      <c r="M19" s="44">
        <v>0</v>
      </c>
      <c r="N19" s="16">
        <f t="shared" si="1"/>
        <v>0</v>
      </c>
      <c r="O19" s="5">
        <v>0</v>
      </c>
      <c r="P19" s="5">
        <f t="shared" si="2"/>
        <v>0</v>
      </c>
      <c r="Q19" s="16">
        <f t="shared" si="3"/>
        <v>0</v>
      </c>
      <c r="R19" s="5">
        <v>0</v>
      </c>
      <c r="S19" s="16">
        <f t="shared" si="4"/>
        <v>0</v>
      </c>
      <c r="T19" s="5">
        <f t="shared" si="5"/>
        <v>0</v>
      </c>
      <c r="U19" s="16">
        <f t="shared" si="6"/>
        <v>0</v>
      </c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</row>
    <row r="20" spans="1:32" ht="27.95" customHeight="1" x14ac:dyDescent="0.25">
      <c r="A20" s="1">
        <f t="shared" si="7"/>
        <v>15</v>
      </c>
      <c r="B20" s="1" t="s">
        <v>22</v>
      </c>
      <c r="C20" s="1"/>
      <c r="D20" s="25" t="s">
        <v>55</v>
      </c>
      <c r="E20" s="84" t="s">
        <v>41</v>
      </c>
      <c r="F20" s="98" t="s">
        <v>289</v>
      </c>
      <c r="G20" s="93">
        <f t="shared" si="0"/>
        <v>14487.96</v>
      </c>
      <c r="H20" s="44">
        <v>75</v>
      </c>
      <c r="I20" s="44">
        <v>20</v>
      </c>
      <c r="J20" s="44">
        <v>48</v>
      </c>
      <c r="K20" s="44">
        <v>18</v>
      </c>
      <c r="L20" s="44">
        <v>22</v>
      </c>
      <c r="M20" s="44">
        <v>0</v>
      </c>
      <c r="N20" s="16">
        <f t="shared" si="1"/>
        <v>24</v>
      </c>
      <c r="O20" s="5">
        <v>14487.96</v>
      </c>
      <c r="P20" s="5">
        <f t="shared" si="2"/>
        <v>14487.96</v>
      </c>
      <c r="Q20" s="16">
        <f t="shared" si="3"/>
        <v>100</v>
      </c>
      <c r="R20" s="5">
        <v>14487.96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32" ht="27.95" customHeight="1" x14ac:dyDescent="0.25">
      <c r="A21" s="1">
        <f t="shared" si="7"/>
        <v>16</v>
      </c>
      <c r="B21" s="1" t="s">
        <v>22</v>
      </c>
      <c r="C21" s="1"/>
      <c r="D21" s="25" t="s">
        <v>57</v>
      </c>
      <c r="E21" s="84" t="s">
        <v>58</v>
      </c>
      <c r="F21" s="96" t="s">
        <v>290</v>
      </c>
      <c r="G21" s="93">
        <f t="shared" si="0"/>
        <v>33898.43</v>
      </c>
      <c r="H21" s="44">
        <v>46</v>
      </c>
      <c r="I21" s="44">
        <v>8</v>
      </c>
      <c r="J21" s="44">
        <v>34</v>
      </c>
      <c r="K21" s="44">
        <v>33</v>
      </c>
      <c r="L21" s="44">
        <v>47</v>
      </c>
      <c r="M21" s="44">
        <v>0</v>
      </c>
      <c r="N21" s="16">
        <f t="shared" si="1"/>
        <v>71.739130434782609</v>
      </c>
      <c r="O21" s="5">
        <v>33898.43</v>
      </c>
      <c r="P21" s="5">
        <f t="shared" si="2"/>
        <v>33898.43</v>
      </c>
      <c r="Q21" s="16">
        <f t="shared" si="3"/>
        <v>100</v>
      </c>
      <c r="R21" s="5">
        <v>33898.43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32" ht="27.95" customHeight="1" x14ac:dyDescent="0.25">
      <c r="A22" s="1">
        <f t="shared" si="7"/>
        <v>17</v>
      </c>
      <c r="B22" s="1" t="s">
        <v>22</v>
      </c>
      <c r="C22" s="1"/>
      <c r="D22" s="25" t="s">
        <v>60</v>
      </c>
      <c r="E22" s="84" t="s">
        <v>61</v>
      </c>
      <c r="F22" s="96" t="s">
        <v>291</v>
      </c>
      <c r="G22" s="93">
        <f t="shared" si="0"/>
        <v>22379.31</v>
      </c>
      <c r="H22" s="44">
        <v>32</v>
      </c>
      <c r="I22" s="44">
        <v>7</v>
      </c>
      <c r="J22" s="44">
        <v>14</v>
      </c>
      <c r="K22" s="44">
        <v>24</v>
      </c>
      <c r="L22" s="44">
        <v>38</v>
      </c>
      <c r="M22" s="44">
        <v>0</v>
      </c>
      <c r="N22" s="16">
        <f t="shared" si="1"/>
        <v>75</v>
      </c>
      <c r="O22" s="5">
        <v>22379.31</v>
      </c>
      <c r="P22" s="5">
        <f t="shared" si="2"/>
        <v>22379.31</v>
      </c>
      <c r="Q22" s="16">
        <f t="shared" si="3"/>
        <v>100</v>
      </c>
      <c r="R22" s="5">
        <v>22379.31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32" ht="27.95" customHeight="1" x14ac:dyDescent="0.25">
      <c r="A23" s="1">
        <f t="shared" si="7"/>
        <v>18</v>
      </c>
      <c r="B23" s="1" t="s">
        <v>22</v>
      </c>
      <c r="C23" s="1"/>
      <c r="D23" s="25" t="s">
        <v>63</v>
      </c>
      <c r="E23" s="84" t="s">
        <v>64</v>
      </c>
      <c r="F23" s="96" t="s">
        <v>292</v>
      </c>
      <c r="G23" s="93">
        <f t="shared" si="0"/>
        <v>17281.419999999998</v>
      </c>
      <c r="H23" s="44">
        <v>46</v>
      </c>
      <c r="I23" s="44">
        <v>5</v>
      </c>
      <c r="J23" s="44">
        <v>35</v>
      </c>
      <c r="K23" s="44">
        <v>34</v>
      </c>
      <c r="L23" s="44">
        <v>39</v>
      </c>
      <c r="M23" s="44">
        <v>0</v>
      </c>
      <c r="N23" s="16">
        <f t="shared" si="1"/>
        <v>73.91304347826086</v>
      </c>
      <c r="O23" s="5">
        <v>17281.419999999998</v>
      </c>
      <c r="P23" s="5">
        <f t="shared" si="2"/>
        <v>17281.419999999998</v>
      </c>
      <c r="Q23" s="16">
        <f t="shared" si="3"/>
        <v>100</v>
      </c>
      <c r="R23" s="5">
        <v>17281.419999999998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32" ht="27.95" customHeight="1" x14ac:dyDescent="0.25">
      <c r="A24" s="1">
        <f t="shared" si="7"/>
        <v>19</v>
      </c>
      <c r="B24" s="1" t="s">
        <v>22</v>
      </c>
      <c r="C24" s="1"/>
      <c r="D24" s="25" t="s">
        <v>416</v>
      </c>
      <c r="E24" s="84" t="s">
        <v>41</v>
      </c>
      <c r="F24" s="192" t="s">
        <v>434</v>
      </c>
      <c r="G24" s="93">
        <f t="shared" si="0"/>
        <v>0</v>
      </c>
      <c r="H24" s="44">
        <v>3</v>
      </c>
      <c r="I24" s="44">
        <v>0</v>
      </c>
      <c r="J24" s="44">
        <v>3</v>
      </c>
      <c r="K24" s="44">
        <v>0</v>
      </c>
      <c r="L24" s="44">
        <v>0</v>
      </c>
      <c r="M24" s="44">
        <v>0</v>
      </c>
      <c r="N24" s="16">
        <f t="shared" si="1"/>
        <v>0</v>
      </c>
      <c r="O24" s="5">
        <v>0</v>
      </c>
      <c r="P24" s="5">
        <f t="shared" si="2"/>
        <v>0</v>
      </c>
      <c r="Q24" s="16">
        <f t="shared" si="3"/>
        <v>0</v>
      </c>
      <c r="R24" s="5">
        <v>0</v>
      </c>
      <c r="S24" s="16">
        <f t="shared" si="4"/>
        <v>0</v>
      </c>
      <c r="T24" s="5">
        <f t="shared" si="5"/>
        <v>0</v>
      </c>
      <c r="U24" s="16">
        <f t="shared" si="6"/>
        <v>0</v>
      </c>
    </row>
    <row r="25" spans="1:32" ht="27.95" customHeight="1" x14ac:dyDescent="0.25">
      <c r="A25" s="1">
        <f t="shared" si="7"/>
        <v>20</v>
      </c>
      <c r="B25" s="1" t="s">
        <v>22</v>
      </c>
      <c r="C25" s="1"/>
      <c r="D25" s="25" t="s">
        <v>69</v>
      </c>
      <c r="E25" s="84" t="s">
        <v>41</v>
      </c>
      <c r="F25" s="96" t="s">
        <v>293</v>
      </c>
      <c r="G25" s="93">
        <f t="shared" si="0"/>
        <v>5766.92</v>
      </c>
      <c r="H25" s="44">
        <v>15</v>
      </c>
      <c r="I25" s="44">
        <v>3</v>
      </c>
      <c r="J25" s="44">
        <v>12</v>
      </c>
      <c r="K25" s="44">
        <v>11</v>
      </c>
      <c r="L25" s="44">
        <v>14</v>
      </c>
      <c r="M25" s="44">
        <v>0</v>
      </c>
      <c r="N25" s="16">
        <f t="shared" si="1"/>
        <v>73.333333333333329</v>
      </c>
      <c r="O25" s="5">
        <v>5766.92</v>
      </c>
      <c r="P25" s="5">
        <f t="shared" si="2"/>
        <v>5766.92</v>
      </c>
      <c r="Q25" s="16">
        <f t="shared" si="3"/>
        <v>100</v>
      </c>
      <c r="R25" s="5">
        <v>5766.92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32" ht="27.95" customHeight="1" x14ac:dyDescent="0.25">
      <c r="A26" s="1">
        <f t="shared" si="7"/>
        <v>21</v>
      </c>
      <c r="B26" s="1" t="s">
        <v>22</v>
      </c>
      <c r="C26" s="1"/>
      <c r="D26" s="25" t="s">
        <v>66</v>
      </c>
      <c r="E26" s="84" t="s">
        <v>67</v>
      </c>
      <c r="F26" s="96" t="s">
        <v>294</v>
      </c>
      <c r="G26" s="93">
        <f t="shared" si="0"/>
        <v>53693.53</v>
      </c>
      <c r="H26" s="44">
        <v>68</v>
      </c>
      <c r="I26" s="44">
        <v>16</v>
      </c>
      <c r="J26" s="44">
        <v>45</v>
      </c>
      <c r="K26" s="44">
        <v>37</v>
      </c>
      <c r="L26" s="44">
        <v>51</v>
      </c>
      <c r="M26" s="44">
        <v>0</v>
      </c>
      <c r="N26" s="16">
        <f t="shared" si="1"/>
        <v>54.411764705882348</v>
      </c>
      <c r="O26" s="5">
        <v>53693.53</v>
      </c>
      <c r="P26" s="5">
        <f t="shared" si="2"/>
        <v>53693.53</v>
      </c>
      <c r="Q26" s="16">
        <f t="shared" si="3"/>
        <v>100</v>
      </c>
      <c r="R26" s="5">
        <v>53693.53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32" ht="27.95" customHeight="1" x14ac:dyDescent="0.25">
      <c r="A27" s="1">
        <f t="shared" si="7"/>
        <v>22</v>
      </c>
      <c r="B27" s="1" t="s">
        <v>264</v>
      </c>
      <c r="C27" s="216" t="s">
        <v>265</v>
      </c>
      <c r="D27" s="37" t="s">
        <v>284</v>
      </c>
      <c r="E27" s="84" t="s">
        <v>97</v>
      </c>
      <c r="F27" s="97" t="s">
        <v>358</v>
      </c>
      <c r="G27" s="93">
        <f t="shared" si="0"/>
        <v>5101.93</v>
      </c>
      <c r="H27" s="44">
        <v>10</v>
      </c>
      <c r="I27" s="44">
        <v>6</v>
      </c>
      <c r="J27" s="44">
        <v>3</v>
      </c>
      <c r="K27" s="44">
        <v>7</v>
      </c>
      <c r="L27" s="44">
        <v>9</v>
      </c>
      <c r="M27" s="44">
        <v>0</v>
      </c>
      <c r="N27" s="16">
        <f t="shared" si="1"/>
        <v>70</v>
      </c>
      <c r="O27" s="5">
        <v>5101.93</v>
      </c>
      <c r="P27" s="5">
        <f t="shared" si="2"/>
        <v>5101.93</v>
      </c>
      <c r="Q27" s="16">
        <f t="shared" si="3"/>
        <v>100</v>
      </c>
      <c r="R27" s="5">
        <v>5101.93</v>
      </c>
      <c r="S27" s="16">
        <f t="shared" si="4"/>
        <v>100</v>
      </c>
      <c r="T27" s="5">
        <f t="shared" si="5"/>
        <v>0</v>
      </c>
      <c r="U27" s="16">
        <f t="shared" si="6"/>
        <v>0</v>
      </c>
    </row>
    <row r="28" spans="1:32" ht="27.95" customHeight="1" x14ac:dyDescent="0.25">
      <c r="A28" s="1">
        <f t="shared" si="7"/>
        <v>23</v>
      </c>
      <c r="B28" s="25" t="s">
        <v>23</v>
      </c>
      <c r="C28" s="216" t="s">
        <v>26</v>
      </c>
      <c r="D28" s="25" t="s">
        <v>71</v>
      </c>
      <c r="E28" s="25" t="s">
        <v>72</v>
      </c>
      <c r="F28" s="96" t="s">
        <v>295</v>
      </c>
      <c r="G28" s="16">
        <f t="shared" si="0"/>
        <v>6566.71</v>
      </c>
      <c r="H28" s="44">
        <v>18</v>
      </c>
      <c r="I28" s="44">
        <v>4</v>
      </c>
      <c r="J28" s="44">
        <v>12</v>
      </c>
      <c r="K28" s="44">
        <v>9</v>
      </c>
      <c r="L28" s="44">
        <v>11</v>
      </c>
      <c r="M28" s="44">
        <v>0</v>
      </c>
      <c r="N28" s="16">
        <f t="shared" si="1"/>
        <v>50</v>
      </c>
      <c r="O28" s="5">
        <v>6566.71</v>
      </c>
      <c r="P28" s="5">
        <f t="shared" si="2"/>
        <v>6566.71</v>
      </c>
      <c r="Q28" s="16">
        <f t="shared" si="3"/>
        <v>100</v>
      </c>
      <c r="R28" s="5">
        <v>6566.71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32" ht="27.95" customHeight="1" x14ac:dyDescent="0.2">
      <c r="A29" s="1">
        <f t="shared" si="7"/>
        <v>24</v>
      </c>
      <c r="B29" s="25" t="s">
        <v>22</v>
      </c>
      <c r="C29" s="216"/>
      <c r="D29" s="25" t="s">
        <v>458</v>
      </c>
      <c r="E29" s="25" t="s">
        <v>41</v>
      </c>
      <c r="F29" s="26" t="s">
        <v>459</v>
      </c>
      <c r="G29" s="16">
        <f t="shared" si="0"/>
        <v>0</v>
      </c>
      <c r="H29" s="44">
        <v>0</v>
      </c>
      <c r="I29" s="44">
        <v>0</v>
      </c>
      <c r="J29" s="44">
        <v>0</v>
      </c>
      <c r="K29" s="44">
        <v>0</v>
      </c>
      <c r="L29" s="44">
        <v>0</v>
      </c>
      <c r="M29" s="44">
        <v>0</v>
      </c>
      <c r="N29" s="16">
        <f t="shared" si="1"/>
        <v>0</v>
      </c>
      <c r="O29" s="5">
        <v>0</v>
      </c>
      <c r="P29" s="5">
        <f t="shared" si="2"/>
        <v>0</v>
      </c>
      <c r="Q29" s="16">
        <f t="shared" si="3"/>
        <v>0</v>
      </c>
      <c r="R29" s="5">
        <v>0</v>
      </c>
      <c r="S29" s="16">
        <f t="shared" si="4"/>
        <v>0</v>
      </c>
      <c r="T29" s="5">
        <f t="shared" si="5"/>
        <v>0</v>
      </c>
      <c r="U29" s="16">
        <f t="shared" si="6"/>
        <v>0</v>
      </c>
    </row>
    <row r="30" spans="1:32" ht="27.95" customHeight="1" x14ac:dyDescent="0.2">
      <c r="A30" s="1">
        <f t="shared" si="7"/>
        <v>25</v>
      </c>
      <c r="B30" s="25" t="s">
        <v>22</v>
      </c>
      <c r="C30" s="216"/>
      <c r="D30" s="25" t="s">
        <v>465</v>
      </c>
      <c r="E30" s="25" t="s">
        <v>41</v>
      </c>
      <c r="F30" s="26"/>
      <c r="G30" s="16">
        <f t="shared" si="0"/>
        <v>0</v>
      </c>
      <c r="H30" s="44">
        <v>4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16">
        <f t="shared" si="1"/>
        <v>0</v>
      </c>
      <c r="O30" s="5">
        <v>0</v>
      </c>
      <c r="P30" s="5">
        <f t="shared" si="2"/>
        <v>0</v>
      </c>
      <c r="Q30" s="16">
        <f t="shared" si="3"/>
        <v>0</v>
      </c>
      <c r="R30" s="5">
        <v>0</v>
      </c>
      <c r="S30" s="16">
        <f t="shared" si="4"/>
        <v>0</v>
      </c>
      <c r="T30" s="5">
        <f t="shared" si="5"/>
        <v>0</v>
      </c>
      <c r="U30" s="16">
        <f t="shared" si="6"/>
        <v>0</v>
      </c>
    </row>
    <row r="31" spans="1:32" ht="27.95" customHeight="1" x14ac:dyDescent="0.25">
      <c r="A31" s="1">
        <f t="shared" si="7"/>
        <v>26</v>
      </c>
      <c r="B31" s="1" t="s">
        <v>22</v>
      </c>
      <c r="C31" s="1"/>
      <c r="D31" s="25" t="s">
        <v>74</v>
      </c>
      <c r="E31" s="25" t="s">
        <v>75</v>
      </c>
      <c r="F31" s="96" t="s">
        <v>296</v>
      </c>
      <c r="G31" s="16">
        <f t="shared" si="0"/>
        <v>29797.68</v>
      </c>
      <c r="H31" s="44">
        <v>27</v>
      </c>
      <c r="I31" s="44">
        <v>5</v>
      </c>
      <c r="J31" s="44">
        <v>20</v>
      </c>
      <c r="K31" s="44">
        <v>26</v>
      </c>
      <c r="L31" s="44">
        <v>37</v>
      </c>
      <c r="M31" s="44">
        <v>0</v>
      </c>
      <c r="N31" s="16">
        <f t="shared" si="1"/>
        <v>96.296296296296291</v>
      </c>
      <c r="O31" s="5">
        <v>29797.68</v>
      </c>
      <c r="P31" s="5">
        <f t="shared" si="2"/>
        <v>29797.68</v>
      </c>
      <c r="Q31" s="16">
        <f t="shared" si="3"/>
        <v>100</v>
      </c>
      <c r="R31" s="5">
        <v>29797.68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32" ht="27.95" customHeight="1" x14ac:dyDescent="0.25">
      <c r="A32" s="1">
        <f t="shared" si="7"/>
        <v>27</v>
      </c>
      <c r="B32" s="1" t="s">
        <v>22</v>
      </c>
      <c r="C32" s="1"/>
      <c r="D32" s="25" t="s">
        <v>77</v>
      </c>
      <c r="E32" s="25" t="s">
        <v>78</v>
      </c>
      <c r="F32" s="88" t="s">
        <v>297</v>
      </c>
      <c r="G32" s="16">
        <f t="shared" si="0"/>
        <v>4755.7700000000004</v>
      </c>
      <c r="H32" s="44">
        <v>13</v>
      </c>
      <c r="I32" s="44">
        <v>3</v>
      </c>
      <c r="J32" s="44">
        <v>8</v>
      </c>
      <c r="K32" s="44">
        <v>9</v>
      </c>
      <c r="L32" s="44">
        <v>13</v>
      </c>
      <c r="M32" s="44">
        <v>0</v>
      </c>
      <c r="N32" s="16">
        <f t="shared" si="1"/>
        <v>69.230769230769226</v>
      </c>
      <c r="O32" s="5">
        <v>4755.7700000000004</v>
      </c>
      <c r="P32" s="5">
        <f t="shared" si="2"/>
        <v>4755.7700000000004</v>
      </c>
      <c r="Q32" s="16">
        <f t="shared" si="3"/>
        <v>100</v>
      </c>
      <c r="R32" s="5">
        <v>4755.7700000000004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80</v>
      </c>
      <c r="E33" s="25" t="s">
        <v>81</v>
      </c>
      <c r="F33" s="97" t="s">
        <v>374</v>
      </c>
      <c r="G33" s="16">
        <f t="shared" si="0"/>
        <v>11974.27</v>
      </c>
      <c r="H33" s="44">
        <v>63</v>
      </c>
      <c r="I33" s="44">
        <v>8</v>
      </c>
      <c r="J33" s="44">
        <v>24</v>
      </c>
      <c r="K33" s="44">
        <v>32</v>
      </c>
      <c r="L33" s="44">
        <v>38</v>
      </c>
      <c r="M33" s="44">
        <v>0</v>
      </c>
      <c r="N33" s="16">
        <f t="shared" si="1"/>
        <v>50.793650793650791</v>
      </c>
      <c r="O33" s="5">
        <v>11974.27</v>
      </c>
      <c r="P33" s="5">
        <f t="shared" si="2"/>
        <v>11974.27</v>
      </c>
      <c r="Q33" s="16">
        <f t="shared" si="3"/>
        <v>100</v>
      </c>
      <c r="R33" s="5">
        <v>11974.27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83</v>
      </c>
      <c r="E34" s="84" t="s">
        <v>41</v>
      </c>
      <c r="F34" s="88" t="s">
        <v>84</v>
      </c>
      <c r="G34" s="93">
        <f t="shared" si="0"/>
        <v>15819.39</v>
      </c>
      <c r="H34" s="44">
        <v>26</v>
      </c>
      <c r="I34" s="44">
        <v>4</v>
      </c>
      <c r="J34" s="44">
        <v>21</v>
      </c>
      <c r="K34" s="44">
        <v>24</v>
      </c>
      <c r="L34" s="44">
        <v>34</v>
      </c>
      <c r="M34" s="44">
        <v>0</v>
      </c>
      <c r="N34" s="16">
        <f t="shared" si="1"/>
        <v>92.307692307692307</v>
      </c>
      <c r="O34" s="5">
        <v>15819.39</v>
      </c>
      <c r="P34" s="5">
        <f t="shared" si="2"/>
        <v>15819.39</v>
      </c>
      <c r="Q34" s="16">
        <f t="shared" si="3"/>
        <v>100</v>
      </c>
      <c r="R34" s="5">
        <v>15819.39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1" t="s">
        <v>22</v>
      </c>
      <c r="C35" s="1"/>
      <c r="D35" s="34" t="s">
        <v>85</v>
      </c>
      <c r="E35" s="84" t="s">
        <v>41</v>
      </c>
      <c r="F35" s="97" t="s">
        <v>356</v>
      </c>
      <c r="G35" s="93">
        <f t="shared" si="0"/>
        <v>6222.08</v>
      </c>
      <c r="H35" s="44">
        <v>16</v>
      </c>
      <c r="I35" s="44">
        <v>4</v>
      </c>
      <c r="J35" s="44">
        <v>9</v>
      </c>
      <c r="K35" s="44">
        <v>12</v>
      </c>
      <c r="L35" s="44">
        <v>14</v>
      </c>
      <c r="M35" s="44">
        <v>0</v>
      </c>
      <c r="N35" s="16">
        <f t="shared" si="1"/>
        <v>75</v>
      </c>
      <c r="O35" s="5">
        <v>6222.08</v>
      </c>
      <c r="P35" s="5">
        <f t="shared" si="2"/>
        <v>6222.08</v>
      </c>
      <c r="Q35" s="16">
        <f t="shared" si="3"/>
        <v>100</v>
      </c>
      <c r="R35" s="5">
        <v>6222.08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27.95" customHeight="1" x14ac:dyDescent="0.25">
      <c r="A36" s="1">
        <f t="shared" si="7"/>
        <v>31</v>
      </c>
      <c r="B36" s="1" t="s">
        <v>22</v>
      </c>
      <c r="C36" s="1"/>
      <c r="D36" s="25" t="s">
        <v>87</v>
      </c>
      <c r="E36" s="84" t="s">
        <v>53</v>
      </c>
      <c r="F36" s="88" t="s">
        <v>298</v>
      </c>
      <c r="G36" s="93">
        <f t="shared" si="0"/>
        <v>16052.25</v>
      </c>
      <c r="H36" s="44">
        <v>38</v>
      </c>
      <c r="I36" s="44">
        <v>13</v>
      </c>
      <c r="J36" s="44">
        <v>20</v>
      </c>
      <c r="K36" s="44">
        <v>22</v>
      </c>
      <c r="L36" s="44">
        <v>25</v>
      </c>
      <c r="M36" s="44">
        <v>0</v>
      </c>
      <c r="N36" s="16">
        <f t="shared" si="1"/>
        <v>57.894736842105267</v>
      </c>
      <c r="O36" s="5">
        <v>16052.25</v>
      </c>
      <c r="P36" s="5">
        <f t="shared" si="2"/>
        <v>16052.25</v>
      </c>
      <c r="Q36" s="16">
        <f t="shared" si="3"/>
        <v>100</v>
      </c>
      <c r="R36" s="5">
        <v>16052.25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25" t="s">
        <v>24</v>
      </c>
      <c r="C37" s="216" t="s">
        <v>27</v>
      </c>
      <c r="D37" s="25" t="s">
        <v>92</v>
      </c>
      <c r="E37" s="84" t="s">
        <v>41</v>
      </c>
      <c r="F37" s="96" t="s">
        <v>363</v>
      </c>
      <c r="G37" s="93">
        <f t="shared" si="0"/>
        <v>6049.42</v>
      </c>
      <c r="H37" s="44">
        <v>25</v>
      </c>
      <c r="I37" s="44">
        <v>3</v>
      </c>
      <c r="J37" s="44">
        <v>18</v>
      </c>
      <c r="K37" s="44">
        <v>11</v>
      </c>
      <c r="L37" s="44">
        <v>13</v>
      </c>
      <c r="M37" s="44">
        <v>0</v>
      </c>
      <c r="N37" s="16">
        <f t="shared" si="1"/>
        <v>44</v>
      </c>
      <c r="O37" s="5">
        <v>6049.42</v>
      </c>
      <c r="P37" s="5">
        <f t="shared" si="2"/>
        <v>6049.42</v>
      </c>
      <c r="Q37" s="16">
        <f t="shared" si="3"/>
        <v>100</v>
      </c>
      <c r="R37" s="5">
        <v>6049.42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25" t="s">
        <v>22</v>
      </c>
      <c r="C38" s="216"/>
      <c r="D38" s="25" t="s">
        <v>417</v>
      </c>
      <c r="E38" s="84" t="s">
        <v>41</v>
      </c>
      <c r="F38" s="192" t="s">
        <v>435</v>
      </c>
      <c r="G38" s="93">
        <f t="shared" si="0"/>
        <v>365.4</v>
      </c>
      <c r="H38" s="44">
        <v>9</v>
      </c>
      <c r="I38" s="44">
        <v>2</v>
      </c>
      <c r="J38" s="44">
        <v>0</v>
      </c>
      <c r="K38" s="44">
        <v>1</v>
      </c>
      <c r="L38" s="44">
        <v>1</v>
      </c>
      <c r="M38" s="44">
        <v>0</v>
      </c>
      <c r="N38" s="16">
        <f t="shared" si="1"/>
        <v>11.111111111111111</v>
      </c>
      <c r="O38" s="5">
        <v>365.4</v>
      </c>
      <c r="P38" s="5">
        <f t="shared" si="2"/>
        <v>365.4</v>
      </c>
      <c r="Q38" s="16">
        <f t="shared" si="3"/>
        <v>100</v>
      </c>
      <c r="R38" s="5">
        <v>365.4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94</v>
      </c>
      <c r="E39" s="84" t="s">
        <v>41</v>
      </c>
      <c r="F39" s="96" t="s">
        <v>299</v>
      </c>
      <c r="G39" s="93">
        <f t="shared" si="0"/>
        <v>7096.48</v>
      </c>
      <c r="H39" s="44">
        <v>23</v>
      </c>
      <c r="I39" s="44">
        <v>3</v>
      </c>
      <c r="J39" s="44">
        <v>13</v>
      </c>
      <c r="K39" s="44">
        <v>17</v>
      </c>
      <c r="L39" s="44">
        <v>20</v>
      </c>
      <c r="M39" s="44">
        <v>0</v>
      </c>
      <c r="N39" s="16">
        <f t="shared" si="1"/>
        <v>73.91304347826086</v>
      </c>
      <c r="O39" s="5">
        <v>7096.48</v>
      </c>
      <c r="P39" s="5">
        <f t="shared" si="2"/>
        <v>7096.48</v>
      </c>
      <c r="Q39" s="16">
        <f t="shared" si="3"/>
        <v>100</v>
      </c>
      <c r="R39" s="5">
        <v>7096.48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38.25" x14ac:dyDescent="0.25">
      <c r="A40" s="1">
        <f t="shared" si="7"/>
        <v>35</v>
      </c>
      <c r="B40" s="117" t="s">
        <v>23</v>
      </c>
      <c r="C40" s="216" t="s">
        <v>383</v>
      </c>
      <c r="D40" s="25" t="s">
        <v>384</v>
      </c>
      <c r="E40" s="84" t="s">
        <v>41</v>
      </c>
      <c r="F40" s="97" t="s">
        <v>436</v>
      </c>
      <c r="G40" s="93">
        <f t="shared" si="0"/>
        <v>904.37</v>
      </c>
      <c r="H40" s="44">
        <v>9</v>
      </c>
      <c r="I40" s="44">
        <v>2</v>
      </c>
      <c r="J40" s="44">
        <v>6</v>
      </c>
      <c r="K40" s="44">
        <v>4</v>
      </c>
      <c r="L40" s="44">
        <v>4</v>
      </c>
      <c r="M40" s="44">
        <v>0</v>
      </c>
      <c r="N40" s="16">
        <f t="shared" si="1"/>
        <v>44.444444444444443</v>
      </c>
      <c r="O40" s="5">
        <v>904.37</v>
      </c>
      <c r="P40" s="5">
        <f t="shared" si="2"/>
        <v>904.37</v>
      </c>
      <c r="Q40" s="16">
        <f t="shared" si="3"/>
        <v>100</v>
      </c>
      <c r="R40" s="5">
        <v>904.37</v>
      </c>
      <c r="S40" s="16">
        <f t="shared" si="4"/>
        <v>100</v>
      </c>
      <c r="T40" s="5">
        <f t="shared" si="5"/>
        <v>0</v>
      </c>
      <c r="U40" s="16">
        <f t="shared" si="6"/>
        <v>0</v>
      </c>
    </row>
    <row r="41" spans="1:21" ht="30" x14ac:dyDescent="0.25">
      <c r="A41" s="1">
        <f t="shared" si="7"/>
        <v>36</v>
      </c>
      <c r="B41" s="117" t="s">
        <v>22</v>
      </c>
      <c r="C41" s="216"/>
      <c r="D41" s="25" t="s">
        <v>452</v>
      </c>
      <c r="E41" s="84" t="s">
        <v>41</v>
      </c>
      <c r="F41" s="97"/>
      <c r="G41" s="93">
        <f t="shared" si="0"/>
        <v>0</v>
      </c>
      <c r="H41" s="44">
        <v>2</v>
      </c>
      <c r="I41" s="44">
        <v>0</v>
      </c>
      <c r="J41" s="44">
        <v>2</v>
      </c>
      <c r="K41" s="44">
        <v>0</v>
      </c>
      <c r="L41" s="44">
        <v>0</v>
      </c>
      <c r="M41" s="44">
        <v>0</v>
      </c>
      <c r="N41" s="16">
        <f t="shared" si="1"/>
        <v>0</v>
      </c>
      <c r="O41" s="5">
        <v>0</v>
      </c>
      <c r="P41" s="5">
        <f t="shared" si="2"/>
        <v>0</v>
      </c>
      <c r="Q41" s="16">
        <f t="shared" si="3"/>
        <v>0</v>
      </c>
      <c r="R41" s="5">
        <v>0</v>
      </c>
      <c r="S41" s="16">
        <f t="shared" si="4"/>
        <v>0</v>
      </c>
      <c r="T41" s="5">
        <f t="shared" si="5"/>
        <v>0</v>
      </c>
      <c r="U41" s="16">
        <f t="shared" si="6"/>
        <v>0</v>
      </c>
    </row>
    <row r="42" spans="1:21" ht="27.95" customHeight="1" x14ac:dyDescent="0.2">
      <c r="A42" s="1">
        <f t="shared" si="7"/>
        <v>37</v>
      </c>
      <c r="B42" s="1" t="s">
        <v>22</v>
      </c>
      <c r="C42" s="1"/>
      <c r="D42" s="37" t="s">
        <v>99</v>
      </c>
      <c r="E42" s="85" t="s">
        <v>100</v>
      </c>
      <c r="F42" s="138" t="s">
        <v>300</v>
      </c>
      <c r="G42" s="93">
        <f t="shared" si="0"/>
        <v>42507.21</v>
      </c>
      <c r="H42" s="44">
        <v>56</v>
      </c>
      <c r="I42" s="44">
        <v>4</v>
      </c>
      <c r="J42" s="44">
        <v>40</v>
      </c>
      <c r="K42" s="44">
        <v>52</v>
      </c>
      <c r="L42" s="44">
        <v>65</v>
      </c>
      <c r="M42" s="44">
        <v>0</v>
      </c>
      <c r="N42" s="16">
        <f t="shared" si="1"/>
        <v>92.857142857142861</v>
      </c>
      <c r="O42" s="5">
        <v>42507.21</v>
      </c>
      <c r="P42" s="5">
        <f t="shared" si="2"/>
        <v>42507.21</v>
      </c>
      <c r="Q42" s="16">
        <f t="shared" si="3"/>
        <v>100</v>
      </c>
      <c r="R42" s="5">
        <v>42507.21</v>
      </c>
      <c r="S42" s="16">
        <f t="shared" si="4"/>
        <v>100</v>
      </c>
      <c r="T42" s="5">
        <f t="shared" si="5"/>
        <v>0</v>
      </c>
      <c r="U42" s="16">
        <f t="shared" si="6"/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102</v>
      </c>
      <c r="E43" s="84" t="s">
        <v>41</v>
      </c>
      <c r="F43" s="96" t="s">
        <v>301</v>
      </c>
      <c r="G43" s="93">
        <f t="shared" si="0"/>
        <v>16898.13</v>
      </c>
      <c r="H43" s="44">
        <v>45</v>
      </c>
      <c r="I43" s="44">
        <v>10</v>
      </c>
      <c r="J43" s="44">
        <v>31</v>
      </c>
      <c r="K43" s="44">
        <v>33</v>
      </c>
      <c r="L43" s="44">
        <v>38</v>
      </c>
      <c r="M43" s="44">
        <v>0</v>
      </c>
      <c r="N43" s="16">
        <f t="shared" si="1"/>
        <v>73.333333333333329</v>
      </c>
      <c r="O43" s="5">
        <v>16898.13</v>
      </c>
      <c r="P43" s="5">
        <f t="shared" si="2"/>
        <v>16898.13</v>
      </c>
      <c r="Q43" s="16">
        <f t="shared" si="3"/>
        <v>100</v>
      </c>
      <c r="R43" s="5">
        <v>16898.13</v>
      </c>
      <c r="S43" s="16">
        <f t="shared" si="4"/>
        <v>100</v>
      </c>
      <c r="T43" s="5">
        <f t="shared" si="5"/>
        <v>0</v>
      </c>
      <c r="U43" s="16">
        <f t="shared" si="6"/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104</v>
      </c>
      <c r="E44" s="84" t="s">
        <v>41</v>
      </c>
      <c r="F44" s="96" t="s">
        <v>302</v>
      </c>
      <c r="G44" s="93">
        <f t="shared" si="0"/>
        <v>16646.240000000002</v>
      </c>
      <c r="H44" s="44">
        <v>30</v>
      </c>
      <c r="I44" s="44">
        <v>8</v>
      </c>
      <c r="J44" s="44">
        <v>18</v>
      </c>
      <c r="K44" s="44">
        <v>21</v>
      </c>
      <c r="L44" s="44">
        <v>30</v>
      </c>
      <c r="M44" s="44">
        <v>0</v>
      </c>
      <c r="N44" s="16">
        <f t="shared" si="1"/>
        <v>70</v>
      </c>
      <c r="O44" s="5">
        <v>16646.240000000002</v>
      </c>
      <c r="P44" s="5">
        <f t="shared" si="2"/>
        <v>16646.240000000002</v>
      </c>
      <c r="Q44" s="16">
        <f t="shared" si="3"/>
        <v>100</v>
      </c>
      <c r="R44" s="5">
        <v>16646.240000000002</v>
      </c>
      <c r="S44" s="16">
        <f t="shared" si="4"/>
        <v>100</v>
      </c>
      <c r="T44" s="5">
        <f t="shared" si="5"/>
        <v>0</v>
      </c>
      <c r="U44" s="16">
        <f t="shared" si="6"/>
        <v>0</v>
      </c>
    </row>
    <row r="45" spans="1:21" ht="27.95" customHeight="1" x14ac:dyDescent="0.25">
      <c r="A45" s="1">
        <f t="shared" si="7"/>
        <v>40</v>
      </c>
      <c r="B45" s="1" t="s">
        <v>22</v>
      </c>
      <c r="C45" s="1"/>
      <c r="D45" s="25" t="s">
        <v>106</v>
      </c>
      <c r="E45" s="84" t="s">
        <v>53</v>
      </c>
      <c r="F45" s="96" t="s">
        <v>303</v>
      </c>
      <c r="G45" s="93">
        <f t="shared" si="0"/>
        <v>14463.07</v>
      </c>
      <c r="H45" s="44">
        <v>29</v>
      </c>
      <c r="I45" s="44">
        <v>9</v>
      </c>
      <c r="J45" s="44">
        <v>15</v>
      </c>
      <c r="K45" s="44">
        <v>22</v>
      </c>
      <c r="L45" s="44">
        <v>32</v>
      </c>
      <c r="M45" s="44">
        <v>0</v>
      </c>
      <c r="N45" s="16">
        <f t="shared" si="1"/>
        <v>75.862068965517238</v>
      </c>
      <c r="O45" s="5">
        <v>14463.07</v>
      </c>
      <c r="P45" s="5">
        <f t="shared" si="2"/>
        <v>14463.07</v>
      </c>
      <c r="Q45" s="16">
        <f t="shared" si="3"/>
        <v>100</v>
      </c>
      <c r="R45" s="5">
        <v>14463.07</v>
      </c>
      <c r="S45" s="16">
        <f t="shared" si="4"/>
        <v>100</v>
      </c>
      <c r="T45" s="5">
        <f t="shared" si="5"/>
        <v>0</v>
      </c>
      <c r="U45" s="16">
        <f t="shared" si="6"/>
        <v>0</v>
      </c>
    </row>
    <row r="46" spans="1:21" ht="27.95" customHeight="1" x14ac:dyDescent="0.25">
      <c r="A46" s="1">
        <f t="shared" si="7"/>
        <v>41</v>
      </c>
      <c r="B46" s="1" t="s">
        <v>22</v>
      </c>
      <c r="C46" s="1"/>
      <c r="D46" s="25" t="s">
        <v>108</v>
      </c>
      <c r="E46" s="84" t="s">
        <v>41</v>
      </c>
      <c r="F46" s="98" t="s">
        <v>304</v>
      </c>
      <c r="G46" s="93">
        <f t="shared" si="0"/>
        <v>35237.519999999997</v>
      </c>
      <c r="H46" s="44">
        <v>67</v>
      </c>
      <c r="I46" s="44">
        <v>24</v>
      </c>
      <c r="J46" s="44">
        <v>36</v>
      </c>
      <c r="K46" s="44">
        <v>51</v>
      </c>
      <c r="L46" s="44">
        <v>61</v>
      </c>
      <c r="M46" s="44">
        <v>0</v>
      </c>
      <c r="N46" s="16">
        <f t="shared" si="1"/>
        <v>76.119402985074629</v>
      </c>
      <c r="O46" s="5">
        <v>35237.519999999997</v>
      </c>
      <c r="P46" s="5">
        <f t="shared" si="2"/>
        <v>35237.519999999997</v>
      </c>
      <c r="Q46" s="16">
        <f t="shared" si="3"/>
        <v>100</v>
      </c>
      <c r="R46" s="5">
        <v>35237.519999999997</v>
      </c>
      <c r="S46" s="16">
        <f t="shared" si="4"/>
        <v>100</v>
      </c>
      <c r="T46" s="5">
        <f t="shared" si="5"/>
        <v>0</v>
      </c>
      <c r="U46" s="16">
        <f t="shared" si="6"/>
        <v>0</v>
      </c>
    </row>
    <row r="47" spans="1:21" ht="27.95" customHeight="1" x14ac:dyDescent="0.25">
      <c r="A47" s="1">
        <f t="shared" si="7"/>
        <v>42</v>
      </c>
      <c r="B47" s="25" t="s">
        <v>264</v>
      </c>
      <c r="C47" s="216" t="s">
        <v>273</v>
      </c>
      <c r="D47" s="25" t="s">
        <v>115</v>
      </c>
      <c r="E47" s="86" t="s">
        <v>116</v>
      </c>
      <c r="F47" s="97" t="s">
        <v>375</v>
      </c>
      <c r="G47" s="93">
        <f t="shared" si="0"/>
        <v>18710.400000000001</v>
      </c>
      <c r="H47" s="44">
        <v>39</v>
      </c>
      <c r="I47" s="44">
        <v>8</v>
      </c>
      <c r="J47" s="44">
        <v>18</v>
      </c>
      <c r="K47" s="44">
        <v>30</v>
      </c>
      <c r="L47" s="44">
        <v>39</v>
      </c>
      <c r="M47" s="44">
        <v>0</v>
      </c>
      <c r="N47" s="16">
        <f t="shared" si="1"/>
        <v>76.923076923076934</v>
      </c>
      <c r="O47" s="5">
        <v>18710.400000000001</v>
      </c>
      <c r="P47" s="5">
        <f t="shared" si="2"/>
        <v>18710.400000000001</v>
      </c>
      <c r="Q47" s="16">
        <f t="shared" si="3"/>
        <v>100</v>
      </c>
      <c r="R47" s="5">
        <v>18710.400000000001</v>
      </c>
      <c r="S47" s="16">
        <f t="shared" si="4"/>
        <v>100</v>
      </c>
      <c r="T47" s="5">
        <f t="shared" si="5"/>
        <v>0</v>
      </c>
      <c r="U47" s="16">
        <f t="shared" si="6"/>
        <v>0</v>
      </c>
    </row>
    <row r="48" spans="1:21" ht="32.25" customHeight="1" x14ac:dyDescent="0.25">
      <c r="A48" s="1">
        <f t="shared" si="7"/>
        <v>43</v>
      </c>
      <c r="B48" s="1" t="s">
        <v>22</v>
      </c>
      <c r="C48" s="1"/>
      <c r="D48" s="25" t="s">
        <v>113</v>
      </c>
      <c r="E48" s="84" t="s">
        <v>53</v>
      </c>
      <c r="F48" s="96" t="s">
        <v>305</v>
      </c>
      <c r="G48" s="93">
        <f t="shared" si="0"/>
        <v>4471.76</v>
      </c>
      <c r="H48" s="44">
        <v>38</v>
      </c>
      <c r="I48" s="44">
        <v>9</v>
      </c>
      <c r="J48" s="44">
        <v>25</v>
      </c>
      <c r="K48" s="44">
        <v>14</v>
      </c>
      <c r="L48" s="44">
        <v>14</v>
      </c>
      <c r="M48" s="44">
        <v>0</v>
      </c>
      <c r="N48" s="16">
        <f t="shared" si="1"/>
        <v>36.84210526315789</v>
      </c>
      <c r="O48" s="5">
        <v>4471.76</v>
      </c>
      <c r="P48" s="5">
        <f t="shared" si="2"/>
        <v>4471.76</v>
      </c>
      <c r="Q48" s="16">
        <f t="shared" si="3"/>
        <v>100</v>
      </c>
      <c r="R48" s="5">
        <v>4471.76</v>
      </c>
      <c r="S48" s="16">
        <f t="shared" si="4"/>
        <v>100</v>
      </c>
      <c r="T48" s="5">
        <f t="shared" si="5"/>
        <v>0</v>
      </c>
      <c r="U48" s="16">
        <f t="shared" si="6"/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118</v>
      </c>
      <c r="E49" s="84" t="s">
        <v>116</v>
      </c>
      <c r="F49" s="96" t="s">
        <v>306</v>
      </c>
      <c r="G49" s="93">
        <f t="shared" si="0"/>
        <v>9541.8700000000008</v>
      </c>
      <c r="H49" s="44">
        <v>19</v>
      </c>
      <c r="I49" s="44">
        <v>6</v>
      </c>
      <c r="J49" s="44">
        <v>10</v>
      </c>
      <c r="K49" s="44">
        <v>12</v>
      </c>
      <c r="L49" s="44">
        <v>15</v>
      </c>
      <c r="M49" s="44">
        <v>0</v>
      </c>
      <c r="N49" s="16">
        <f t="shared" si="1"/>
        <v>63.157894736842103</v>
      </c>
      <c r="O49" s="5">
        <v>9541.8700000000008</v>
      </c>
      <c r="P49" s="5">
        <f t="shared" si="2"/>
        <v>9541.8700000000008</v>
      </c>
      <c r="Q49" s="16">
        <f t="shared" si="3"/>
        <v>100</v>
      </c>
      <c r="R49" s="5">
        <v>9541.8700000000008</v>
      </c>
      <c r="S49" s="16">
        <f t="shared" si="4"/>
        <v>100</v>
      </c>
      <c r="T49" s="5">
        <f t="shared" si="5"/>
        <v>0</v>
      </c>
      <c r="U49" s="16">
        <f t="shared" si="6"/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120</v>
      </c>
      <c r="E50" s="84" t="s">
        <v>58</v>
      </c>
      <c r="F50" s="96" t="s">
        <v>307</v>
      </c>
      <c r="G50" s="93">
        <f t="shared" si="0"/>
        <v>15316.18</v>
      </c>
      <c r="H50" s="44">
        <v>17</v>
      </c>
      <c r="I50" s="44">
        <v>5</v>
      </c>
      <c r="J50" s="44">
        <v>10</v>
      </c>
      <c r="K50" s="44">
        <v>13</v>
      </c>
      <c r="L50" s="44">
        <v>20</v>
      </c>
      <c r="M50" s="44">
        <v>0</v>
      </c>
      <c r="N50" s="16">
        <f t="shared" si="1"/>
        <v>76.470588235294116</v>
      </c>
      <c r="O50" s="5">
        <v>15316.18</v>
      </c>
      <c r="P50" s="5">
        <f t="shared" si="2"/>
        <v>15316.18</v>
      </c>
      <c r="Q50" s="16">
        <f t="shared" si="3"/>
        <v>100</v>
      </c>
      <c r="R50" s="5">
        <v>15316.18</v>
      </c>
      <c r="S50" s="16">
        <f t="shared" si="4"/>
        <v>100</v>
      </c>
      <c r="T50" s="5">
        <f t="shared" si="5"/>
        <v>0</v>
      </c>
      <c r="U50" s="16">
        <f t="shared" si="6"/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37" t="s">
        <v>418</v>
      </c>
      <c r="E51" s="84" t="s">
        <v>58</v>
      </c>
      <c r="F51" s="192" t="s">
        <v>437</v>
      </c>
      <c r="G51" s="93">
        <f t="shared" si="0"/>
        <v>5821.4</v>
      </c>
      <c r="H51" s="44">
        <v>16</v>
      </c>
      <c r="I51" s="44">
        <v>1</v>
      </c>
      <c r="J51" s="44">
        <v>1</v>
      </c>
      <c r="K51" s="44">
        <v>9</v>
      </c>
      <c r="L51" s="44">
        <v>9</v>
      </c>
      <c r="M51" s="44">
        <v>0</v>
      </c>
      <c r="N51" s="16">
        <f t="shared" si="1"/>
        <v>56.25</v>
      </c>
      <c r="O51" s="5">
        <v>5821.4</v>
      </c>
      <c r="P51" s="5">
        <f t="shared" si="2"/>
        <v>5821.4</v>
      </c>
      <c r="Q51" s="16">
        <f t="shared" si="3"/>
        <v>100</v>
      </c>
      <c r="R51" s="5">
        <v>5821.4</v>
      </c>
      <c r="S51" s="16">
        <f t="shared" si="4"/>
        <v>100</v>
      </c>
      <c r="T51" s="5">
        <f t="shared" si="5"/>
        <v>0</v>
      </c>
      <c r="U51" s="16">
        <f t="shared" si="6"/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122</v>
      </c>
      <c r="E52" s="84" t="s">
        <v>123</v>
      </c>
      <c r="F52" s="96" t="s">
        <v>308</v>
      </c>
      <c r="G52" s="93">
        <f t="shared" si="0"/>
        <v>67504.639999999999</v>
      </c>
      <c r="H52" s="44">
        <v>94</v>
      </c>
      <c r="I52" s="44">
        <v>6</v>
      </c>
      <c r="J52" s="44">
        <v>75</v>
      </c>
      <c r="K52" s="44">
        <v>56</v>
      </c>
      <c r="L52" s="44">
        <v>88</v>
      </c>
      <c r="M52" s="44">
        <v>0</v>
      </c>
      <c r="N52" s="16">
        <f t="shared" si="1"/>
        <v>59.574468085106382</v>
      </c>
      <c r="O52" s="5">
        <v>67504.639999999999</v>
      </c>
      <c r="P52" s="5">
        <f t="shared" si="2"/>
        <v>67504.639999999999</v>
      </c>
      <c r="Q52" s="16">
        <f t="shared" si="3"/>
        <v>100</v>
      </c>
      <c r="R52" s="5">
        <v>67504.639999999999</v>
      </c>
      <c r="S52" s="16">
        <f t="shared" si="4"/>
        <v>100</v>
      </c>
      <c r="T52" s="5">
        <f t="shared" si="5"/>
        <v>0</v>
      </c>
      <c r="U52" s="16">
        <f t="shared" si="6"/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266</v>
      </c>
      <c r="E53" s="84" t="s">
        <v>41</v>
      </c>
      <c r="F53" s="96" t="s">
        <v>309</v>
      </c>
      <c r="G53" s="93">
        <f t="shared" si="0"/>
        <v>0</v>
      </c>
      <c r="H53" s="44">
        <v>11</v>
      </c>
      <c r="I53" s="44">
        <v>2</v>
      </c>
      <c r="J53" s="44">
        <v>7</v>
      </c>
      <c r="K53" s="44">
        <v>0</v>
      </c>
      <c r="L53" s="44">
        <v>0</v>
      </c>
      <c r="M53" s="44">
        <v>0</v>
      </c>
      <c r="N53" s="16">
        <f t="shared" si="1"/>
        <v>0</v>
      </c>
      <c r="O53" s="16">
        <f>IF(I53=0,0,L53/I53)*100</f>
        <v>0</v>
      </c>
      <c r="P53" s="5">
        <f t="shared" si="2"/>
        <v>0</v>
      </c>
      <c r="Q53" s="16">
        <f t="shared" si="3"/>
        <v>0</v>
      </c>
      <c r="R53" s="16">
        <f t="shared" ref="R53" si="8">IF(L53=0,0,O53/L53)*100</f>
        <v>0</v>
      </c>
      <c r="S53" s="16">
        <f t="shared" si="4"/>
        <v>0</v>
      </c>
      <c r="T53" s="5">
        <f t="shared" si="5"/>
        <v>0</v>
      </c>
      <c r="U53" s="16">
        <f t="shared" si="6"/>
        <v>0</v>
      </c>
    </row>
    <row r="54" spans="1:21" ht="38.25" customHeight="1" x14ac:dyDescent="0.25">
      <c r="A54" s="1">
        <f t="shared" si="7"/>
        <v>49</v>
      </c>
      <c r="B54" s="216" t="s">
        <v>23</v>
      </c>
      <c r="C54" s="216" t="s">
        <v>273</v>
      </c>
      <c r="D54" s="25" t="s">
        <v>274</v>
      </c>
      <c r="E54" s="84" t="s">
        <v>41</v>
      </c>
      <c r="F54" s="96" t="s">
        <v>310</v>
      </c>
      <c r="G54" s="93">
        <f t="shared" si="0"/>
        <v>4987.17</v>
      </c>
      <c r="H54" s="44">
        <v>21</v>
      </c>
      <c r="I54" s="44">
        <v>4</v>
      </c>
      <c r="J54" s="44">
        <v>13</v>
      </c>
      <c r="K54" s="44">
        <v>7</v>
      </c>
      <c r="L54" s="44">
        <v>8</v>
      </c>
      <c r="M54" s="44">
        <v>0</v>
      </c>
      <c r="N54" s="16">
        <f t="shared" si="1"/>
        <v>33.333333333333329</v>
      </c>
      <c r="O54" s="16">
        <v>4987.17</v>
      </c>
      <c r="P54" s="5">
        <f t="shared" si="2"/>
        <v>4987.17</v>
      </c>
      <c r="Q54" s="16">
        <f t="shared" si="3"/>
        <v>100</v>
      </c>
      <c r="R54" s="16">
        <v>4987.17</v>
      </c>
      <c r="S54" s="16">
        <f t="shared" si="4"/>
        <v>100</v>
      </c>
      <c r="T54" s="5">
        <f t="shared" si="5"/>
        <v>0</v>
      </c>
      <c r="U54" s="16">
        <f t="shared" si="6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125</v>
      </c>
      <c r="E55" s="84" t="s">
        <v>72</v>
      </c>
      <c r="F55" s="96" t="s">
        <v>311</v>
      </c>
      <c r="G55" s="93">
        <f t="shared" si="0"/>
        <v>31632.28</v>
      </c>
      <c r="H55" s="44">
        <v>33</v>
      </c>
      <c r="I55" s="44">
        <v>6</v>
      </c>
      <c r="J55" s="44">
        <v>22</v>
      </c>
      <c r="K55" s="44">
        <v>29</v>
      </c>
      <c r="L55" s="44">
        <v>45</v>
      </c>
      <c r="M55" s="44">
        <v>0</v>
      </c>
      <c r="N55" s="16">
        <f t="shared" si="1"/>
        <v>87.878787878787875</v>
      </c>
      <c r="O55" s="5">
        <v>31632.28</v>
      </c>
      <c r="P55" s="5">
        <f t="shared" si="2"/>
        <v>31632.28</v>
      </c>
      <c r="Q55" s="16">
        <f t="shared" si="3"/>
        <v>100</v>
      </c>
      <c r="R55" s="5">
        <v>31632.28</v>
      </c>
      <c r="S55" s="16">
        <f t="shared" si="4"/>
        <v>100</v>
      </c>
      <c r="T55" s="5">
        <f t="shared" si="5"/>
        <v>0</v>
      </c>
      <c r="U55" s="16">
        <f t="shared" si="6"/>
        <v>0</v>
      </c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37" t="s">
        <v>127</v>
      </c>
      <c r="E56" s="85" t="s">
        <v>128</v>
      </c>
      <c r="F56" s="98" t="s">
        <v>312</v>
      </c>
      <c r="G56" s="93">
        <f t="shared" si="0"/>
        <v>34548.39</v>
      </c>
      <c r="H56" s="44">
        <v>55</v>
      </c>
      <c r="I56" s="44">
        <v>21</v>
      </c>
      <c r="J56" s="44">
        <v>19</v>
      </c>
      <c r="K56" s="44">
        <v>40</v>
      </c>
      <c r="L56" s="44">
        <v>61</v>
      </c>
      <c r="M56" s="44">
        <v>0</v>
      </c>
      <c r="N56" s="16">
        <f t="shared" si="1"/>
        <v>72.727272727272734</v>
      </c>
      <c r="O56" s="5">
        <v>34548.39</v>
      </c>
      <c r="P56" s="5">
        <f t="shared" si="2"/>
        <v>34548.39</v>
      </c>
      <c r="Q56" s="16">
        <f t="shared" si="3"/>
        <v>100</v>
      </c>
      <c r="R56" s="5">
        <v>34548.39</v>
      </c>
      <c r="S56" s="16">
        <f t="shared" si="4"/>
        <v>100</v>
      </c>
      <c r="T56" s="5">
        <f t="shared" si="5"/>
        <v>0</v>
      </c>
      <c r="U56" s="16">
        <f t="shared" si="6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37" t="s">
        <v>468</v>
      </c>
      <c r="E57" s="85" t="s">
        <v>469</v>
      </c>
      <c r="F57" s="98"/>
      <c r="G57" s="93">
        <f t="shared" si="0"/>
        <v>0</v>
      </c>
      <c r="H57" s="44">
        <v>7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16">
        <f t="shared" si="1"/>
        <v>0</v>
      </c>
      <c r="O57" s="5">
        <v>0</v>
      </c>
      <c r="P57" s="5">
        <f t="shared" si="2"/>
        <v>0</v>
      </c>
      <c r="Q57" s="16">
        <f t="shared" si="3"/>
        <v>0</v>
      </c>
      <c r="R57" s="5">
        <v>0</v>
      </c>
      <c r="S57" s="16">
        <f t="shared" si="4"/>
        <v>0</v>
      </c>
      <c r="T57" s="5">
        <f t="shared" si="5"/>
        <v>0</v>
      </c>
      <c r="U57" s="16">
        <f t="shared" si="6"/>
        <v>0</v>
      </c>
    </row>
    <row r="58" spans="1:21" ht="27.95" customHeight="1" x14ac:dyDescent="0.25">
      <c r="A58" s="1">
        <f t="shared" si="7"/>
        <v>53</v>
      </c>
      <c r="B58" s="1" t="s">
        <v>22</v>
      </c>
      <c r="C58" s="1"/>
      <c r="D58" s="25" t="s">
        <v>275</v>
      </c>
      <c r="E58" s="85" t="s">
        <v>276</v>
      </c>
      <c r="F58" s="97" t="s">
        <v>436</v>
      </c>
      <c r="G58" s="93">
        <f t="shared" si="0"/>
        <v>0</v>
      </c>
      <c r="H58" s="44">
        <v>3</v>
      </c>
      <c r="I58" s="44">
        <v>0</v>
      </c>
      <c r="J58" s="44">
        <v>2</v>
      </c>
      <c r="K58" s="44">
        <v>0</v>
      </c>
      <c r="L58" s="44">
        <v>0</v>
      </c>
      <c r="M58" s="44">
        <v>0</v>
      </c>
      <c r="N58" s="16">
        <f t="shared" si="1"/>
        <v>0</v>
      </c>
      <c r="O58" s="16">
        <f>IF(I58=0,0,L58/I58)*100</f>
        <v>0</v>
      </c>
      <c r="P58" s="5">
        <f t="shared" si="2"/>
        <v>0</v>
      </c>
      <c r="Q58" s="16">
        <f t="shared" si="3"/>
        <v>0</v>
      </c>
      <c r="R58" s="16">
        <f>IF(L58=0,0,O58/L58)*100</f>
        <v>0</v>
      </c>
      <c r="S58" s="16">
        <f t="shared" si="4"/>
        <v>0</v>
      </c>
      <c r="T58" s="5">
        <f t="shared" si="5"/>
        <v>0</v>
      </c>
      <c r="U58" s="16">
        <f t="shared" si="6"/>
        <v>0</v>
      </c>
    </row>
    <row r="59" spans="1:21" ht="27.95" customHeight="1" x14ac:dyDescent="0.25">
      <c r="A59" s="1">
        <f t="shared" si="7"/>
        <v>54</v>
      </c>
      <c r="B59" s="25" t="s">
        <v>23</v>
      </c>
      <c r="C59" s="216" t="s">
        <v>29</v>
      </c>
      <c r="D59" s="25" t="s">
        <v>132</v>
      </c>
      <c r="E59" s="84" t="s">
        <v>78</v>
      </c>
      <c r="F59" s="96" t="s">
        <v>313</v>
      </c>
      <c r="G59" s="93">
        <f t="shared" si="0"/>
        <v>22685.48</v>
      </c>
      <c r="H59" s="44">
        <v>47</v>
      </c>
      <c r="I59" s="44">
        <v>8</v>
      </c>
      <c r="J59" s="44">
        <v>28</v>
      </c>
      <c r="K59" s="44">
        <v>36</v>
      </c>
      <c r="L59" s="44">
        <v>41</v>
      </c>
      <c r="M59" s="44">
        <v>0</v>
      </c>
      <c r="N59" s="16">
        <f t="shared" si="1"/>
        <v>76.59574468085107</v>
      </c>
      <c r="O59" s="5">
        <v>22685.48</v>
      </c>
      <c r="P59" s="5">
        <f t="shared" si="2"/>
        <v>22685.48</v>
      </c>
      <c r="Q59" s="16">
        <f t="shared" si="3"/>
        <v>100</v>
      </c>
      <c r="R59" s="5">
        <v>22685.48</v>
      </c>
      <c r="S59" s="16">
        <f t="shared" si="4"/>
        <v>100</v>
      </c>
      <c r="T59" s="5">
        <f t="shared" si="5"/>
        <v>0</v>
      </c>
      <c r="U59" s="16">
        <f t="shared" si="6"/>
        <v>0</v>
      </c>
    </row>
    <row r="60" spans="1:21" ht="29.25" customHeight="1" x14ac:dyDescent="0.25">
      <c r="A60" s="1">
        <f t="shared" si="7"/>
        <v>55</v>
      </c>
      <c r="B60" s="1" t="s">
        <v>22</v>
      </c>
      <c r="C60" s="1"/>
      <c r="D60" s="37" t="s">
        <v>130</v>
      </c>
      <c r="E60" s="85" t="s">
        <v>41</v>
      </c>
      <c r="F60" s="96" t="s">
        <v>314</v>
      </c>
      <c r="G60" s="93">
        <f t="shared" si="0"/>
        <v>20738.580000000002</v>
      </c>
      <c r="H60" s="44">
        <v>45</v>
      </c>
      <c r="I60" s="44">
        <v>6</v>
      </c>
      <c r="J60" s="44">
        <v>21</v>
      </c>
      <c r="K60" s="44">
        <v>28</v>
      </c>
      <c r="L60" s="44">
        <v>38</v>
      </c>
      <c r="M60" s="44">
        <v>0</v>
      </c>
      <c r="N60" s="16">
        <f t="shared" si="1"/>
        <v>62.222222222222221</v>
      </c>
      <c r="O60" s="5">
        <v>20738.580000000002</v>
      </c>
      <c r="P60" s="5">
        <f t="shared" si="2"/>
        <v>20738.580000000002</v>
      </c>
      <c r="Q60" s="16">
        <f t="shared" si="3"/>
        <v>100</v>
      </c>
      <c r="R60" s="5">
        <v>20738.580000000002</v>
      </c>
      <c r="S60" s="16">
        <f t="shared" si="4"/>
        <v>100</v>
      </c>
      <c r="T60" s="5">
        <f t="shared" si="5"/>
        <v>0</v>
      </c>
      <c r="U60" s="16">
        <f t="shared" si="6"/>
        <v>0</v>
      </c>
    </row>
    <row r="61" spans="1:21" ht="28.5" customHeight="1" x14ac:dyDescent="0.25">
      <c r="A61" s="1">
        <f t="shared" si="7"/>
        <v>56</v>
      </c>
      <c r="B61" s="60" t="s">
        <v>22</v>
      </c>
      <c r="C61" s="216"/>
      <c r="D61" s="37" t="s">
        <v>277</v>
      </c>
      <c r="E61" s="84" t="s">
        <v>41</v>
      </c>
      <c r="F61" s="98" t="s">
        <v>315</v>
      </c>
      <c r="G61" s="93">
        <f t="shared" si="0"/>
        <v>0</v>
      </c>
      <c r="H61" s="44">
        <v>30</v>
      </c>
      <c r="I61" s="44">
        <v>6</v>
      </c>
      <c r="J61" s="44">
        <v>19</v>
      </c>
      <c r="K61" s="44">
        <v>0</v>
      </c>
      <c r="L61" s="44">
        <v>0</v>
      </c>
      <c r="M61" s="44">
        <v>0</v>
      </c>
      <c r="N61" s="16">
        <f t="shared" si="1"/>
        <v>0</v>
      </c>
      <c r="O61" s="5">
        <v>0</v>
      </c>
      <c r="P61" s="5">
        <f t="shared" si="2"/>
        <v>0</v>
      </c>
      <c r="Q61" s="16">
        <f t="shared" si="3"/>
        <v>0</v>
      </c>
      <c r="R61" s="5">
        <v>0</v>
      </c>
      <c r="S61" s="16">
        <f t="shared" si="4"/>
        <v>0</v>
      </c>
      <c r="T61" s="5">
        <f t="shared" si="5"/>
        <v>0</v>
      </c>
      <c r="U61" s="16">
        <f t="shared" si="6"/>
        <v>0</v>
      </c>
    </row>
    <row r="62" spans="1:21" ht="28.5" customHeight="1" x14ac:dyDescent="0.25">
      <c r="A62" s="1">
        <f t="shared" si="7"/>
        <v>57</v>
      </c>
      <c r="B62" s="60" t="s">
        <v>22</v>
      </c>
      <c r="C62" s="216"/>
      <c r="D62" s="37" t="s">
        <v>419</v>
      </c>
      <c r="E62" s="84" t="s">
        <v>41</v>
      </c>
      <c r="F62" s="192" t="s">
        <v>438</v>
      </c>
      <c r="G62" s="93">
        <f t="shared" si="0"/>
        <v>682.12</v>
      </c>
      <c r="H62" s="44">
        <v>5</v>
      </c>
      <c r="I62" s="44">
        <v>1</v>
      </c>
      <c r="J62" s="44">
        <v>3</v>
      </c>
      <c r="K62" s="44">
        <v>2</v>
      </c>
      <c r="L62" s="44">
        <v>2</v>
      </c>
      <c r="M62" s="44">
        <v>0</v>
      </c>
      <c r="N62" s="16">
        <f t="shared" si="1"/>
        <v>40</v>
      </c>
      <c r="O62" s="5">
        <v>682.12</v>
      </c>
      <c r="P62" s="5">
        <f t="shared" si="2"/>
        <v>682.12</v>
      </c>
      <c r="Q62" s="16">
        <f t="shared" si="3"/>
        <v>100</v>
      </c>
      <c r="R62" s="5">
        <v>682.12</v>
      </c>
      <c r="S62" s="16">
        <f t="shared" si="4"/>
        <v>100</v>
      </c>
      <c r="T62" s="5">
        <f t="shared" si="5"/>
        <v>0</v>
      </c>
      <c r="U62" s="16">
        <f t="shared" si="6"/>
        <v>0</v>
      </c>
    </row>
    <row r="63" spans="1:21" ht="27.95" customHeight="1" x14ac:dyDescent="0.25">
      <c r="A63" s="1">
        <f t="shared" si="7"/>
        <v>58</v>
      </c>
      <c r="B63" s="1" t="s">
        <v>22</v>
      </c>
      <c r="C63" s="1"/>
      <c r="D63" s="25" t="s">
        <v>134</v>
      </c>
      <c r="E63" s="84" t="s">
        <v>135</v>
      </c>
      <c r="F63" s="96" t="s">
        <v>316</v>
      </c>
      <c r="G63" s="93">
        <f t="shared" si="0"/>
        <v>4661.71</v>
      </c>
      <c r="H63" s="44">
        <v>10</v>
      </c>
      <c r="I63" s="44">
        <v>1</v>
      </c>
      <c r="J63" s="44">
        <v>7</v>
      </c>
      <c r="K63" s="44">
        <v>9</v>
      </c>
      <c r="L63" s="44">
        <v>11</v>
      </c>
      <c r="M63" s="44">
        <v>0</v>
      </c>
      <c r="N63" s="16">
        <f t="shared" si="1"/>
        <v>90</v>
      </c>
      <c r="O63" s="5">
        <v>4661.71</v>
      </c>
      <c r="P63" s="5">
        <f t="shared" si="2"/>
        <v>4661.71</v>
      </c>
      <c r="Q63" s="16">
        <f t="shared" si="3"/>
        <v>100</v>
      </c>
      <c r="R63" s="5">
        <v>4661.71</v>
      </c>
      <c r="S63" s="16">
        <f t="shared" si="4"/>
        <v>100</v>
      </c>
      <c r="T63" s="5">
        <f t="shared" si="5"/>
        <v>0</v>
      </c>
      <c r="U63" s="16">
        <f t="shared" si="6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141</v>
      </c>
      <c r="E64" s="84" t="s">
        <v>53</v>
      </c>
      <c r="F64" s="96" t="s">
        <v>317</v>
      </c>
      <c r="G64" s="93">
        <f t="shared" si="0"/>
        <v>16750.849999999999</v>
      </c>
      <c r="H64" s="44">
        <v>36</v>
      </c>
      <c r="I64" s="44">
        <v>10</v>
      </c>
      <c r="J64" s="44">
        <v>21</v>
      </c>
      <c r="K64" s="44">
        <v>28</v>
      </c>
      <c r="L64" s="44">
        <v>32</v>
      </c>
      <c r="M64" s="44">
        <v>0</v>
      </c>
      <c r="N64" s="16">
        <f t="shared" si="1"/>
        <v>77.777777777777786</v>
      </c>
      <c r="O64" s="5">
        <v>16750.849999999999</v>
      </c>
      <c r="P64" s="5">
        <f t="shared" si="2"/>
        <v>16750.849999999999</v>
      </c>
      <c r="Q64" s="16">
        <f t="shared" si="3"/>
        <v>100</v>
      </c>
      <c r="R64" s="5">
        <v>16750.849999999999</v>
      </c>
      <c r="S64" s="16">
        <f t="shared" si="4"/>
        <v>100</v>
      </c>
      <c r="T64" s="5">
        <f t="shared" si="5"/>
        <v>0</v>
      </c>
      <c r="U64" s="16">
        <f t="shared" si="6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143</v>
      </c>
      <c r="E65" s="84" t="s">
        <v>53</v>
      </c>
      <c r="F65" s="96" t="s">
        <v>318</v>
      </c>
      <c r="G65" s="93">
        <f t="shared" si="0"/>
        <v>17170.330000000002</v>
      </c>
      <c r="H65" s="44">
        <v>26</v>
      </c>
      <c r="I65" s="44">
        <v>7</v>
      </c>
      <c r="J65" s="44">
        <v>17</v>
      </c>
      <c r="K65" s="44">
        <v>18</v>
      </c>
      <c r="L65" s="44">
        <v>23</v>
      </c>
      <c r="M65" s="44">
        <v>0</v>
      </c>
      <c r="N65" s="16">
        <f t="shared" si="1"/>
        <v>69.230769230769226</v>
      </c>
      <c r="O65" s="5">
        <v>17170.330000000002</v>
      </c>
      <c r="P65" s="5">
        <f t="shared" si="2"/>
        <v>17170.330000000002</v>
      </c>
      <c r="Q65" s="16">
        <f t="shared" si="3"/>
        <v>100</v>
      </c>
      <c r="R65" s="5">
        <v>17170.330000000002</v>
      </c>
      <c r="S65" s="16">
        <f t="shared" si="4"/>
        <v>100</v>
      </c>
      <c r="T65" s="5">
        <f t="shared" si="5"/>
        <v>0</v>
      </c>
      <c r="U65" s="16">
        <f t="shared" si="6"/>
        <v>0</v>
      </c>
    </row>
    <row r="66" spans="1:21" ht="30.75" customHeight="1" x14ac:dyDescent="0.25">
      <c r="A66" s="1">
        <f t="shared" si="7"/>
        <v>61</v>
      </c>
      <c r="B66" s="25" t="s">
        <v>23</v>
      </c>
      <c r="C66" s="216" t="s">
        <v>268</v>
      </c>
      <c r="D66" s="25" t="s">
        <v>267</v>
      </c>
      <c r="E66" s="84" t="s">
        <v>41</v>
      </c>
      <c r="F66" s="96" t="s">
        <v>319</v>
      </c>
      <c r="G66" s="93">
        <f t="shared" si="0"/>
        <v>1203.94</v>
      </c>
      <c r="H66" s="44">
        <v>6</v>
      </c>
      <c r="I66" s="44">
        <v>0</v>
      </c>
      <c r="J66" s="44">
        <v>5</v>
      </c>
      <c r="K66" s="44">
        <v>3</v>
      </c>
      <c r="L66" s="44">
        <v>3</v>
      </c>
      <c r="M66" s="44">
        <v>0</v>
      </c>
      <c r="N66" s="16">
        <f t="shared" si="1"/>
        <v>50</v>
      </c>
      <c r="O66" s="16">
        <v>1203.94</v>
      </c>
      <c r="P66" s="5">
        <f t="shared" si="2"/>
        <v>1203.94</v>
      </c>
      <c r="Q66" s="16">
        <f t="shared" si="3"/>
        <v>100</v>
      </c>
      <c r="R66" s="16">
        <v>1203.94</v>
      </c>
      <c r="S66" s="16">
        <f t="shared" si="4"/>
        <v>100</v>
      </c>
      <c r="T66" s="5">
        <f t="shared" si="5"/>
        <v>0</v>
      </c>
      <c r="U66" s="16">
        <f t="shared" si="6"/>
        <v>0</v>
      </c>
    </row>
    <row r="67" spans="1:21" ht="30.75" customHeight="1" x14ac:dyDescent="0.25">
      <c r="A67" s="1">
        <f t="shared" si="7"/>
        <v>62</v>
      </c>
      <c r="B67" s="25" t="s">
        <v>22</v>
      </c>
      <c r="C67" s="216"/>
      <c r="D67" s="25" t="s">
        <v>420</v>
      </c>
      <c r="E67" s="84" t="s">
        <v>41</v>
      </c>
      <c r="F67" s="192" t="s">
        <v>439</v>
      </c>
      <c r="G67" s="93">
        <f t="shared" si="0"/>
        <v>3697.5</v>
      </c>
      <c r="H67" s="44">
        <v>7</v>
      </c>
      <c r="I67" s="44">
        <v>1</v>
      </c>
      <c r="J67" s="44">
        <v>3</v>
      </c>
      <c r="K67" s="44">
        <v>4</v>
      </c>
      <c r="L67" s="44">
        <v>6</v>
      </c>
      <c r="M67" s="44">
        <v>0</v>
      </c>
      <c r="N67" s="16">
        <f t="shared" si="1"/>
        <v>57.142857142857139</v>
      </c>
      <c r="O67" s="16">
        <v>3697.5</v>
      </c>
      <c r="P67" s="5">
        <f t="shared" si="2"/>
        <v>3697.5</v>
      </c>
      <c r="Q67" s="16">
        <f t="shared" si="3"/>
        <v>100</v>
      </c>
      <c r="R67" s="16">
        <v>3697.5</v>
      </c>
      <c r="S67" s="16">
        <f t="shared" si="4"/>
        <v>100</v>
      </c>
      <c r="T67" s="5">
        <f t="shared" si="5"/>
        <v>0</v>
      </c>
      <c r="U67" s="16">
        <f t="shared" si="6"/>
        <v>0</v>
      </c>
    </row>
    <row r="68" spans="1:21" ht="27.95" customHeight="1" x14ac:dyDescent="0.25">
      <c r="A68" s="1">
        <f t="shared" si="7"/>
        <v>63</v>
      </c>
      <c r="B68" s="1" t="s">
        <v>22</v>
      </c>
      <c r="C68" s="1"/>
      <c r="D68" s="25" t="s">
        <v>145</v>
      </c>
      <c r="E68" s="84" t="s">
        <v>111</v>
      </c>
      <c r="F68" s="96" t="s">
        <v>320</v>
      </c>
      <c r="G68" s="93">
        <f t="shared" si="0"/>
        <v>18464.59</v>
      </c>
      <c r="H68" s="44">
        <v>30</v>
      </c>
      <c r="I68" s="44">
        <v>2</v>
      </c>
      <c r="J68" s="44">
        <v>15</v>
      </c>
      <c r="K68" s="44">
        <v>21</v>
      </c>
      <c r="L68" s="44">
        <v>28</v>
      </c>
      <c r="M68" s="44">
        <v>0</v>
      </c>
      <c r="N68" s="16">
        <f t="shared" si="1"/>
        <v>70</v>
      </c>
      <c r="O68" s="5">
        <v>18464.59</v>
      </c>
      <c r="P68" s="5">
        <f t="shared" si="2"/>
        <v>18464.59</v>
      </c>
      <c r="Q68" s="16">
        <f t="shared" si="3"/>
        <v>100</v>
      </c>
      <c r="R68" s="5">
        <v>18464.59</v>
      </c>
      <c r="S68" s="16">
        <f t="shared" si="4"/>
        <v>100</v>
      </c>
      <c r="T68" s="5">
        <f t="shared" si="5"/>
        <v>0</v>
      </c>
      <c r="U68" s="16">
        <f t="shared" si="6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421</v>
      </c>
      <c r="E69" s="84" t="s">
        <v>41</v>
      </c>
      <c r="F69" s="192" t="s">
        <v>440</v>
      </c>
      <c r="G69" s="93">
        <f t="shared" si="0"/>
        <v>1031.6500000000001</v>
      </c>
      <c r="H69" s="44">
        <v>5</v>
      </c>
      <c r="I69" s="44">
        <v>2</v>
      </c>
      <c r="J69" s="44">
        <v>1</v>
      </c>
      <c r="K69" s="44">
        <v>3</v>
      </c>
      <c r="L69" s="44">
        <v>3</v>
      </c>
      <c r="M69" s="44">
        <v>0</v>
      </c>
      <c r="N69" s="16">
        <f t="shared" si="1"/>
        <v>60</v>
      </c>
      <c r="O69" s="5">
        <v>1031.6500000000001</v>
      </c>
      <c r="P69" s="5">
        <f t="shared" si="2"/>
        <v>1031.6500000000001</v>
      </c>
      <c r="Q69" s="16">
        <f t="shared" si="3"/>
        <v>100</v>
      </c>
      <c r="R69" s="5">
        <v>1031.6500000000001</v>
      </c>
      <c r="S69" s="16">
        <f t="shared" si="4"/>
        <v>100</v>
      </c>
      <c r="T69" s="5">
        <f t="shared" si="5"/>
        <v>0</v>
      </c>
      <c r="U69" s="16">
        <f t="shared" si="6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149</v>
      </c>
      <c r="E70" s="84" t="s">
        <v>150</v>
      </c>
      <c r="F70" s="96" t="s">
        <v>321</v>
      </c>
      <c r="G70" s="93">
        <f t="shared" si="0"/>
        <v>18536.490000000002</v>
      </c>
      <c r="H70" s="44">
        <v>21</v>
      </c>
      <c r="I70" s="44">
        <v>1</v>
      </c>
      <c r="J70" s="44">
        <v>15</v>
      </c>
      <c r="K70" s="44">
        <v>21</v>
      </c>
      <c r="L70" s="44">
        <v>26</v>
      </c>
      <c r="M70" s="44">
        <v>0</v>
      </c>
      <c r="N70" s="16">
        <f t="shared" si="1"/>
        <v>100</v>
      </c>
      <c r="O70" s="5">
        <v>18536.490000000002</v>
      </c>
      <c r="P70" s="5">
        <f t="shared" si="2"/>
        <v>18536.490000000002</v>
      </c>
      <c r="Q70" s="16">
        <f t="shared" si="3"/>
        <v>100</v>
      </c>
      <c r="R70" s="5">
        <v>18536.490000000002</v>
      </c>
      <c r="S70" s="16">
        <f t="shared" si="4"/>
        <v>100</v>
      </c>
      <c r="T70" s="5">
        <f t="shared" si="5"/>
        <v>0</v>
      </c>
      <c r="U70" s="16">
        <f t="shared" si="6"/>
        <v>0</v>
      </c>
    </row>
    <row r="71" spans="1:21" ht="27.95" customHeight="1" x14ac:dyDescent="0.25">
      <c r="A71" s="1">
        <f t="shared" ref="A71:A134" si="9">ROW(A66:A66)</f>
        <v>66</v>
      </c>
      <c r="B71" s="1" t="s">
        <v>22</v>
      </c>
      <c r="C71" s="1"/>
      <c r="D71" s="25" t="s">
        <v>152</v>
      </c>
      <c r="E71" s="86" t="s">
        <v>53</v>
      </c>
      <c r="F71" s="96" t="s">
        <v>322</v>
      </c>
      <c r="G71" s="93">
        <f t="shared" si="0"/>
        <v>13211.78</v>
      </c>
      <c r="H71" s="44">
        <v>27</v>
      </c>
      <c r="I71" s="44">
        <v>8</v>
      </c>
      <c r="J71" s="44">
        <v>15</v>
      </c>
      <c r="K71" s="44">
        <v>14</v>
      </c>
      <c r="L71" s="44">
        <v>20</v>
      </c>
      <c r="M71" s="44">
        <v>0</v>
      </c>
      <c r="N71" s="16">
        <f t="shared" si="1"/>
        <v>51.851851851851848</v>
      </c>
      <c r="O71" s="5">
        <v>13211.78</v>
      </c>
      <c r="P71" s="5">
        <f t="shared" si="2"/>
        <v>13211.78</v>
      </c>
      <c r="Q71" s="16">
        <f t="shared" si="3"/>
        <v>100</v>
      </c>
      <c r="R71" s="5">
        <v>13211.78</v>
      </c>
      <c r="S71" s="16">
        <f t="shared" si="4"/>
        <v>100</v>
      </c>
      <c r="T71" s="5">
        <f t="shared" si="5"/>
        <v>0</v>
      </c>
      <c r="U71" s="16">
        <f t="shared" si="6"/>
        <v>0</v>
      </c>
    </row>
    <row r="72" spans="1:21" ht="27.95" customHeight="1" x14ac:dyDescent="0.25">
      <c r="A72" s="1">
        <f t="shared" si="9"/>
        <v>67</v>
      </c>
      <c r="B72" s="1" t="s">
        <v>22</v>
      </c>
      <c r="C72" s="1"/>
      <c r="D72" s="25" t="s">
        <v>154</v>
      </c>
      <c r="E72" s="84" t="s">
        <v>155</v>
      </c>
      <c r="F72" s="99" t="s">
        <v>323</v>
      </c>
      <c r="G72" s="93">
        <f t="shared" si="0"/>
        <v>28511.98</v>
      </c>
      <c r="H72" s="44">
        <v>47</v>
      </c>
      <c r="I72" s="44">
        <v>5</v>
      </c>
      <c r="J72" s="44">
        <v>41</v>
      </c>
      <c r="K72" s="44">
        <v>31</v>
      </c>
      <c r="L72" s="44">
        <v>47</v>
      </c>
      <c r="M72" s="44">
        <v>0</v>
      </c>
      <c r="N72" s="16">
        <f t="shared" si="1"/>
        <v>65.957446808510639</v>
      </c>
      <c r="O72" s="5">
        <v>28511.98</v>
      </c>
      <c r="P72" s="5">
        <f t="shared" si="2"/>
        <v>28511.98</v>
      </c>
      <c r="Q72" s="16">
        <f t="shared" si="3"/>
        <v>100</v>
      </c>
      <c r="R72" s="5">
        <v>28511.98</v>
      </c>
      <c r="S72" s="16">
        <f t="shared" si="4"/>
        <v>100</v>
      </c>
      <c r="T72" s="5">
        <f t="shared" si="5"/>
        <v>0</v>
      </c>
      <c r="U72" s="16">
        <f t="shared" si="6"/>
        <v>0</v>
      </c>
    </row>
    <row r="73" spans="1:21" ht="39" customHeight="1" x14ac:dyDescent="0.25">
      <c r="A73" s="1">
        <f t="shared" si="9"/>
        <v>68</v>
      </c>
      <c r="B73" s="25" t="s">
        <v>23</v>
      </c>
      <c r="C73" s="216" t="s">
        <v>30</v>
      </c>
      <c r="D73" s="25" t="s">
        <v>157</v>
      </c>
      <c r="E73" s="87" t="s">
        <v>158</v>
      </c>
      <c r="F73" s="97" t="s">
        <v>324</v>
      </c>
      <c r="G73" s="93">
        <f t="shared" si="0"/>
        <v>3148.3</v>
      </c>
      <c r="H73" s="44">
        <v>42</v>
      </c>
      <c r="I73" s="44">
        <v>8</v>
      </c>
      <c r="J73" s="44">
        <v>12</v>
      </c>
      <c r="K73" s="44">
        <v>8</v>
      </c>
      <c r="L73" s="44">
        <v>9</v>
      </c>
      <c r="M73" s="44">
        <v>0</v>
      </c>
      <c r="N73" s="16">
        <f t="shared" si="1"/>
        <v>19.047619047619047</v>
      </c>
      <c r="O73" s="5">
        <v>3148.3</v>
      </c>
      <c r="P73" s="5">
        <f t="shared" si="2"/>
        <v>3148.3</v>
      </c>
      <c r="Q73" s="16">
        <f t="shared" si="3"/>
        <v>100</v>
      </c>
      <c r="R73" s="5">
        <v>3148.3</v>
      </c>
      <c r="S73" s="16">
        <f t="shared" si="4"/>
        <v>100</v>
      </c>
      <c r="T73" s="5">
        <f t="shared" si="5"/>
        <v>0</v>
      </c>
      <c r="U73" s="16">
        <f t="shared" si="6"/>
        <v>0</v>
      </c>
    </row>
    <row r="74" spans="1:21" ht="27.95" customHeight="1" x14ac:dyDescent="0.25">
      <c r="A74" s="1">
        <f t="shared" si="9"/>
        <v>69</v>
      </c>
      <c r="B74" s="1" t="s">
        <v>22</v>
      </c>
      <c r="C74" s="1"/>
      <c r="D74" s="25" t="s">
        <v>160</v>
      </c>
      <c r="E74" s="84" t="s">
        <v>161</v>
      </c>
      <c r="F74" s="96" t="s">
        <v>325</v>
      </c>
      <c r="G74" s="93">
        <f t="shared" si="0"/>
        <v>21394.04</v>
      </c>
      <c r="H74" s="44">
        <v>42</v>
      </c>
      <c r="I74" s="44">
        <v>2</v>
      </c>
      <c r="J74" s="44">
        <v>19</v>
      </c>
      <c r="K74" s="44">
        <v>30</v>
      </c>
      <c r="L74" s="44">
        <v>39</v>
      </c>
      <c r="M74" s="44">
        <v>0</v>
      </c>
      <c r="N74" s="16">
        <f t="shared" si="1"/>
        <v>71.428571428571431</v>
      </c>
      <c r="O74" s="5">
        <v>21394.04</v>
      </c>
      <c r="P74" s="5">
        <f t="shared" si="2"/>
        <v>21394.04</v>
      </c>
      <c r="Q74" s="16">
        <f t="shared" si="3"/>
        <v>100</v>
      </c>
      <c r="R74" s="5">
        <v>21394.04</v>
      </c>
      <c r="S74" s="16">
        <f t="shared" si="4"/>
        <v>100</v>
      </c>
      <c r="T74" s="5">
        <f t="shared" si="5"/>
        <v>0</v>
      </c>
      <c r="U74" s="16">
        <f t="shared" si="6"/>
        <v>0</v>
      </c>
    </row>
    <row r="75" spans="1:21" ht="27.95" customHeight="1" x14ac:dyDescent="0.25">
      <c r="A75" s="1">
        <f t="shared" si="9"/>
        <v>70</v>
      </c>
      <c r="B75" s="25" t="s">
        <v>24</v>
      </c>
      <c r="C75" s="216" t="s">
        <v>31</v>
      </c>
      <c r="D75" s="25" t="s">
        <v>163</v>
      </c>
      <c r="E75" s="84" t="s">
        <v>164</v>
      </c>
      <c r="F75" s="100" t="s">
        <v>165</v>
      </c>
      <c r="G75" s="93">
        <f t="shared" si="0"/>
        <v>15118.22</v>
      </c>
      <c r="H75" s="44">
        <v>27</v>
      </c>
      <c r="I75" s="44">
        <v>5</v>
      </c>
      <c r="J75" s="44">
        <v>15</v>
      </c>
      <c r="K75" s="44">
        <v>19</v>
      </c>
      <c r="L75" s="44">
        <v>22</v>
      </c>
      <c r="M75" s="44">
        <v>0</v>
      </c>
      <c r="N75" s="16">
        <f t="shared" si="1"/>
        <v>70.370370370370367</v>
      </c>
      <c r="O75" s="5">
        <v>15118.22</v>
      </c>
      <c r="P75" s="5">
        <f t="shared" si="2"/>
        <v>15118.22</v>
      </c>
      <c r="Q75" s="16">
        <f t="shared" ref="Q75:Q137" si="10">IF(O75=0,0,P75/O75)*100</f>
        <v>100</v>
      </c>
      <c r="R75" s="5">
        <v>15118.22</v>
      </c>
      <c r="S75" s="16">
        <f t="shared" ref="S75:S137" si="11">IF(P75=0,0,R75/P75)*100</f>
        <v>100</v>
      </c>
      <c r="T75" s="5">
        <f t="shared" si="5"/>
        <v>0</v>
      </c>
      <c r="U75" s="16">
        <f t="shared" ref="U75:U137" si="12">IF(P75=0,0,T75/P75)*100</f>
        <v>0</v>
      </c>
    </row>
    <row r="76" spans="1:21" ht="27.95" customHeight="1" x14ac:dyDescent="0.25">
      <c r="A76" s="1">
        <f t="shared" si="9"/>
        <v>71</v>
      </c>
      <c r="B76" s="1" t="s">
        <v>22</v>
      </c>
      <c r="C76" s="1"/>
      <c r="D76" s="25" t="s">
        <v>168</v>
      </c>
      <c r="E76" s="84" t="s">
        <v>41</v>
      </c>
      <c r="F76" s="98" t="s">
        <v>326</v>
      </c>
      <c r="G76" s="93">
        <f t="shared" si="0"/>
        <v>13054.1</v>
      </c>
      <c r="H76" s="44">
        <v>41</v>
      </c>
      <c r="I76" s="44">
        <v>14</v>
      </c>
      <c r="J76" s="44">
        <v>16</v>
      </c>
      <c r="K76" s="44">
        <v>23</v>
      </c>
      <c r="L76" s="44">
        <v>26</v>
      </c>
      <c r="M76" s="44">
        <v>0</v>
      </c>
      <c r="N76" s="16">
        <f t="shared" si="1"/>
        <v>56.09756097560976</v>
      </c>
      <c r="O76" s="5">
        <v>13054.1</v>
      </c>
      <c r="P76" s="5">
        <f t="shared" si="2"/>
        <v>13054.1</v>
      </c>
      <c r="Q76" s="16">
        <f t="shared" si="10"/>
        <v>100</v>
      </c>
      <c r="R76" s="5">
        <v>13054.1</v>
      </c>
      <c r="S76" s="16">
        <f t="shared" si="11"/>
        <v>100</v>
      </c>
      <c r="T76" s="5">
        <f t="shared" si="5"/>
        <v>0</v>
      </c>
      <c r="U76" s="16">
        <f t="shared" si="12"/>
        <v>0</v>
      </c>
    </row>
    <row r="77" spans="1:21" ht="27.95" customHeight="1" x14ac:dyDescent="0.25">
      <c r="A77" s="1">
        <f t="shared" si="9"/>
        <v>72</v>
      </c>
      <c r="B77" s="1" t="s">
        <v>22</v>
      </c>
      <c r="C77" s="1"/>
      <c r="D77" s="25" t="s">
        <v>170</v>
      </c>
      <c r="E77" s="84" t="s">
        <v>41</v>
      </c>
      <c r="F77" s="98" t="s">
        <v>327</v>
      </c>
      <c r="G77" s="93">
        <f t="shared" si="0"/>
        <v>4991.05</v>
      </c>
      <c r="H77" s="44">
        <v>26</v>
      </c>
      <c r="I77" s="44">
        <v>7</v>
      </c>
      <c r="J77" s="44">
        <v>13</v>
      </c>
      <c r="K77" s="44">
        <v>12</v>
      </c>
      <c r="L77" s="44">
        <v>14</v>
      </c>
      <c r="M77" s="44">
        <v>0</v>
      </c>
      <c r="N77" s="16">
        <f t="shared" si="1"/>
        <v>46.153846153846153</v>
      </c>
      <c r="O77" s="5">
        <v>4991.05</v>
      </c>
      <c r="P77" s="5">
        <f t="shared" si="2"/>
        <v>4991.05</v>
      </c>
      <c r="Q77" s="16">
        <f t="shared" si="10"/>
        <v>100</v>
      </c>
      <c r="R77" s="5">
        <v>4991.05</v>
      </c>
      <c r="S77" s="16">
        <f t="shared" si="11"/>
        <v>100</v>
      </c>
      <c r="T77" s="5">
        <f t="shared" si="5"/>
        <v>0</v>
      </c>
      <c r="U77" s="16">
        <f t="shared" si="12"/>
        <v>0</v>
      </c>
    </row>
    <row r="78" spans="1:21" ht="27.95" customHeight="1" x14ac:dyDescent="0.25">
      <c r="A78" s="1">
        <f t="shared" si="9"/>
        <v>73</v>
      </c>
      <c r="B78" s="1" t="s">
        <v>22</v>
      </c>
      <c r="C78" s="1"/>
      <c r="D78" s="25" t="s">
        <v>166</v>
      </c>
      <c r="E78" s="84" t="s">
        <v>53</v>
      </c>
      <c r="F78" s="98" t="s">
        <v>328</v>
      </c>
      <c r="G78" s="93">
        <f t="shared" si="0"/>
        <v>15758.73</v>
      </c>
      <c r="H78" s="44">
        <v>36</v>
      </c>
      <c r="I78" s="44">
        <v>6</v>
      </c>
      <c r="J78" s="44">
        <v>27</v>
      </c>
      <c r="K78" s="44">
        <v>22</v>
      </c>
      <c r="L78" s="44">
        <v>29</v>
      </c>
      <c r="M78" s="44">
        <v>0</v>
      </c>
      <c r="N78" s="16">
        <f t="shared" si="1"/>
        <v>61.111111111111114</v>
      </c>
      <c r="O78" s="5">
        <v>15758.73</v>
      </c>
      <c r="P78" s="5">
        <f t="shared" si="2"/>
        <v>15758.73</v>
      </c>
      <c r="Q78" s="16">
        <f t="shared" si="10"/>
        <v>100</v>
      </c>
      <c r="R78" s="5">
        <v>15758.73</v>
      </c>
      <c r="S78" s="16">
        <f t="shared" si="11"/>
        <v>100</v>
      </c>
      <c r="T78" s="5">
        <f t="shared" si="5"/>
        <v>0</v>
      </c>
      <c r="U78" s="16">
        <f t="shared" si="12"/>
        <v>0</v>
      </c>
    </row>
    <row r="79" spans="1:21" ht="27.95" customHeight="1" x14ac:dyDescent="0.25">
      <c r="A79" s="1">
        <f t="shared" si="9"/>
        <v>74</v>
      </c>
      <c r="B79" s="1" t="s">
        <v>22</v>
      </c>
      <c r="C79" s="1"/>
      <c r="D79" s="25" t="s">
        <v>422</v>
      </c>
      <c r="E79" s="84" t="s">
        <v>53</v>
      </c>
      <c r="F79" s="192" t="s">
        <v>441</v>
      </c>
      <c r="G79" s="93">
        <f t="shared" si="0"/>
        <v>0</v>
      </c>
      <c r="H79" s="44">
        <v>1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16">
        <f t="shared" si="1"/>
        <v>0</v>
      </c>
      <c r="O79" s="5">
        <v>0</v>
      </c>
      <c r="P79" s="5">
        <f t="shared" si="2"/>
        <v>0</v>
      </c>
      <c r="Q79" s="16">
        <f t="shared" si="10"/>
        <v>0</v>
      </c>
      <c r="R79" s="5">
        <v>0</v>
      </c>
      <c r="S79" s="16">
        <f t="shared" si="11"/>
        <v>0</v>
      </c>
      <c r="T79" s="5">
        <f t="shared" si="5"/>
        <v>0</v>
      </c>
      <c r="U79" s="16">
        <f t="shared" si="12"/>
        <v>0</v>
      </c>
    </row>
    <row r="80" spans="1:21" ht="27.95" customHeight="1" x14ac:dyDescent="0.25">
      <c r="A80" s="1">
        <f t="shared" si="9"/>
        <v>75</v>
      </c>
      <c r="B80" s="1" t="s">
        <v>22</v>
      </c>
      <c r="C80" s="1"/>
      <c r="D80" s="25" t="s">
        <v>172</v>
      </c>
      <c r="E80" s="86" t="s">
        <v>173</v>
      </c>
      <c r="F80" s="96" t="s">
        <v>329</v>
      </c>
      <c r="G80" s="93">
        <f t="shared" si="0"/>
        <v>22289.7</v>
      </c>
      <c r="H80" s="44">
        <v>34</v>
      </c>
      <c r="I80" s="44">
        <v>1</v>
      </c>
      <c r="J80" s="44">
        <v>23</v>
      </c>
      <c r="K80" s="44">
        <v>16</v>
      </c>
      <c r="L80" s="44">
        <v>21</v>
      </c>
      <c r="M80" s="44">
        <v>0</v>
      </c>
      <c r="N80" s="16">
        <f t="shared" si="1"/>
        <v>47.058823529411761</v>
      </c>
      <c r="O80" s="5">
        <v>22289.7</v>
      </c>
      <c r="P80" s="5">
        <f t="shared" si="2"/>
        <v>22289.7</v>
      </c>
      <c r="Q80" s="16">
        <f t="shared" si="10"/>
        <v>100</v>
      </c>
      <c r="R80" s="5">
        <v>22289.7</v>
      </c>
      <c r="S80" s="16">
        <f t="shared" si="11"/>
        <v>100</v>
      </c>
      <c r="T80" s="5">
        <f t="shared" si="5"/>
        <v>0</v>
      </c>
      <c r="U80" s="16">
        <f t="shared" si="12"/>
        <v>0</v>
      </c>
    </row>
    <row r="81" spans="1:21" ht="27.95" customHeight="1" x14ac:dyDescent="0.25">
      <c r="A81" s="1">
        <f t="shared" si="9"/>
        <v>76</v>
      </c>
      <c r="B81" s="1" t="s">
        <v>22</v>
      </c>
      <c r="C81" s="1"/>
      <c r="D81" s="25" t="s">
        <v>175</v>
      </c>
      <c r="E81" s="84" t="s">
        <v>176</v>
      </c>
      <c r="F81" s="96" t="s">
        <v>370</v>
      </c>
      <c r="G81" s="93">
        <f t="shared" si="0"/>
        <v>13456.08</v>
      </c>
      <c r="H81" s="44">
        <v>33</v>
      </c>
      <c r="I81" s="44">
        <v>8</v>
      </c>
      <c r="J81" s="44">
        <v>16</v>
      </c>
      <c r="K81" s="44">
        <v>17</v>
      </c>
      <c r="L81" s="44">
        <v>20</v>
      </c>
      <c r="M81" s="44">
        <v>0</v>
      </c>
      <c r="N81" s="16">
        <f t="shared" si="1"/>
        <v>51.515151515151516</v>
      </c>
      <c r="O81" s="5">
        <v>13456.08</v>
      </c>
      <c r="P81" s="5">
        <f t="shared" si="2"/>
        <v>13456.08</v>
      </c>
      <c r="Q81" s="16">
        <f t="shared" si="10"/>
        <v>100</v>
      </c>
      <c r="R81" s="5">
        <v>13456.08</v>
      </c>
      <c r="S81" s="16">
        <f t="shared" si="11"/>
        <v>100</v>
      </c>
      <c r="T81" s="5">
        <f t="shared" si="5"/>
        <v>0</v>
      </c>
      <c r="U81" s="16">
        <f t="shared" si="12"/>
        <v>0</v>
      </c>
    </row>
    <row r="82" spans="1:21" ht="27.95" customHeight="1" x14ac:dyDescent="0.25">
      <c r="A82" s="1">
        <f t="shared" si="9"/>
        <v>77</v>
      </c>
      <c r="B82" s="1" t="s">
        <v>22</v>
      </c>
      <c r="C82" s="1"/>
      <c r="D82" s="25" t="s">
        <v>451</v>
      </c>
      <c r="E82" s="84" t="s">
        <v>41</v>
      </c>
      <c r="F82" s="96"/>
      <c r="G82" s="93">
        <f t="shared" si="0"/>
        <v>0</v>
      </c>
      <c r="H82" s="44">
        <v>5</v>
      </c>
      <c r="I82" s="44">
        <v>1</v>
      </c>
      <c r="J82" s="44">
        <v>4</v>
      </c>
      <c r="K82" s="44">
        <v>0</v>
      </c>
      <c r="L82" s="44">
        <v>0</v>
      </c>
      <c r="M82" s="44">
        <v>0</v>
      </c>
      <c r="N82" s="16">
        <f t="shared" si="1"/>
        <v>0</v>
      </c>
      <c r="O82" s="5">
        <v>0</v>
      </c>
      <c r="P82" s="5">
        <f t="shared" si="2"/>
        <v>0</v>
      </c>
      <c r="Q82" s="16">
        <f t="shared" si="10"/>
        <v>0</v>
      </c>
      <c r="R82" s="5">
        <v>0</v>
      </c>
      <c r="S82" s="16">
        <f t="shared" si="11"/>
        <v>0</v>
      </c>
      <c r="T82" s="5">
        <f t="shared" si="5"/>
        <v>0</v>
      </c>
      <c r="U82" s="16">
        <f t="shared" si="12"/>
        <v>0</v>
      </c>
    </row>
    <row r="83" spans="1:21" ht="27.95" customHeight="1" x14ac:dyDescent="0.25">
      <c r="A83" s="1">
        <f t="shared" si="9"/>
        <v>78</v>
      </c>
      <c r="B83" s="1" t="s">
        <v>22</v>
      </c>
      <c r="C83" s="1"/>
      <c r="D83" s="37" t="s">
        <v>178</v>
      </c>
      <c r="E83" s="85" t="s">
        <v>53</v>
      </c>
      <c r="F83" s="96" t="s">
        <v>330</v>
      </c>
      <c r="G83" s="93">
        <f t="shared" si="0"/>
        <v>103.49</v>
      </c>
      <c r="H83" s="44">
        <v>1</v>
      </c>
      <c r="I83" s="44">
        <v>0</v>
      </c>
      <c r="J83" s="44">
        <v>1</v>
      </c>
      <c r="K83" s="44">
        <v>1</v>
      </c>
      <c r="L83" s="44">
        <v>1</v>
      </c>
      <c r="M83" s="44">
        <v>0</v>
      </c>
      <c r="N83" s="16">
        <f t="shared" si="1"/>
        <v>100</v>
      </c>
      <c r="O83" s="5">
        <v>103.49</v>
      </c>
      <c r="P83" s="5">
        <f t="shared" si="2"/>
        <v>103.49</v>
      </c>
      <c r="Q83" s="16">
        <f t="shared" si="10"/>
        <v>100</v>
      </c>
      <c r="R83" s="5">
        <v>103.49</v>
      </c>
      <c r="S83" s="16">
        <f t="shared" si="11"/>
        <v>100</v>
      </c>
      <c r="T83" s="5">
        <f t="shared" si="5"/>
        <v>0</v>
      </c>
      <c r="U83" s="16">
        <f t="shared" si="12"/>
        <v>0</v>
      </c>
    </row>
    <row r="84" spans="1:21" ht="27.95" customHeight="1" x14ac:dyDescent="0.25">
      <c r="A84" s="1">
        <f t="shared" si="9"/>
        <v>79</v>
      </c>
      <c r="B84" s="1" t="s">
        <v>22</v>
      </c>
      <c r="C84" s="1"/>
      <c r="D84" s="25" t="s">
        <v>180</v>
      </c>
      <c r="E84" s="84" t="s">
        <v>41</v>
      </c>
      <c r="F84" s="97" t="s">
        <v>359</v>
      </c>
      <c r="G84" s="93">
        <f t="shared" si="0"/>
        <v>0</v>
      </c>
      <c r="H84" s="44">
        <v>14</v>
      </c>
      <c r="I84" s="44">
        <v>5</v>
      </c>
      <c r="J84" s="44">
        <v>6</v>
      </c>
      <c r="K84" s="44">
        <v>0</v>
      </c>
      <c r="L84" s="44">
        <v>0</v>
      </c>
      <c r="M84" s="44">
        <v>0</v>
      </c>
      <c r="N84" s="16">
        <f t="shared" si="1"/>
        <v>0</v>
      </c>
      <c r="O84" s="5">
        <v>0</v>
      </c>
      <c r="P84" s="5">
        <f t="shared" si="2"/>
        <v>0</v>
      </c>
      <c r="Q84" s="16">
        <f t="shared" si="10"/>
        <v>0</v>
      </c>
      <c r="R84" s="5">
        <v>0</v>
      </c>
      <c r="S84" s="16">
        <f t="shared" si="11"/>
        <v>0</v>
      </c>
      <c r="T84" s="5">
        <f t="shared" si="5"/>
        <v>0</v>
      </c>
      <c r="U84" s="16">
        <f t="shared" si="12"/>
        <v>0</v>
      </c>
    </row>
    <row r="85" spans="1:21" ht="27.95" customHeight="1" x14ac:dyDescent="0.25">
      <c r="A85" s="1">
        <f t="shared" si="9"/>
        <v>80</v>
      </c>
      <c r="B85" s="25" t="s">
        <v>25</v>
      </c>
      <c r="C85" s="216" t="s">
        <v>32</v>
      </c>
      <c r="D85" s="25" t="s">
        <v>182</v>
      </c>
      <c r="E85" s="84" t="s">
        <v>41</v>
      </c>
      <c r="F85" s="96" t="s">
        <v>331</v>
      </c>
      <c r="G85" s="93">
        <f t="shared" si="0"/>
        <v>12694.09</v>
      </c>
      <c r="H85" s="44">
        <v>37</v>
      </c>
      <c r="I85" s="44">
        <v>13</v>
      </c>
      <c r="J85" s="44">
        <v>18</v>
      </c>
      <c r="K85" s="44">
        <v>32</v>
      </c>
      <c r="L85" s="44">
        <v>40</v>
      </c>
      <c r="M85" s="44">
        <v>0</v>
      </c>
      <c r="N85" s="16">
        <f t="shared" si="1"/>
        <v>86.486486486486484</v>
      </c>
      <c r="O85" s="5">
        <v>12694.09</v>
      </c>
      <c r="P85" s="5">
        <f t="shared" si="2"/>
        <v>12694.09</v>
      </c>
      <c r="Q85" s="16">
        <f t="shared" si="10"/>
        <v>100</v>
      </c>
      <c r="R85" s="5">
        <v>12694.09</v>
      </c>
      <c r="S85" s="16">
        <f t="shared" si="11"/>
        <v>100</v>
      </c>
      <c r="T85" s="5">
        <f t="shared" si="5"/>
        <v>0</v>
      </c>
      <c r="U85" s="16">
        <f t="shared" si="12"/>
        <v>0</v>
      </c>
    </row>
    <row r="86" spans="1:21" ht="27.95" customHeight="1" x14ac:dyDescent="0.25">
      <c r="A86" s="1">
        <f t="shared" si="9"/>
        <v>81</v>
      </c>
      <c r="B86" s="216" t="s">
        <v>24</v>
      </c>
      <c r="C86" s="216" t="s">
        <v>259</v>
      </c>
      <c r="D86" s="25" t="s">
        <v>260</v>
      </c>
      <c r="E86" s="84" t="s">
        <v>41</v>
      </c>
      <c r="F86" s="96" t="s">
        <v>332</v>
      </c>
      <c r="G86" s="93">
        <f t="shared" si="0"/>
        <v>4831.78</v>
      </c>
      <c r="H86" s="44">
        <v>14</v>
      </c>
      <c r="I86" s="44">
        <v>2</v>
      </c>
      <c r="J86" s="44">
        <v>5</v>
      </c>
      <c r="K86" s="44">
        <v>7</v>
      </c>
      <c r="L86" s="44">
        <v>11</v>
      </c>
      <c r="M86" s="44">
        <v>0</v>
      </c>
      <c r="N86" s="16">
        <f t="shared" si="1"/>
        <v>50</v>
      </c>
      <c r="O86" s="16">
        <v>4831.78</v>
      </c>
      <c r="P86" s="5">
        <f t="shared" si="2"/>
        <v>4831.78</v>
      </c>
      <c r="Q86" s="16">
        <f t="shared" si="10"/>
        <v>100</v>
      </c>
      <c r="R86" s="16">
        <v>4831.78</v>
      </c>
      <c r="S86" s="16">
        <f t="shared" si="11"/>
        <v>100</v>
      </c>
      <c r="T86" s="5">
        <f t="shared" si="5"/>
        <v>0</v>
      </c>
      <c r="U86" s="16">
        <f t="shared" si="12"/>
        <v>0</v>
      </c>
    </row>
    <row r="87" spans="1:21" ht="27.95" customHeight="1" x14ac:dyDescent="0.25">
      <c r="A87" s="1">
        <f t="shared" si="9"/>
        <v>82</v>
      </c>
      <c r="B87" s="216" t="s">
        <v>22</v>
      </c>
      <c r="C87" s="216"/>
      <c r="D87" s="25" t="s">
        <v>473</v>
      </c>
      <c r="E87" s="84" t="s">
        <v>58</v>
      </c>
      <c r="F87" s="96"/>
      <c r="G87" s="93">
        <f t="shared" si="0"/>
        <v>0</v>
      </c>
      <c r="H87" s="44">
        <v>2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16">
        <f t="shared" si="1"/>
        <v>0</v>
      </c>
      <c r="O87" s="16">
        <v>0</v>
      </c>
      <c r="P87" s="5">
        <f t="shared" si="2"/>
        <v>0</v>
      </c>
      <c r="Q87" s="16">
        <f t="shared" si="10"/>
        <v>0</v>
      </c>
      <c r="R87" s="16">
        <v>0</v>
      </c>
      <c r="S87" s="16">
        <f t="shared" si="11"/>
        <v>0</v>
      </c>
      <c r="T87" s="5">
        <f t="shared" si="5"/>
        <v>0</v>
      </c>
      <c r="U87" s="16">
        <f t="shared" si="12"/>
        <v>0</v>
      </c>
    </row>
    <row r="88" spans="1:21" ht="27.95" customHeight="1" x14ac:dyDescent="0.25">
      <c r="A88" s="1">
        <f t="shared" si="9"/>
        <v>83</v>
      </c>
      <c r="B88" s="1" t="s">
        <v>22</v>
      </c>
      <c r="C88" s="1"/>
      <c r="D88" s="25" t="s">
        <v>184</v>
      </c>
      <c r="E88" s="84" t="s">
        <v>185</v>
      </c>
      <c r="F88" s="98" t="s">
        <v>333</v>
      </c>
      <c r="G88" s="93">
        <f t="shared" si="0"/>
        <v>91.35</v>
      </c>
      <c r="H88" s="44">
        <v>11</v>
      </c>
      <c r="I88" s="44">
        <v>1</v>
      </c>
      <c r="J88" s="44">
        <v>6</v>
      </c>
      <c r="K88" s="44">
        <v>1</v>
      </c>
      <c r="L88" s="44">
        <v>1</v>
      </c>
      <c r="M88" s="44">
        <v>0</v>
      </c>
      <c r="N88" s="16">
        <f t="shared" si="1"/>
        <v>9.0909090909090917</v>
      </c>
      <c r="O88" s="5">
        <v>91.35</v>
      </c>
      <c r="P88" s="5">
        <f t="shared" si="2"/>
        <v>91.35</v>
      </c>
      <c r="Q88" s="16">
        <f t="shared" si="10"/>
        <v>100</v>
      </c>
      <c r="R88" s="5">
        <v>91.35</v>
      </c>
      <c r="S88" s="16">
        <f t="shared" si="11"/>
        <v>100</v>
      </c>
      <c r="T88" s="5">
        <f t="shared" si="5"/>
        <v>0</v>
      </c>
      <c r="U88" s="16">
        <f t="shared" si="12"/>
        <v>0</v>
      </c>
    </row>
    <row r="89" spans="1:21" ht="27.95" customHeight="1" x14ac:dyDescent="0.25">
      <c r="A89" s="1">
        <f t="shared" si="9"/>
        <v>84</v>
      </c>
      <c r="B89" s="1" t="s">
        <v>22</v>
      </c>
      <c r="C89" s="1"/>
      <c r="D89" s="25" t="s">
        <v>187</v>
      </c>
      <c r="E89" s="84" t="s">
        <v>188</v>
      </c>
      <c r="F89" s="96" t="s">
        <v>362</v>
      </c>
      <c r="G89" s="93">
        <f t="shared" si="0"/>
        <v>17430.099999999999</v>
      </c>
      <c r="H89" s="44">
        <v>41</v>
      </c>
      <c r="I89" s="44">
        <v>7</v>
      </c>
      <c r="J89" s="44">
        <v>24</v>
      </c>
      <c r="K89" s="44">
        <v>32</v>
      </c>
      <c r="L89" s="44">
        <v>39</v>
      </c>
      <c r="M89" s="44">
        <v>0</v>
      </c>
      <c r="N89" s="16">
        <f t="shared" si="1"/>
        <v>78.048780487804876</v>
      </c>
      <c r="O89" s="5">
        <v>17430.099999999999</v>
      </c>
      <c r="P89" s="5">
        <f t="shared" si="2"/>
        <v>17430.099999999999</v>
      </c>
      <c r="Q89" s="16">
        <f t="shared" si="10"/>
        <v>100</v>
      </c>
      <c r="R89" s="5">
        <v>17430.099999999999</v>
      </c>
      <c r="S89" s="16">
        <f t="shared" si="11"/>
        <v>100</v>
      </c>
      <c r="T89" s="5">
        <f t="shared" si="5"/>
        <v>0</v>
      </c>
      <c r="U89" s="16">
        <f t="shared" si="12"/>
        <v>0</v>
      </c>
    </row>
    <row r="90" spans="1:21" ht="27.95" customHeight="1" x14ac:dyDescent="0.25">
      <c r="A90" s="1">
        <f t="shared" si="9"/>
        <v>85</v>
      </c>
      <c r="B90" s="1" t="s">
        <v>22</v>
      </c>
      <c r="C90" s="1"/>
      <c r="D90" s="25" t="s">
        <v>423</v>
      </c>
      <c r="E90" s="84" t="s">
        <v>188</v>
      </c>
      <c r="F90" s="192" t="s">
        <v>442</v>
      </c>
      <c r="G90" s="93">
        <f t="shared" si="0"/>
        <v>0</v>
      </c>
      <c r="H90" s="44">
        <v>6</v>
      </c>
      <c r="I90" s="44">
        <v>0</v>
      </c>
      <c r="J90" s="44">
        <v>1</v>
      </c>
      <c r="K90" s="44">
        <v>0</v>
      </c>
      <c r="L90" s="44">
        <v>0</v>
      </c>
      <c r="M90" s="44">
        <v>0</v>
      </c>
      <c r="N90" s="16">
        <f t="shared" si="1"/>
        <v>0</v>
      </c>
      <c r="O90" s="5">
        <v>0</v>
      </c>
      <c r="P90" s="5">
        <f t="shared" si="2"/>
        <v>0</v>
      </c>
      <c r="Q90" s="16">
        <f t="shared" si="10"/>
        <v>0</v>
      </c>
      <c r="R90" s="5">
        <v>0</v>
      </c>
      <c r="S90" s="16">
        <f t="shared" si="11"/>
        <v>0</v>
      </c>
      <c r="T90" s="5">
        <f t="shared" si="5"/>
        <v>0</v>
      </c>
      <c r="U90" s="16">
        <f t="shared" si="12"/>
        <v>0</v>
      </c>
    </row>
    <row r="91" spans="1:21" ht="42" customHeight="1" x14ac:dyDescent="0.25">
      <c r="A91" s="1">
        <f t="shared" si="9"/>
        <v>86</v>
      </c>
      <c r="B91" s="1" t="s">
        <v>22</v>
      </c>
      <c r="C91" s="1"/>
      <c r="D91" s="25" t="s">
        <v>190</v>
      </c>
      <c r="E91" s="84" t="s">
        <v>44</v>
      </c>
      <c r="F91" s="96" t="s">
        <v>361</v>
      </c>
      <c r="G91" s="93">
        <f t="shared" ref="G91:G136" si="13">O91</f>
        <v>47898.87</v>
      </c>
      <c r="H91" s="44">
        <v>50</v>
      </c>
      <c r="I91" s="44">
        <v>10</v>
      </c>
      <c r="J91" s="44">
        <v>32</v>
      </c>
      <c r="K91" s="44">
        <v>38</v>
      </c>
      <c r="L91" s="44">
        <v>56</v>
      </c>
      <c r="M91" s="44">
        <v>0</v>
      </c>
      <c r="N91" s="16">
        <f t="shared" ref="N91:R136" si="14">IF(H91=0,0,K91/H91)*100</f>
        <v>76</v>
      </c>
      <c r="O91" s="5">
        <v>47898.87</v>
      </c>
      <c r="P91" s="5">
        <f t="shared" ref="P91:P136" si="15">O91</f>
        <v>47898.87</v>
      </c>
      <c r="Q91" s="16">
        <f t="shared" si="10"/>
        <v>100</v>
      </c>
      <c r="R91" s="5">
        <v>47898.87</v>
      </c>
      <c r="S91" s="16">
        <f t="shared" si="11"/>
        <v>100</v>
      </c>
      <c r="T91" s="5">
        <f t="shared" ref="T91:T136" si="16">SUM(P91, -R91)</f>
        <v>0</v>
      </c>
      <c r="U91" s="16">
        <f t="shared" si="12"/>
        <v>0</v>
      </c>
    </row>
    <row r="92" spans="1:21" ht="27.95" customHeight="1" x14ac:dyDescent="0.25">
      <c r="A92" s="1">
        <f t="shared" si="9"/>
        <v>87</v>
      </c>
      <c r="B92" s="1" t="s">
        <v>22</v>
      </c>
      <c r="C92" s="1"/>
      <c r="D92" s="25" t="s">
        <v>192</v>
      </c>
      <c r="E92" s="84" t="s">
        <v>123</v>
      </c>
      <c r="F92" s="98" t="s">
        <v>334</v>
      </c>
      <c r="G92" s="93">
        <f t="shared" si="13"/>
        <v>643.1</v>
      </c>
      <c r="H92" s="44">
        <v>2</v>
      </c>
      <c r="I92" s="44">
        <v>0</v>
      </c>
      <c r="J92" s="44">
        <v>2</v>
      </c>
      <c r="K92" s="44">
        <v>2</v>
      </c>
      <c r="L92" s="44">
        <v>2</v>
      </c>
      <c r="M92" s="44">
        <v>0</v>
      </c>
      <c r="N92" s="16">
        <f t="shared" si="14"/>
        <v>100</v>
      </c>
      <c r="O92" s="5">
        <v>643.1</v>
      </c>
      <c r="P92" s="5">
        <f t="shared" si="15"/>
        <v>643.1</v>
      </c>
      <c r="Q92" s="16">
        <f t="shared" si="10"/>
        <v>100</v>
      </c>
      <c r="R92" s="5">
        <v>643.1</v>
      </c>
      <c r="S92" s="16">
        <f t="shared" si="11"/>
        <v>100</v>
      </c>
      <c r="T92" s="5">
        <f t="shared" si="16"/>
        <v>0</v>
      </c>
      <c r="U92" s="16">
        <f t="shared" si="12"/>
        <v>0</v>
      </c>
    </row>
    <row r="93" spans="1:21" ht="27.95" customHeight="1" x14ac:dyDescent="0.25">
      <c r="A93" s="1">
        <f t="shared" si="9"/>
        <v>88</v>
      </c>
      <c r="B93" s="1" t="s">
        <v>22</v>
      </c>
      <c r="C93" s="1"/>
      <c r="D93" s="25" t="s">
        <v>424</v>
      </c>
      <c r="E93" s="84" t="s">
        <v>111</v>
      </c>
      <c r="F93" s="192" t="s">
        <v>443</v>
      </c>
      <c r="G93" s="93">
        <f t="shared" si="13"/>
        <v>0</v>
      </c>
      <c r="H93" s="44">
        <v>18</v>
      </c>
      <c r="I93" s="44">
        <v>0</v>
      </c>
      <c r="J93" s="44">
        <v>0</v>
      </c>
      <c r="K93" s="44">
        <v>0</v>
      </c>
      <c r="L93" s="44">
        <v>0</v>
      </c>
      <c r="M93" s="44">
        <v>0</v>
      </c>
      <c r="N93" s="16">
        <f t="shared" si="14"/>
        <v>0</v>
      </c>
      <c r="O93" s="5">
        <v>0</v>
      </c>
      <c r="P93" s="5">
        <f t="shared" si="15"/>
        <v>0</v>
      </c>
      <c r="Q93" s="16">
        <f t="shared" si="10"/>
        <v>0</v>
      </c>
      <c r="R93" s="5">
        <v>0</v>
      </c>
      <c r="S93" s="16">
        <f t="shared" si="11"/>
        <v>0</v>
      </c>
      <c r="T93" s="5">
        <f t="shared" si="16"/>
        <v>0</v>
      </c>
      <c r="U93" s="16">
        <f t="shared" si="12"/>
        <v>0</v>
      </c>
    </row>
    <row r="94" spans="1:21" ht="27.95" customHeight="1" x14ac:dyDescent="0.25">
      <c r="A94" s="1">
        <f t="shared" si="9"/>
        <v>89</v>
      </c>
      <c r="B94" s="1" t="s">
        <v>22</v>
      </c>
      <c r="C94" s="1"/>
      <c r="D94" s="25" t="s">
        <v>193</v>
      </c>
      <c r="E94" s="84" t="s">
        <v>41</v>
      </c>
      <c r="F94" s="100" t="s">
        <v>376</v>
      </c>
      <c r="G94" s="93">
        <f t="shared" si="13"/>
        <v>0</v>
      </c>
      <c r="H94" s="44">
        <v>23</v>
      </c>
      <c r="I94" s="44">
        <v>3</v>
      </c>
      <c r="J94" s="44">
        <v>19</v>
      </c>
      <c r="K94" s="44">
        <v>0</v>
      </c>
      <c r="L94" s="44">
        <v>0</v>
      </c>
      <c r="M94" s="44">
        <v>0</v>
      </c>
      <c r="N94" s="16">
        <f t="shared" si="14"/>
        <v>0</v>
      </c>
      <c r="O94" s="5">
        <v>0</v>
      </c>
      <c r="P94" s="5">
        <f t="shared" si="15"/>
        <v>0</v>
      </c>
      <c r="Q94" s="16">
        <f t="shared" si="10"/>
        <v>0</v>
      </c>
      <c r="R94" s="5">
        <v>0</v>
      </c>
      <c r="S94" s="16">
        <f t="shared" si="11"/>
        <v>0</v>
      </c>
      <c r="T94" s="5">
        <f t="shared" si="16"/>
        <v>0</v>
      </c>
      <c r="U94" s="16">
        <f t="shared" si="12"/>
        <v>0</v>
      </c>
    </row>
    <row r="95" spans="1:21" ht="27.95" customHeight="1" x14ac:dyDescent="0.25">
      <c r="A95" s="1">
        <f t="shared" si="9"/>
        <v>90</v>
      </c>
      <c r="B95" s="1" t="s">
        <v>22</v>
      </c>
      <c r="C95" s="1"/>
      <c r="D95" s="25" t="s">
        <v>195</v>
      </c>
      <c r="E95" s="84" t="s">
        <v>196</v>
      </c>
      <c r="F95" s="96" t="s">
        <v>335</v>
      </c>
      <c r="G95" s="93">
        <f t="shared" si="13"/>
        <v>21033.4</v>
      </c>
      <c r="H95" s="44">
        <v>28</v>
      </c>
      <c r="I95" s="44">
        <v>2</v>
      </c>
      <c r="J95" s="44">
        <v>25</v>
      </c>
      <c r="K95" s="44">
        <v>21</v>
      </c>
      <c r="L95" s="44">
        <v>30</v>
      </c>
      <c r="M95" s="44">
        <v>0</v>
      </c>
      <c r="N95" s="16">
        <f t="shared" si="14"/>
        <v>75</v>
      </c>
      <c r="O95" s="5">
        <v>21033.4</v>
      </c>
      <c r="P95" s="5">
        <f t="shared" si="15"/>
        <v>21033.4</v>
      </c>
      <c r="Q95" s="16">
        <f t="shared" si="10"/>
        <v>100</v>
      </c>
      <c r="R95" s="5">
        <v>21033.4</v>
      </c>
      <c r="S95" s="16">
        <f t="shared" si="11"/>
        <v>100</v>
      </c>
      <c r="T95" s="5">
        <f t="shared" si="16"/>
        <v>0</v>
      </c>
      <c r="U95" s="16">
        <f t="shared" si="12"/>
        <v>0</v>
      </c>
    </row>
    <row r="96" spans="1:21" ht="27.95" customHeight="1" x14ac:dyDescent="0.25">
      <c r="A96" s="1">
        <f t="shared" si="9"/>
        <v>91</v>
      </c>
      <c r="B96" s="1" t="s">
        <v>22</v>
      </c>
      <c r="C96" s="1"/>
      <c r="D96" s="25" t="s">
        <v>198</v>
      </c>
      <c r="E96" s="84" t="s">
        <v>196</v>
      </c>
      <c r="F96" s="96" t="s">
        <v>336</v>
      </c>
      <c r="G96" s="93">
        <f t="shared" si="13"/>
        <v>1870.24</v>
      </c>
      <c r="H96" s="44">
        <v>6</v>
      </c>
      <c r="I96" s="44">
        <v>0</v>
      </c>
      <c r="J96" s="44">
        <v>6</v>
      </c>
      <c r="K96" s="44">
        <v>5</v>
      </c>
      <c r="L96" s="44">
        <v>6</v>
      </c>
      <c r="M96" s="44">
        <v>0</v>
      </c>
      <c r="N96" s="16">
        <f t="shared" si="14"/>
        <v>83.333333333333343</v>
      </c>
      <c r="O96" s="5">
        <v>1870.24</v>
      </c>
      <c r="P96" s="5">
        <f t="shared" si="15"/>
        <v>1870.24</v>
      </c>
      <c r="Q96" s="16">
        <f t="shared" si="10"/>
        <v>100</v>
      </c>
      <c r="R96" s="5">
        <v>1870.24</v>
      </c>
      <c r="S96" s="16">
        <f t="shared" si="11"/>
        <v>100</v>
      </c>
      <c r="T96" s="5">
        <f t="shared" si="16"/>
        <v>0</v>
      </c>
      <c r="U96" s="16">
        <f t="shared" si="12"/>
        <v>0</v>
      </c>
    </row>
    <row r="97" spans="1:21" ht="27.95" customHeight="1" x14ac:dyDescent="0.25">
      <c r="A97" s="1">
        <f t="shared" si="9"/>
        <v>92</v>
      </c>
      <c r="B97" s="1" t="s">
        <v>22</v>
      </c>
      <c r="C97" s="1"/>
      <c r="D97" s="25" t="s">
        <v>200</v>
      </c>
      <c r="E97" s="84" t="s">
        <v>41</v>
      </c>
      <c r="F97" s="96" t="s">
        <v>337</v>
      </c>
      <c r="G97" s="93">
        <f t="shared" si="13"/>
        <v>20290.11</v>
      </c>
      <c r="H97" s="44">
        <v>27</v>
      </c>
      <c r="I97" s="44">
        <v>9</v>
      </c>
      <c r="J97" s="44">
        <v>17</v>
      </c>
      <c r="K97" s="44">
        <v>15</v>
      </c>
      <c r="L97" s="44">
        <v>27</v>
      </c>
      <c r="M97" s="44">
        <v>0</v>
      </c>
      <c r="N97" s="16">
        <f t="shared" si="14"/>
        <v>55.555555555555557</v>
      </c>
      <c r="O97" s="5">
        <v>20290.11</v>
      </c>
      <c r="P97" s="5">
        <f t="shared" si="15"/>
        <v>20290.11</v>
      </c>
      <c r="Q97" s="16">
        <f t="shared" si="10"/>
        <v>100</v>
      </c>
      <c r="R97" s="5">
        <v>20290.11</v>
      </c>
      <c r="S97" s="16">
        <f t="shared" si="11"/>
        <v>100</v>
      </c>
      <c r="T97" s="5">
        <f t="shared" si="16"/>
        <v>0</v>
      </c>
      <c r="U97" s="16">
        <f t="shared" si="12"/>
        <v>0</v>
      </c>
    </row>
    <row r="98" spans="1:21" ht="27.95" customHeight="1" x14ac:dyDescent="0.25">
      <c r="A98" s="1">
        <f t="shared" si="9"/>
        <v>93</v>
      </c>
      <c r="B98" s="1" t="s">
        <v>22</v>
      </c>
      <c r="C98" s="1"/>
      <c r="D98" s="25" t="s">
        <v>204</v>
      </c>
      <c r="E98" s="84" t="s">
        <v>53</v>
      </c>
      <c r="F98" s="96" t="s">
        <v>338</v>
      </c>
      <c r="G98" s="93">
        <f t="shared" si="13"/>
        <v>19668.16</v>
      </c>
      <c r="H98" s="44">
        <v>36</v>
      </c>
      <c r="I98" s="44">
        <v>3</v>
      </c>
      <c r="J98" s="44">
        <v>24</v>
      </c>
      <c r="K98" s="44">
        <v>30</v>
      </c>
      <c r="L98" s="44">
        <v>37</v>
      </c>
      <c r="M98" s="44">
        <v>0</v>
      </c>
      <c r="N98" s="16">
        <f t="shared" si="14"/>
        <v>83.333333333333343</v>
      </c>
      <c r="O98" s="5">
        <v>19668.16</v>
      </c>
      <c r="P98" s="5">
        <f t="shared" si="15"/>
        <v>19668.16</v>
      </c>
      <c r="Q98" s="16">
        <f t="shared" si="10"/>
        <v>100</v>
      </c>
      <c r="R98" s="5">
        <v>19668.16</v>
      </c>
      <c r="S98" s="16">
        <f t="shared" si="11"/>
        <v>100</v>
      </c>
      <c r="T98" s="5">
        <f t="shared" si="16"/>
        <v>0</v>
      </c>
      <c r="U98" s="16">
        <f t="shared" si="12"/>
        <v>0</v>
      </c>
    </row>
    <row r="99" spans="1:21" ht="27.95" customHeight="1" x14ac:dyDescent="0.25">
      <c r="A99" s="1">
        <f t="shared" si="9"/>
        <v>94</v>
      </c>
      <c r="B99" s="1" t="s">
        <v>22</v>
      </c>
      <c r="C99" s="1"/>
      <c r="D99" s="25" t="s">
        <v>206</v>
      </c>
      <c r="E99" s="86" t="s">
        <v>41</v>
      </c>
      <c r="F99" s="96" t="s">
        <v>339</v>
      </c>
      <c r="G99" s="93">
        <f t="shared" si="13"/>
        <v>26582.81</v>
      </c>
      <c r="H99" s="44">
        <v>53</v>
      </c>
      <c r="I99" s="44">
        <v>11</v>
      </c>
      <c r="J99" s="44">
        <v>33</v>
      </c>
      <c r="K99" s="44">
        <v>36</v>
      </c>
      <c r="L99" s="44">
        <v>44</v>
      </c>
      <c r="M99" s="44">
        <v>0</v>
      </c>
      <c r="N99" s="16">
        <f t="shared" si="14"/>
        <v>67.924528301886795</v>
      </c>
      <c r="O99" s="5">
        <v>26582.81</v>
      </c>
      <c r="P99" s="5">
        <f t="shared" si="15"/>
        <v>26582.81</v>
      </c>
      <c r="Q99" s="16">
        <f t="shared" si="10"/>
        <v>100</v>
      </c>
      <c r="R99" s="5">
        <v>26582.81</v>
      </c>
      <c r="S99" s="16">
        <f t="shared" si="11"/>
        <v>100</v>
      </c>
      <c r="T99" s="5">
        <f t="shared" si="16"/>
        <v>0</v>
      </c>
      <c r="U99" s="16">
        <f t="shared" si="12"/>
        <v>0</v>
      </c>
    </row>
    <row r="100" spans="1:21" ht="27.95" customHeight="1" x14ac:dyDescent="0.25">
      <c r="A100" s="1">
        <f t="shared" si="9"/>
        <v>95</v>
      </c>
      <c r="B100" s="1" t="s">
        <v>22</v>
      </c>
      <c r="C100" s="1"/>
      <c r="D100" s="25" t="s">
        <v>450</v>
      </c>
      <c r="E100" s="86" t="s">
        <v>41</v>
      </c>
      <c r="F100" s="96"/>
      <c r="G100" s="93">
        <f t="shared" si="13"/>
        <v>0</v>
      </c>
      <c r="H100" s="44">
        <v>4</v>
      </c>
      <c r="I100" s="44">
        <v>0</v>
      </c>
      <c r="J100" s="44">
        <v>1</v>
      </c>
      <c r="K100" s="44">
        <v>0</v>
      </c>
      <c r="L100" s="44">
        <v>0</v>
      </c>
      <c r="M100" s="44">
        <v>0</v>
      </c>
      <c r="N100" s="16">
        <f t="shared" si="14"/>
        <v>0</v>
      </c>
      <c r="O100" s="5">
        <v>0</v>
      </c>
      <c r="P100" s="5">
        <f t="shared" si="15"/>
        <v>0</v>
      </c>
      <c r="Q100" s="16">
        <f t="shared" si="10"/>
        <v>0</v>
      </c>
      <c r="R100" s="5">
        <v>0</v>
      </c>
      <c r="S100" s="16">
        <f t="shared" si="11"/>
        <v>0</v>
      </c>
      <c r="T100" s="5">
        <f t="shared" si="16"/>
        <v>0</v>
      </c>
      <c r="U100" s="16">
        <f t="shared" si="12"/>
        <v>0</v>
      </c>
    </row>
    <row r="101" spans="1:21" ht="27.95" customHeight="1" x14ac:dyDescent="0.25">
      <c r="A101" s="1">
        <f t="shared" si="9"/>
        <v>96</v>
      </c>
      <c r="B101" s="1" t="s">
        <v>22</v>
      </c>
      <c r="C101" s="1"/>
      <c r="D101" s="25" t="s">
        <v>208</v>
      </c>
      <c r="E101" s="84" t="s">
        <v>135</v>
      </c>
      <c r="F101" s="96" t="s">
        <v>340</v>
      </c>
      <c r="G101" s="93">
        <f t="shared" si="13"/>
        <v>8880.3700000000008</v>
      </c>
      <c r="H101" s="44">
        <v>7</v>
      </c>
      <c r="I101" s="44">
        <v>2</v>
      </c>
      <c r="J101" s="44">
        <v>3</v>
      </c>
      <c r="K101" s="44">
        <v>6</v>
      </c>
      <c r="L101" s="44">
        <v>10</v>
      </c>
      <c r="M101" s="44">
        <v>0</v>
      </c>
      <c r="N101" s="16">
        <f t="shared" si="14"/>
        <v>85.714285714285708</v>
      </c>
      <c r="O101" s="5">
        <v>8880.3700000000008</v>
      </c>
      <c r="P101" s="5">
        <f t="shared" si="15"/>
        <v>8880.3700000000008</v>
      </c>
      <c r="Q101" s="16">
        <f t="shared" si="10"/>
        <v>100</v>
      </c>
      <c r="R101" s="5">
        <v>8880.3700000000008</v>
      </c>
      <c r="S101" s="16">
        <f t="shared" si="11"/>
        <v>100</v>
      </c>
      <c r="T101" s="5">
        <f t="shared" si="16"/>
        <v>0</v>
      </c>
      <c r="U101" s="16">
        <f t="shared" si="12"/>
        <v>0</v>
      </c>
    </row>
    <row r="102" spans="1:21" ht="27.95" customHeight="1" x14ac:dyDescent="0.25">
      <c r="A102" s="1">
        <f t="shared" si="9"/>
        <v>97</v>
      </c>
      <c r="B102" s="1" t="s">
        <v>22</v>
      </c>
      <c r="C102" s="1"/>
      <c r="D102" s="25" t="s">
        <v>210</v>
      </c>
      <c r="E102" s="84" t="s">
        <v>211</v>
      </c>
      <c r="F102" s="100" t="s">
        <v>341</v>
      </c>
      <c r="G102" s="93">
        <f t="shared" si="13"/>
        <v>8230.5499999999993</v>
      </c>
      <c r="H102" s="44">
        <v>7</v>
      </c>
      <c r="I102" s="44">
        <v>1</v>
      </c>
      <c r="J102" s="44">
        <v>6</v>
      </c>
      <c r="K102" s="44">
        <v>6</v>
      </c>
      <c r="L102" s="44">
        <v>9</v>
      </c>
      <c r="M102" s="44">
        <v>0</v>
      </c>
      <c r="N102" s="16">
        <f t="shared" si="14"/>
        <v>85.714285714285708</v>
      </c>
      <c r="O102" s="5">
        <v>8230.5499999999993</v>
      </c>
      <c r="P102" s="5">
        <f t="shared" si="15"/>
        <v>8230.5499999999993</v>
      </c>
      <c r="Q102" s="16">
        <f t="shared" si="10"/>
        <v>100</v>
      </c>
      <c r="R102" s="5">
        <v>8230.5499999999993</v>
      </c>
      <c r="S102" s="16">
        <f t="shared" si="11"/>
        <v>100</v>
      </c>
      <c r="T102" s="5">
        <f t="shared" si="16"/>
        <v>0</v>
      </c>
      <c r="U102" s="16">
        <f t="shared" si="12"/>
        <v>0</v>
      </c>
    </row>
    <row r="103" spans="1:21" ht="30" x14ac:dyDescent="0.25">
      <c r="A103" s="1">
        <f t="shared" si="9"/>
        <v>98</v>
      </c>
      <c r="B103" s="1" t="s">
        <v>22</v>
      </c>
      <c r="C103" s="1"/>
      <c r="D103" s="25" t="s">
        <v>385</v>
      </c>
      <c r="E103" s="84" t="s">
        <v>41</v>
      </c>
      <c r="F103" s="97" t="s">
        <v>431</v>
      </c>
      <c r="G103" s="93">
        <f t="shared" si="13"/>
        <v>450.66</v>
      </c>
      <c r="H103" s="44">
        <v>23</v>
      </c>
      <c r="I103" s="44">
        <v>6</v>
      </c>
      <c r="J103" s="44">
        <v>5</v>
      </c>
      <c r="K103" s="44">
        <v>2</v>
      </c>
      <c r="L103" s="44">
        <v>2</v>
      </c>
      <c r="M103" s="44">
        <v>0</v>
      </c>
      <c r="N103" s="16">
        <f t="shared" si="14"/>
        <v>8.695652173913043</v>
      </c>
      <c r="O103" s="16">
        <v>450.66</v>
      </c>
      <c r="P103" s="5">
        <f t="shared" si="15"/>
        <v>450.66</v>
      </c>
      <c r="Q103" s="16">
        <f t="shared" si="10"/>
        <v>100</v>
      </c>
      <c r="R103" s="5">
        <v>450.66</v>
      </c>
      <c r="S103" s="16">
        <f t="shared" si="11"/>
        <v>100</v>
      </c>
      <c r="T103" s="5">
        <f t="shared" si="16"/>
        <v>0</v>
      </c>
      <c r="U103" s="16">
        <f t="shared" si="12"/>
        <v>0</v>
      </c>
    </row>
    <row r="104" spans="1:21" ht="27.95" customHeight="1" x14ac:dyDescent="0.25">
      <c r="A104" s="1">
        <f t="shared" si="9"/>
        <v>99</v>
      </c>
      <c r="B104" s="1" t="s">
        <v>22</v>
      </c>
      <c r="C104" s="1"/>
      <c r="D104" s="25" t="s">
        <v>218</v>
      </c>
      <c r="E104" s="84" t="s">
        <v>53</v>
      </c>
      <c r="F104" s="96" t="s">
        <v>342</v>
      </c>
      <c r="G104" s="93">
        <f t="shared" si="13"/>
        <v>11637.7</v>
      </c>
      <c r="H104" s="44">
        <v>31</v>
      </c>
      <c r="I104" s="44">
        <v>9</v>
      </c>
      <c r="J104" s="44">
        <v>19</v>
      </c>
      <c r="K104" s="44">
        <v>27</v>
      </c>
      <c r="L104" s="44">
        <v>34</v>
      </c>
      <c r="M104" s="44">
        <v>0</v>
      </c>
      <c r="N104" s="16">
        <f t="shared" si="14"/>
        <v>87.096774193548384</v>
      </c>
      <c r="O104" s="5">
        <v>11637.7</v>
      </c>
      <c r="P104" s="5">
        <f t="shared" si="15"/>
        <v>11637.7</v>
      </c>
      <c r="Q104" s="16">
        <f t="shared" si="10"/>
        <v>100</v>
      </c>
      <c r="R104" s="5">
        <v>11637.7</v>
      </c>
      <c r="S104" s="16">
        <f t="shared" si="11"/>
        <v>100</v>
      </c>
      <c r="T104" s="5">
        <f t="shared" si="16"/>
        <v>0</v>
      </c>
      <c r="U104" s="16">
        <f t="shared" si="12"/>
        <v>0</v>
      </c>
    </row>
    <row r="105" spans="1:21" ht="27.95" customHeight="1" x14ac:dyDescent="0.25">
      <c r="A105" s="1">
        <f t="shared" si="9"/>
        <v>100</v>
      </c>
      <c r="B105" s="1" t="s">
        <v>22</v>
      </c>
      <c r="C105" s="1"/>
      <c r="D105" s="25" t="s">
        <v>216</v>
      </c>
      <c r="E105" s="25" t="s">
        <v>53</v>
      </c>
      <c r="F105" s="98" t="s">
        <v>343</v>
      </c>
      <c r="G105" s="93">
        <f t="shared" si="13"/>
        <v>26065.58</v>
      </c>
      <c r="H105" s="44">
        <v>32</v>
      </c>
      <c r="I105" s="44">
        <v>5</v>
      </c>
      <c r="J105" s="44">
        <v>17</v>
      </c>
      <c r="K105" s="44">
        <v>22</v>
      </c>
      <c r="L105" s="44">
        <v>30</v>
      </c>
      <c r="M105" s="44">
        <v>0</v>
      </c>
      <c r="N105" s="16">
        <f t="shared" si="14"/>
        <v>68.75</v>
      </c>
      <c r="O105" s="5">
        <v>26065.58</v>
      </c>
      <c r="P105" s="5">
        <f t="shared" si="15"/>
        <v>26065.58</v>
      </c>
      <c r="Q105" s="16">
        <f t="shared" si="10"/>
        <v>100</v>
      </c>
      <c r="R105" s="5">
        <v>26065.58</v>
      </c>
      <c r="S105" s="16">
        <f t="shared" si="11"/>
        <v>100</v>
      </c>
      <c r="T105" s="5">
        <f t="shared" si="16"/>
        <v>0</v>
      </c>
      <c r="U105" s="16">
        <f t="shared" si="12"/>
        <v>0</v>
      </c>
    </row>
    <row r="106" spans="1:21" ht="27.95" customHeight="1" x14ac:dyDescent="0.25">
      <c r="A106" s="1">
        <f t="shared" si="9"/>
        <v>101</v>
      </c>
      <c r="B106" s="1" t="s">
        <v>22</v>
      </c>
      <c r="C106" s="1"/>
      <c r="D106" s="25" t="s">
        <v>466</v>
      </c>
      <c r="E106" s="25" t="s">
        <v>53</v>
      </c>
      <c r="F106" s="98"/>
      <c r="G106" s="93">
        <f t="shared" si="13"/>
        <v>0</v>
      </c>
      <c r="H106" s="44">
        <v>1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16">
        <f t="shared" si="14"/>
        <v>0</v>
      </c>
      <c r="O106" s="5">
        <v>0</v>
      </c>
      <c r="P106" s="5">
        <f t="shared" si="15"/>
        <v>0</v>
      </c>
      <c r="Q106" s="16">
        <f t="shared" si="10"/>
        <v>0</v>
      </c>
      <c r="R106" s="5">
        <v>0</v>
      </c>
      <c r="S106" s="16">
        <f t="shared" si="11"/>
        <v>0</v>
      </c>
      <c r="T106" s="5">
        <f t="shared" si="16"/>
        <v>0</v>
      </c>
      <c r="U106" s="16">
        <f t="shared" si="12"/>
        <v>0</v>
      </c>
    </row>
    <row r="107" spans="1:21" ht="27.95" customHeight="1" x14ac:dyDescent="0.25">
      <c r="A107" s="1">
        <f t="shared" si="9"/>
        <v>102</v>
      </c>
      <c r="B107" s="1" t="s">
        <v>22</v>
      </c>
      <c r="C107" s="1"/>
      <c r="D107" s="25" t="s">
        <v>220</v>
      </c>
      <c r="E107" s="25" t="s">
        <v>221</v>
      </c>
      <c r="F107" s="101" t="s">
        <v>344</v>
      </c>
      <c r="G107" s="93">
        <f t="shared" si="13"/>
        <v>42562.03</v>
      </c>
      <c r="H107" s="44">
        <v>50</v>
      </c>
      <c r="I107" s="44">
        <v>5</v>
      </c>
      <c r="J107" s="44">
        <v>43</v>
      </c>
      <c r="K107" s="44">
        <v>47</v>
      </c>
      <c r="L107" s="44">
        <v>57</v>
      </c>
      <c r="M107" s="44">
        <v>0</v>
      </c>
      <c r="N107" s="16">
        <f t="shared" si="14"/>
        <v>94</v>
      </c>
      <c r="O107" s="5">
        <v>42562.03</v>
      </c>
      <c r="P107" s="5">
        <f t="shared" si="15"/>
        <v>42562.03</v>
      </c>
      <c r="Q107" s="16">
        <f t="shared" si="10"/>
        <v>100</v>
      </c>
      <c r="R107" s="5">
        <v>42562.03</v>
      </c>
      <c r="S107" s="16">
        <f t="shared" si="11"/>
        <v>100</v>
      </c>
      <c r="T107" s="5">
        <f t="shared" si="16"/>
        <v>0</v>
      </c>
      <c r="U107" s="16">
        <f t="shared" si="12"/>
        <v>0</v>
      </c>
    </row>
    <row r="108" spans="1:21" ht="27.95" customHeight="1" x14ac:dyDescent="0.25">
      <c r="A108" s="1">
        <f t="shared" si="9"/>
        <v>103</v>
      </c>
      <c r="B108" s="1" t="s">
        <v>22</v>
      </c>
      <c r="C108" s="1"/>
      <c r="D108" s="25" t="s">
        <v>269</v>
      </c>
      <c r="E108" s="25" t="s">
        <v>41</v>
      </c>
      <c r="F108" s="102" t="s">
        <v>345</v>
      </c>
      <c r="G108" s="93">
        <f t="shared" si="13"/>
        <v>9571.81</v>
      </c>
      <c r="H108" s="44">
        <v>25</v>
      </c>
      <c r="I108" s="44">
        <v>9</v>
      </c>
      <c r="J108" s="44">
        <v>15</v>
      </c>
      <c r="K108" s="44">
        <v>18</v>
      </c>
      <c r="L108" s="44">
        <v>23</v>
      </c>
      <c r="M108" s="44">
        <v>0</v>
      </c>
      <c r="N108" s="16">
        <f t="shared" si="14"/>
        <v>72</v>
      </c>
      <c r="O108" s="16">
        <v>9571.81</v>
      </c>
      <c r="P108" s="5">
        <f t="shared" si="15"/>
        <v>9571.81</v>
      </c>
      <c r="Q108" s="16">
        <f t="shared" si="10"/>
        <v>100</v>
      </c>
      <c r="R108" s="5">
        <v>9571.81</v>
      </c>
      <c r="S108" s="16">
        <f t="shared" si="11"/>
        <v>100</v>
      </c>
      <c r="T108" s="5">
        <f t="shared" si="16"/>
        <v>0</v>
      </c>
      <c r="U108" s="16">
        <f t="shared" si="12"/>
        <v>0</v>
      </c>
    </row>
    <row r="109" spans="1:21" ht="27.95" customHeight="1" x14ac:dyDescent="0.25">
      <c r="A109" s="1">
        <f t="shared" si="9"/>
        <v>104</v>
      </c>
      <c r="B109" s="1" t="s">
        <v>22</v>
      </c>
      <c r="C109" s="1"/>
      <c r="D109" s="25" t="s">
        <v>223</v>
      </c>
      <c r="E109" s="25" t="s">
        <v>224</v>
      </c>
      <c r="F109" s="103" t="s">
        <v>346</v>
      </c>
      <c r="G109" s="93">
        <f t="shared" si="13"/>
        <v>23752.54</v>
      </c>
      <c r="H109" s="44">
        <v>46</v>
      </c>
      <c r="I109" s="44">
        <v>5</v>
      </c>
      <c r="J109" s="44">
        <v>34</v>
      </c>
      <c r="K109" s="44">
        <v>36</v>
      </c>
      <c r="L109" s="44">
        <v>42</v>
      </c>
      <c r="M109" s="44">
        <v>0</v>
      </c>
      <c r="N109" s="16">
        <f t="shared" si="14"/>
        <v>78.260869565217391</v>
      </c>
      <c r="O109" s="5">
        <v>23752.54</v>
      </c>
      <c r="P109" s="5">
        <f t="shared" si="15"/>
        <v>23752.54</v>
      </c>
      <c r="Q109" s="16">
        <f t="shared" si="10"/>
        <v>100</v>
      </c>
      <c r="R109" s="5">
        <v>23752.54</v>
      </c>
      <c r="S109" s="16">
        <f t="shared" si="11"/>
        <v>100</v>
      </c>
      <c r="T109" s="5">
        <f t="shared" si="16"/>
        <v>0</v>
      </c>
      <c r="U109" s="16">
        <f t="shared" si="12"/>
        <v>0</v>
      </c>
    </row>
    <row r="110" spans="1:21" ht="27.95" customHeight="1" x14ac:dyDescent="0.25">
      <c r="A110" s="1">
        <f t="shared" si="9"/>
        <v>105</v>
      </c>
      <c r="B110" s="1" t="s">
        <v>22</v>
      </c>
      <c r="C110" s="1"/>
      <c r="D110" s="25" t="s">
        <v>460</v>
      </c>
      <c r="E110" s="25" t="s">
        <v>41</v>
      </c>
      <c r="F110" s="36" t="s">
        <v>461</v>
      </c>
      <c r="G110" s="93">
        <f t="shared" si="13"/>
        <v>0</v>
      </c>
      <c r="H110" s="44">
        <v>5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16">
        <f t="shared" si="14"/>
        <v>0</v>
      </c>
      <c r="O110" s="5">
        <v>0</v>
      </c>
      <c r="P110" s="5">
        <f t="shared" si="15"/>
        <v>0</v>
      </c>
      <c r="Q110" s="16">
        <f t="shared" si="10"/>
        <v>0</v>
      </c>
      <c r="R110" s="5">
        <v>0</v>
      </c>
      <c r="S110" s="16">
        <f t="shared" si="11"/>
        <v>0</v>
      </c>
      <c r="T110" s="5">
        <f t="shared" si="16"/>
        <v>0</v>
      </c>
      <c r="U110" s="16">
        <f t="shared" si="12"/>
        <v>0</v>
      </c>
    </row>
    <row r="111" spans="1:21" ht="27.95" customHeight="1" x14ac:dyDescent="0.25">
      <c r="A111" s="1">
        <f t="shared" si="9"/>
        <v>106</v>
      </c>
      <c r="B111" s="1" t="s">
        <v>22</v>
      </c>
      <c r="C111" s="1"/>
      <c r="D111" s="90" t="s">
        <v>371</v>
      </c>
      <c r="E111" s="25" t="s">
        <v>41</v>
      </c>
      <c r="F111" s="97" t="s">
        <v>432</v>
      </c>
      <c r="G111" s="93">
        <f t="shared" si="13"/>
        <v>0</v>
      </c>
      <c r="H111" s="44">
        <v>16</v>
      </c>
      <c r="I111" s="44">
        <v>6</v>
      </c>
      <c r="J111" s="44">
        <v>8</v>
      </c>
      <c r="K111" s="44">
        <v>0</v>
      </c>
      <c r="L111" s="44">
        <v>0</v>
      </c>
      <c r="M111" s="44">
        <v>0</v>
      </c>
      <c r="N111" s="16">
        <f t="shared" si="14"/>
        <v>0</v>
      </c>
      <c r="O111" s="16">
        <f t="shared" si="14"/>
        <v>0</v>
      </c>
      <c r="P111" s="5">
        <f t="shared" si="15"/>
        <v>0</v>
      </c>
      <c r="Q111" s="16">
        <f t="shared" si="10"/>
        <v>0</v>
      </c>
      <c r="R111" s="16">
        <f t="shared" si="14"/>
        <v>0</v>
      </c>
      <c r="S111" s="16">
        <f t="shared" si="11"/>
        <v>0</v>
      </c>
      <c r="T111" s="5">
        <f t="shared" si="16"/>
        <v>0</v>
      </c>
      <c r="U111" s="16">
        <f t="shared" si="12"/>
        <v>0</v>
      </c>
    </row>
    <row r="112" spans="1:21" ht="27.95" customHeight="1" x14ac:dyDescent="0.25">
      <c r="A112" s="1">
        <f t="shared" si="9"/>
        <v>107</v>
      </c>
      <c r="B112" s="1" t="s">
        <v>22</v>
      </c>
      <c r="C112" s="1"/>
      <c r="D112" s="25" t="s">
        <v>226</v>
      </c>
      <c r="E112" s="25" t="s">
        <v>41</v>
      </c>
      <c r="F112" s="96" t="s">
        <v>347</v>
      </c>
      <c r="G112" s="93">
        <f t="shared" si="13"/>
        <v>17302.32</v>
      </c>
      <c r="H112" s="44">
        <v>39</v>
      </c>
      <c r="I112" s="44">
        <v>7</v>
      </c>
      <c r="J112" s="44">
        <v>23</v>
      </c>
      <c r="K112" s="44">
        <v>20</v>
      </c>
      <c r="L112" s="44">
        <v>28</v>
      </c>
      <c r="M112" s="44">
        <v>0</v>
      </c>
      <c r="N112" s="16">
        <f t="shared" si="14"/>
        <v>51.282051282051277</v>
      </c>
      <c r="O112" s="5">
        <v>17302.32</v>
      </c>
      <c r="P112" s="5">
        <f t="shared" si="15"/>
        <v>17302.32</v>
      </c>
      <c r="Q112" s="16">
        <f t="shared" si="10"/>
        <v>100</v>
      </c>
      <c r="R112" s="5">
        <v>17302.32</v>
      </c>
      <c r="S112" s="16">
        <f t="shared" si="11"/>
        <v>100</v>
      </c>
      <c r="T112" s="5">
        <f t="shared" si="16"/>
        <v>0</v>
      </c>
      <c r="U112" s="16">
        <f t="shared" si="12"/>
        <v>0</v>
      </c>
    </row>
    <row r="113" spans="1:21" ht="27.95" customHeight="1" x14ac:dyDescent="0.25">
      <c r="A113" s="1">
        <f t="shared" si="9"/>
        <v>108</v>
      </c>
      <c r="B113" s="1" t="s">
        <v>22</v>
      </c>
      <c r="C113" s="1"/>
      <c r="D113" s="25" t="s">
        <v>228</v>
      </c>
      <c r="E113" s="25" t="s">
        <v>53</v>
      </c>
      <c r="F113" s="96" t="s">
        <v>348</v>
      </c>
      <c r="G113" s="93">
        <f t="shared" si="13"/>
        <v>6921.24</v>
      </c>
      <c r="H113" s="44">
        <v>19</v>
      </c>
      <c r="I113" s="44">
        <v>1</v>
      </c>
      <c r="J113" s="44">
        <v>15</v>
      </c>
      <c r="K113" s="44">
        <v>14</v>
      </c>
      <c r="L113" s="44">
        <v>19</v>
      </c>
      <c r="M113" s="44">
        <v>0</v>
      </c>
      <c r="N113" s="16">
        <f t="shared" si="14"/>
        <v>73.68421052631578</v>
      </c>
      <c r="O113" s="5">
        <v>6921.24</v>
      </c>
      <c r="P113" s="5">
        <f t="shared" si="15"/>
        <v>6921.24</v>
      </c>
      <c r="Q113" s="16">
        <f t="shared" si="10"/>
        <v>100</v>
      </c>
      <c r="R113" s="5">
        <v>6921.24</v>
      </c>
      <c r="S113" s="16">
        <f t="shared" si="11"/>
        <v>100</v>
      </c>
      <c r="T113" s="5">
        <f t="shared" si="16"/>
        <v>0</v>
      </c>
      <c r="U113" s="16">
        <f t="shared" si="12"/>
        <v>0</v>
      </c>
    </row>
    <row r="114" spans="1:21" ht="27.95" customHeight="1" x14ac:dyDescent="0.25">
      <c r="A114" s="1">
        <f t="shared" si="9"/>
        <v>109</v>
      </c>
      <c r="B114" s="1" t="s">
        <v>22</v>
      </c>
      <c r="C114" s="1"/>
      <c r="D114" s="25" t="s">
        <v>232</v>
      </c>
      <c r="E114" s="84" t="s">
        <v>164</v>
      </c>
      <c r="F114" s="100" t="s">
        <v>360</v>
      </c>
      <c r="G114" s="93">
        <f t="shared" si="13"/>
        <v>11644.14</v>
      </c>
      <c r="H114" s="44">
        <v>25</v>
      </c>
      <c r="I114" s="44">
        <v>5</v>
      </c>
      <c r="J114" s="44">
        <v>10</v>
      </c>
      <c r="K114" s="44">
        <v>17</v>
      </c>
      <c r="L114" s="44">
        <v>20</v>
      </c>
      <c r="M114" s="44">
        <v>0</v>
      </c>
      <c r="N114" s="16">
        <f t="shared" si="14"/>
        <v>68</v>
      </c>
      <c r="O114" s="5">
        <v>11644.14</v>
      </c>
      <c r="P114" s="5">
        <f t="shared" si="15"/>
        <v>11644.14</v>
      </c>
      <c r="Q114" s="16">
        <f t="shared" si="10"/>
        <v>100</v>
      </c>
      <c r="R114" s="5">
        <v>11644.14</v>
      </c>
      <c r="S114" s="16">
        <f t="shared" si="11"/>
        <v>100</v>
      </c>
      <c r="T114" s="5">
        <f t="shared" si="16"/>
        <v>0</v>
      </c>
      <c r="U114" s="16">
        <f t="shared" si="12"/>
        <v>0</v>
      </c>
    </row>
    <row r="115" spans="1:21" ht="27.95" customHeight="1" x14ac:dyDescent="0.25">
      <c r="A115" s="1">
        <f t="shared" si="9"/>
        <v>110</v>
      </c>
      <c r="B115" s="1" t="s">
        <v>22</v>
      </c>
      <c r="C115" s="1"/>
      <c r="D115" s="25" t="s">
        <v>230</v>
      </c>
      <c r="E115" s="84" t="s">
        <v>64</v>
      </c>
      <c r="F115" s="97" t="s">
        <v>436</v>
      </c>
      <c r="G115" s="93">
        <f t="shared" si="13"/>
        <v>0</v>
      </c>
      <c r="H115" s="44">
        <v>1</v>
      </c>
      <c r="I115" s="44">
        <v>0</v>
      </c>
      <c r="J115" s="44">
        <v>1</v>
      </c>
      <c r="K115" s="44">
        <v>0</v>
      </c>
      <c r="L115" s="44">
        <v>0</v>
      </c>
      <c r="M115" s="44">
        <v>0</v>
      </c>
      <c r="N115" s="16">
        <f t="shared" si="14"/>
        <v>0</v>
      </c>
      <c r="O115" s="5">
        <v>0</v>
      </c>
      <c r="P115" s="5">
        <f t="shared" si="15"/>
        <v>0</v>
      </c>
      <c r="Q115" s="16">
        <f t="shared" si="10"/>
        <v>0</v>
      </c>
      <c r="R115" s="5">
        <v>0</v>
      </c>
      <c r="S115" s="16">
        <f t="shared" si="11"/>
        <v>0</v>
      </c>
      <c r="T115" s="5">
        <f t="shared" si="16"/>
        <v>0</v>
      </c>
      <c r="U115" s="16">
        <f t="shared" si="12"/>
        <v>0</v>
      </c>
    </row>
    <row r="116" spans="1:21" ht="27.95" customHeight="1" x14ac:dyDescent="0.25">
      <c r="A116" s="1">
        <f t="shared" si="9"/>
        <v>111</v>
      </c>
      <c r="B116" s="1" t="s">
        <v>22</v>
      </c>
      <c r="C116" s="1"/>
      <c r="D116" s="25" t="s">
        <v>463</v>
      </c>
      <c r="E116" s="84" t="s">
        <v>41</v>
      </c>
      <c r="F116" s="98"/>
      <c r="G116" s="93"/>
      <c r="H116" s="44">
        <v>2</v>
      </c>
      <c r="I116" s="44">
        <v>0</v>
      </c>
      <c r="J116" s="44">
        <v>2</v>
      </c>
      <c r="K116" s="44"/>
      <c r="L116" s="44"/>
      <c r="M116" s="44"/>
      <c r="N116" s="16"/>
      <c r="O116" s="5"/>
      <c r="P116" s="5"/>
      <c r="Q116" s="16"/>
      <c r="R116" s="5"/>
      <c r="S116" s="16"/>
      <c r="T116" s="5"/>
      <c r="U116" s="16"/>
    </row>
    <row r="117" spans="1:21" ht="49.5" customHeight="1" x14ac:dyDescent="0.25">
      <c r="A117" s="1">
        <f t="shared" si="9"/>
        <v>112</v>
      </c>
      <c r="B117" s="25" t="s">
        <v>23</v>
      </c>
      <c r="C117" s="216" t="s">
        <v>271</v>
      </c>
      <c r="D117" s="25" t="s">
        <v>270</v>
      </c>
      <c r="E117" s="84" t="s">
        <v>41</v>
      </c>
      <c r="F117" s="97" t="s">
        <v>369</v>
      </c>
      <c r="G117" s="93">
        <f t="shared" si="13"/>
        <v>4070.72</v>
      </c>
      <c r="H117" s="44">
        <v>16</v>
      </c>
      <c r="I117" s="44">
        <v>2</v>
      </c>
      <c r="J117" s="44">
        <v>13</v>
      </c>
      <c r="K117" s="44">
        <v>11</v>
      </c>
      <c r="L117" s="44">
        <v>14</v>
      </c>
      <c r="M117" s="44">
        <v>0</v>
      </c>
      <c r="N117" s="16">
        <f t="shared" si="14"/>
        <v>68.75</v>
      </c>
      <c r="O117" s="5">
        <v>4070.72</v>
      </c>
      <c r="P117" s="5">
        <f t="shared" si="15"/>
        <v>4070.72</v>
      </c>
      <c r="Q117" s="16">
        <f t="shared" si="10"/>
        <v>100</v>
      </c>
      <c r="R117" s="5">
        <v>4070.72</v>
      </c>
      <c r="S117" s="16">
        <f t="shared" si="11"/>
        <v>100</v>
      </c>
      <c r="T117" s="5">
        <f t="shared" si="16"/>
        <v>0</v>
      </c>
      <c r="U117" s="16">
        <f t="shared" si="12"/>
        <v>0</v>
      </c>
    </row>
    <row r="118" spans="1:21" ht="49.5" customHeight="1" x14ac:dyDescent="0.25">
      <c r="A118" s="1">
        <f t="shared" si="9"/>
        <v>113</v>
      </c>
      <c r="B118" s="1" t="s">
        <v>22</v>
      </c>
      <c r="C118" s="216"/>
      <c r="D118" s="25" t="s">
        <v>471</v>
      </c>
      <c r="E118" s="84" t="s">
        <v>41</v>
      </c>
      <c r="F118" s="97"/>
      <c r="G118" s="93">
        <f t="shared" si="13"/>
        <v>0</v>
      </c>
      <c r="H118" s="44">
        <v>2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16">
        <f t="shared" si="14"/>
        <v>0</v>
      </c>
      <c r="O118" s="5">
        <v>0</v>
      </c>
      <c r="P118" s="5">
        <f t="shared" si="15"/>
        <v>0</v>
      </c>
      <c r="Q118" s="16">
        <f t="shared" si="10"/>
        <v>0</v>
      </c>
      <c r="R118" s="5">
        <v>0</v>
      </c>
      <c r="S118" s="16">
        <f t="shared" si="11"/>
        <v>0</v>
      </c>
      <c r="T118" s="5">
        <f t="shared" si="16"/>
        <v>0</v>
      </c>
      <c r="U118" s="16">
        <f t="shared" si="12"/>
        <v>0</v>
      </c>
    </row>
    <row r="119" spans="1:21" ht="27.95" customHeight="1" x14ac:dyDescent="0.25">
      <c r="A119" s="1">
        <f t="shared" si="9"/>
        <v>114</v>
      </c>
      <c r="B119" s="1" t="s">
        <v>22</v>
      </c>
      <c r="C119" s="1"/>
      <c r="D119" s="25" t="s">
        <v>234</v>
      </c>
      <c r="E119" s="86" t="s">
        <v>176</v>
      </c>
      <c r="F119" s="96" t="s">
        <v>349</v>
      </c>
      <c r="G119" s="93">
        <f t="shared" si="13"/>
        <v>8750.07</v>
      </c>
      <c r="H119" s="44">
        <v>33</v>
      </c>
      <c r="I119" s="44">
        <v>3</v>
      </c>
      <c r="J119" s="44">
        <v>15</v>
      </c>
      <c r="K119" s="44">
        <v>22</v>
      </c>
      <c r="L119" s="44">
        <v>27</v>
      </c>
      <c r="M119" s="44">
        <v>0</v>
      </c>
      <c r="N119" s="16">
        <f t="shared" si="14"/>
        <v>66.666666666666657</v>
      </c>
      <c r="O119" s="5">
        <v>8750.07</v>
      </c>
      <c r="P119" s="5">
        <f t="shared" si="15"/>
        <v>8750.07</v>
      </c>
      <c r="Q119" s="16">
        <f t="shared" si="10"/>
        <v>100</v>
      </c>
      <c r="R119" s="5">
        <v>8750.07</v>
      </c>
      <c r="S119" s="16">
        <f t="shared" si="11"/>
        <v>100</v>
      </c>
      <c r="T119" s="5">
        <f t="shared" si="16"/>
        <v>0</v>
      </c>
      <c r="U119" s="16">
        <f t="shared" si="12"/>
        <v>0</v>
      </c>
    </row>
    <row r="120" spans="1:21" s="169" customFormat="1" ht="27.95" customHeight="1" x14ac:dyDescent="0.25">
      <c r="A120" s="1">
        <f t="shared" si="9"/>
        <v>115</v>
      </c>
      <c r="B120" s="166" t="s">
        <v>22</v>
      </c>
      <c r="C120" s="166"/>
      <c r="D120" s="25" t="s">
        <v>401</v>
      </c>
      <c r="E120" s="86" t="s">
        <v>128</v>
      </c>
      <c r="F120" s="97" t="s">
        <v>430</v>
      </c>
      <c r="G120" s="93">
        <f t="shared" si="13"/>
        <v>0</v>
      </c>
      <c r="H120" s="168">
        <v>5</v>
      </c>
      <c r="I120" s="168">
        <v>1</v>
      </c>
      <c r="J120" s="168">
        <v>4</v>
      </c>
      <c r="K120" s="44">
        <v>0</v>
      </c>
      <c r="L120" s="44">
        <v>0</v>
      </c>
      <c r="M120" s="44">
        <v>0</v>
      </c>
      <c r="N120" s="16">
        <f t="shared" si="14"/>
        <v>0</v>
      </c>
      <c r="O120" s="5">
        <v>0</v>
      </c>
      <c r="P120" s="5">
        <f t="shared" si="15"/>
        <v>0</v>
      </c>
      <c r="Q120" s="16">
        <f t="shared" si="10"/>
        <v>0</v>
      </c>
      <c r="R120" s="5">
        <v>0</v>
      </c>
      <c r="S120" s="16">
        <f t="shared" si="11"/>
        <v>0</v>
      </c>
      <c r="T120" s="5">
        <f t="shared" si="16"/>
        <v>0</v>
      </c>
      <c r="U120" s="16">
        <f t="shared" si="12"/>
        <v>0</v>
      </c>
    </row>
    <row r="121" spans="1:21" s="169" customFormat="1" ht="27.95" customHeight="1" x14ac:dyDescent="0.25">
      <c r="A121" s="1">
        <f t="shared" si="9"/>
        <v>116</v>
      </c>
      <c r="B121" s="166" t="s">
        <v>22</v>
      </c>
      <c r="C121" s="166"/>
      <c r="D121" s="25" t="s">
        <v>425</v>
      </c>
      <c r="E121" s="86" t="s">
        <v>41</v>
      </c>
      <c r="F121" s="192" t="s">
        <v>444</v>
      </c>
      <c r="G121" s="93">
        <f t="shared" si="13"/>
        <v>1381.67</v>
      </c>
      <c r="H121" s="168">
        <v>7</v>
      </c>
      <c r="I121" s="168">
        <v>1</v>
      </c>
      <c r="J121" s="168">
        <v>6</v>
      </c>
      <c r="K121" s="168">
        <v>4</v>
      </c>
      <c r="L121" s="168">
        <v>4</v>
      </c>
      <c r="M121" s="168">
        <v>0</v>
      </c>
      <c r="N121" s="16">
        <f t="shared" si="14"/>
        <v>57.142857142857139</v>
      </c>
      <c r="O121" s="5">
        <v>1381.67</v>
      </c>
      <c r="P121" s="5">
        <f t="shared" si="15"/>
        <v>1381.67</v>
      </c>
      <c r="Q121" s="16">
        <f t="shared" si="10"/>
        <v>100</v>
      </c>
      <c r="R121" s="5">
        <v>1381.67</v>
      </c>
      <c r="S121" s="16">
        <f t="shared" si="11"/>
        <v>100</v>
      </c>
      <c r="T121" s="5">
        <f t="shared" si="16"/>
        <v>0</v>
      </c>
      <c r="U121" s="16">
        <f t="shared" si="12"/>
        <v>0</v>
      </c>
    </row>
    <row r="122" spans="1:21" ht="27.95" customHeight="1" x14ac:dyDescent="0.25">
      <c r="A122" s="1">
        <f t="shared" si="9"/>
        <v>117</v>
      </c>
      <c r="B122" s="1" t="s">
        <v>22</v>
      </c>
      <c r="C122" s="1"/>
      <c r="D122" s="25" t="s">
        <v>272</v>
      </c>
      <c r="E122" s="86" t="s">
        <v>263</v>
      </c>
      <c r="F122" s="97" t="s">
        <v>350</v>
      </c>
      <c r="G122" s="93">
        <f t="shared" si="13"/>
        <v>8753.1299999999992</v>
      </c>
      <c r="H122" s="44">
        <v>31</v>
      </c>
      <c r="I122" s="44">
        <v>5</v>
      </c>
      <c r="J122" s="44">
        <v>10</v>
      </c>
      <c r="K122" s="44">
        <v>11</v>
      </c>
      <c r="L122" s="44">
        <v>12</v>
      </c>
      <c r="M122" s="44">
        <v>0</v>
      </c>
      <c r="N122" s="16">
        <f t="shared" si="14"/>
        <v>35.483870967741936</v>
      </c>
      <c r="O122" s="5">
        <v>8753.1299999999992</v>
      </c>
      <c r="P122" s="5">
        <f t="shared" si="15"/>
        <v>8753.1299999999992</v>
      </c>
      <c r="Q122" s="16">
        <f t="shared" si="10"/>
        <v>100</v>
      </c>
      <c r="R122" s="5">
        <v>8753.1299999999992</v>
      </c>
      <c r="S122" s="16">
        <f t="shared" si="11"/>
        <v>100</v>
      </c>
      <c r="T122" s="5">
        <f t="shared" si="16"/>
        <v>0</v>
      </c>
      <c r="U122" s="16">
        <f t="shared" si="12"/>
        <v>0</v>
      </c>
    </row>
    <row r="123" spans="1:21" ht="27.95" customHeight="1" x14ac:dyDescent="0.25">
      <c r="A123" s="1">
        <f t="shared" si="9"/>
        <v>118</v>
      </c>
      <c r="B123" s="1" t="s">
        <v>22</v>
      </c>
      <c r="C123" s="1"/>
      <c r="D123" s="25" t="s">
        <v>472</v>
      </c>
      <c r="E123" s="84" t="s">
        <v>53</v>
      </c>
      <c r="F123" s="97"/>
      <c r="G123" s="93">
        <f t="shared" si="13"/>
        <v>0</v>
      </c>
      <c r="H123" s="44">
        <v>4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16">
        <f t="shared" si="14"/>
        <v>0</v>
      </c>
      <c r="O123" s="5">
        <v>0</v>
      </c>
      <c r="P123" s="5">
        <f t="shared" si="15"/>
        <v>0</v>
      </c>
      <c r="Q123" s="16">
        <f t="shared" si="10"/>
        <v>0</v>
      </c>
      <c r="R123" s="5">
        <v>0</v>
      </c>
      <c r="S123" s="16">
        <f t="shared" si="11"/>
        <v>0</v>
      </c>
      <c r="T123" s="5">
        <f t="shared" si="16"/>
        <v>0</v>
      </c>
      <c r="U123" s="16">
        <f t="shared" si="12"/>
        <v>0</v>
      </c>
    </row>
    <row r="124" spans="1:21" ht="27.95" customHeight="1" x14ac:dyDescent="0.25">
      <c r="A124" s="1">
        <f t="shared" si="9"/>
        <v>119</v>
      </c>
      <c r="B124" s="1" t="s">
        <v>22</v>
      </c>
      <c r="C124" s="1"/>
      <c r="D124" s="25" t="s">
        <v>470</v>
      </c>
      <c r="E124" s="86" t="s">
        <v>469</v>
      </c>
      <c r="F124" s="97"/>
      <c r="G124" s="93">
        <f t="shared" si="13"/>
        <v>0</v>
      </c>
      <c r="H124" s="44">
        <v>3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16">
        <f t="shared" si="14"/>
        <v>0</v>
      </c>
      <c r="O124" s="5">
        <v>0</v>
      </c>
      <c r="P124" s="5">
        <f t="shared" si="15"/>
        <v>0</v>
      </c>
      <c r="Q124" s="16">
        <f t="shared" si="10"/>
        <v>0</v>
      </c>
      <c r="R124" s="5">
        <v>0</v>
      </c>
      <c r="S124" s="16">
        <f t="shared" si="11"/>
        <v>0</v>
      </c>
      <c r="T124" s="5">
        <f t="shared" si="16"/>
        <v>0</v>
      </c>
      <c r="U124" s="16">
        <f t="shared" si="12"/>
        <v>0</v>
      </c>
    </row>
    <row r="125" spans="1:21" ht="27.95" customHeight="1" x14ac:dyDescent="0.25">
      <c r="A125" s="1">
        <f t="shared" si="9"/>
        <v>120</v>
      </c>
      <c r="B125" s="1" t="s">
        <v>22</v>
      </c>
      <c r="C125" s="1"/>
      <c r="D125" s="25" t="s">
        <v>236</v>
      </c>
      <c r="E125" s="84" t="s">
        <v>53</v>
      </c>
      <c r="F125" s="96" t="s">
        <v>368</v>
      </c>
      <c r="G125" s="93">
        <f t="shared" si="13"/>
        <v>14913.17</v>
      </c>
      <c r="H125" s="44">
        <v>30</v>
      </c>
      <c r="I125" s="44">
        <v>8</v>
      </c>
      <c r="J125" s="44">
        <v>17</v>
      </c>
      <c r="K125" s="44">
        <v>16</v>
      </c>
      <c r="L125" s="44">
        <v>21</v>
      </c>
      <c r="M125" s="44">
        <v>0</v>
      </c>
      <c r="N125" s="16">
        <f t="shared" si="14"/>
        <v>53.333333333333336</v>
      </c>
      <c r="O125" s="5">
        <v>14913.17</v>
      </c>
      <c r="P125" s="5">
        <f t="shared" si="15"/>
        <v>14913.17</v>
      </c>
      <c r="Q125" s="16">
        <f t="shared" si="10"/>
        <v>100</v>
      </c>
      <c r="R125" s="5">
        <v>14913.17</v>
      </c>
      <c r="S125" s="16">
        <f t="shared" si="11"/>
        <v>100</v>
      </c>
      <c r="T125" s="5">
        <f t="shared" si="16"/>
        <v>0</v>
      </c>
      <c r="U125" s="16">
        <f t="shared" si="12"/>
        <v>0</v>
      </c>
    </row>
    <row r="126" spans="1:21" ht="27.95" customHeight="1" x14ac:dyDescent="0.25">
      <c r="A126" s="1">
        <f t="shared" si="9"/>
        <v>121</v>
      </c>
      <c r="B126" s="1" t="s">
        <v>22</v>
      </c>
      <c r="C126" s="1"/>
      <c r="D126" s="25" t="s">
        <v>240</v>
      </c>
      <c r="E126" s="84" t="s">
        <v>241</v>
      </c>
      <c r="F126" s="96" t="s">
        <v>351</v>
      </c>
      <c r="G126" s="93">
        <f t="shared" si="13"/>
        <v>4691.9399999999996</v>
      </c>
      <c r="H126" s="44">
        <v>20</v>
      </c>
      <c r="I126" s="44">
        <v>8</v>
      </c>
      <c r="J126" s="44">
        <v>6</v>
      </c>
      <c r="K126" s="44">
        <v>12</v>
      </c>
      <c r="L126" s="44">
        <v>12</v>
      </c>
      <c r="M126" s="44">
        <v>0</v>
      </c>
      <c r="N126" s="16">
        <f t="shared" si="14"/>
        <v>60</v>
      </c>
      <c r="O126" s="5">
        <v>4691.9399999999996</v>
      </c>
      <c r="P126" s="5">
        <f t="shared" si="15"/>
        <v>4691.9399999999996</v>
      </c>
      <c r="Q126" s="16">
        <f t="shared" si="10"/>
        <v>100</v>
      </c>
      <c r="R126" s="5">
        <v>4691.9399999999996</v>
      </c>
      <c r="S126" s="16">
        <f t="shared" si="11"/>
        <v>100</v>
      </c>
      <c r="T126" s="5">
        <f t="shared" si="16"/>
        <v>0</v>
      </c>
      <c r="U126" s="16">
        <f t="shared" si="12"/>
        <v>0</v>
      </c>
    </row>
    <row r="127" spans="1:21" ht="27.95" customHeight="1" x14ac:dyDescent="0.25">
      <c r="A127" s="1">
        <f t="shared" si="9"/>
        <v>122</v>
      </c>
      <c r="B127" s="1" t="s">
        <v>22</v>
      </c>
      <c r="C127" s="1"/>
      <c r="D127" s="25" t="s">
        <v>243</v>
      </c>
      <c r="E127" s="33" t="s">
        <v>128</v>
      </c>
      <c r="F127" s="96" t="s">
        <v>352</v>
      </c>
      <c r="G127" s="93">
        <f t="shared" si="13"/>
        <v>10829.84</v>
      </c>
      <c r="H127" s="44">
        <v>28</v>
      </c>
      <c r="I127" s="44">
        <v>7</v>
      </c>
      <c r="J127" s="44">
        <v>7</v>
      </c>
      <c r="K127" s="44">
        <v>26</v>
      </c>
      <c r="L127" s="44">
        <v>27</v>
      </c>
      <c r="M127" s="44">
        <v>0</v>
      </c>
      <c r="N127" s="16">
        <f t="shared" si="14"/>
        <v>92.857142857142861</v>
      </c>
      <c r="O127" s="5">
        <v>10829.84</v>
      </c>
      <c r="P127" s="5">
        <f t="shared" si="15"/>
        <v>10829.84</v>
      </c>
      <c r="Q127" s="16">
        <f t="shared" si="10"/>
        <v>100</v>
      </c>
      <c r="R127" s="5">
        <v>10829.84</v>
      </c>
      <c r="S127" s="16">
        <f t="shared" si="11"/>
        <v>100</v>
      </c>
      <c r="T127" s="5">
        <f t="shared" si="16"/>
        <v>0</v>
      </c>
      <c r="U127" s="16">
        <f t="shared" si="12"/>
        <v>0</v>
      </c>
    </row>
    <row r="128" spans="1:21" ht="27.95" customHeight="1" x14ac:dyDescent="0.25">
      <c r="A128" s="1">
        <f t="shared" si="9"/>
        <v>123</v>
      </c>
      <c r="B128" s="1" t="s">
        <v>22</v>
      </c>
      <c r="C128" s="1"/>
      <c r="D128" s="25" t="s">
        <v>245</v>
      </c>
      <c r="E128" s="84" t="s">
        <v>53</v>
      </c>
      <c r="F128" s="98" t="s">
        <v>353</v>
      </c>
      <c r="G128" s="93">
        <f t="shared" si="13"/>
        <v>8316.64</v>
      </c>
      <c r="H128" s="44">
        <v>27</v>
      </c>
      <c r="I128" s="44">
        <v>8</v>
      </c>
      <c r="J128" s="44">
        <v>16</v>
      </c>
      <c r="K128" s="44">
        <v>17</v>
      </c>
      <c r="L128" s="44">
        <v>23</v>
      </c>
      <c r="M128" s="44">
        <v>0</v>
      </c>
      <c r="N128" s="16">
        <f t="shared" si="14"/>
        <v>62.962962962962962</v>
      </c>
      <c r="O128" s="5">
        <v>8316.64</v>
      </c>
      <c r="P128" s="5">
        <f t="shared" si="15"/>
        <v>8316.64</v>
      </c>
      <c r="Q128" s="16">
        <f t="shared" si="10"/>
        <v>100</v>
      </c>
      <c r="R128" s="5">
        <v>8316.64</v>
      </c>
      <c r="S128" s="16">
        <f t="shared" si="11"/>
        <v>100</v>
      </c>
      <c r="T128" s="5">
        <f t="shared" si="16"/>
        <v>0</v>
      </c>
      <c r="U128" s="16">
        <f t="shared" si="12"/>
        <v>0</v>
      </c>
    </row>
    <row r="129" spans="1:32" ht="27.95" customHeight="1" x14ac:dyDescent="0.25">
      <c r="A129" s="1">
        <f t="shared" si="9"/>
        <v>124</v>
      </c>
      <c r="B129" s="1" t="s">
        <v>22</v>
      </c>
      <c r="C129" s="1"/>
      <c r="D129" s="25" t="s">
        <v>464</v>
      </c>
      <c r="E129" s="84" t="s">
        <v>53</v>
      </c>
      <c r="F129" s="98"/>
      <c r="G129" s="93">
        <f t="shared" si="13"/>
        <v>0</v>
      </c>
      <c r="H129" s="44">
        <v>3</v>
      </c>
      <c r="I129" s="44">
        <v>0</v>
      </c>
      <c r="J129" s="44">
        <v>1</v>
      </c>
      <c r="K129" s="44">
        <v>0</v>
      </c>
      <c r="L129" s="44">
        <v>0</v>
      </c>
      <c r="M129" s="44">
        <v>0</v>
      </c>
      <c r="N129" s="16">
        <f t="shared" si="14"/>
        <v>0</v>
      </c>
      <c r="O129" s="5">
        <v>0</v>
      </c>
      <c r="P129" s="5">
        <f t="shared" si="15"/>
        <v>0</v>
      </c>
      <c r="Q129" s="16">
        <f t="shared" si="10"/>
        <v>0</v>
      </c>
      <c r="R129" s="5">
        <v>0</v>
      </c>
      <c r="S129" s="16">
        <f t="shared" si="11"/>
        <v>0</v>
      </c>
      <c r="T129" s="5">
        <f t="shared" si="16"/>
        <v>0</v>
      </c>
      <c r="U129" s="16">
        <f t="shared" si="12"/>
        <v>0</v>
      </c>
    </row>
    <row r="130" spans="1:32" ht="27.95" customHeight="1" x14ac:dyDescent="0.25">
      <c r="A130" s="1">
        <f t="shared" si="9"/>
        <v>125</v>
      </c>
      <c r="B130" s="1" t="s">
        <v>22</v>
      </c>
      <c r="C130" s="1"/>
      <c r="D130" s="25" t="s">
        <v>247</v>
      </c>
      <c r="E130" s="84" t="s">
        <v>53</v>
      </c>
      <c r="F130" s="103" t="s">
        <v>354</v>
      </c>
      <c r="G130" s="93">
        <f t="shared" si="13"/>
        <v>0</v>
      </c>
      <c r="H130" s="44">
        <v>18</v>
      </c>
      <c r="I130" s="44">
        <v>5</v>
      </c>
      <c r="J130" s="44">
        <v>11</v>
      </c>
      <c r="K130" s="44">
        <v>0</v>
      </c>
      <c r="L130" s="44">
        <v>0</v>
      </c>
      <c r="M130" s="44">
        <v>0</v>
      </c>
      <c r="N130" s="16">
        <f t="shared" si="14"/>
        <v>0</v>
      </c>
      <c r="O130" s="5">
        <v>0</v>
      </c>
      <c r="P130" s="5">
        <f t="shared" si="15"/>
        <v>0</v>
      </c>
      <c r="Q130" s="16">
        <f t="shared" si="10"/>
        <v>0</v>
      </c>
      <c r="R130" s="5">
        <v>0</v>
      </c>
      <c r="S130" s="16">
        <f t="shared" si="11"/>
        <v>0</v>
      </c>
      <c r="T130" s="5">
        <f t="shared" si="16"/>
        <v>0</v>
      </c>
      <c r="U130" s="16">
        <f t="shared" si="12"/>
        <v>0</v>
      </c>
    </row>
    <row r="131" spans="1:32" ht="27.95" customHeight="1" x14ac:dyDescent="0.25">
      <c r="A131" s="1">
        <f t="shared" si="9"/>
        <v>126</v>
      </c>
      <c r="B131" s="1" t="s">
        <v>22</v>
      </c>
      <c r="C131" s="1"/>
      <c r="D131" s="25" t="s">
        <v>426</v>
      </c>
      <c r="E131" s="84" t="s">
        <v>41</v>
      </c>
      <c r="F131" s="192" t="s">
        <v>445</v>
      </c>
      <c r="G131" s="93">
        <f t="shared" si="13"/>
        <v>0</v>
      </c>
      <c r="H131" s="44">
        <v>7</v>
      </c>
      <c r="I131" s="44">
        <v>2</v>
      </c>
      <c r="J131" s="44">
        <v>1</v>
      </c>
      <c r="K131" s="44">
        <v>0</v>
      </c>
      <c r="L131" s="44">
        <v>0</v>
      </c>
      <c r="M131" s="44">
        <v>0</v>
      </c>
      <c r="N131" s="16">
        <f t="shared" si="14"/>
        <v>0</v>
      </c>
      <c r="O131" s="5">
        <v>0</v>
      </c>
      <c r="P131" s="5">
        <f t="shared" si="15"/>
        <v>0</v>
      </c>
      <c r="Q131" s="16">
        <f t="shared" si="10"/>
        <v>0</v>
      </c>
      <c r="R131" s="5">
        <v>0</v>
      </c>
      <c r="S131" s="16">
        <f t="shared" si="11"/>
        <v>0</v>
      </c>
      <c r="T131" s="5">
        <f t="shared" si="16"/>
        <v>0</v>
      </c>
      <c r="U131" s="16">
        <f t="shared" si="12"/>
        <v>0</v>
      </c>
    </row>
    <row r="132" spans="1:32" ht="27.95" customHeight="1" x14ac:dyDescent="0.25">
      <c r="A132" s="1">
        <f t="shared" si="9"/>
        <v>127</v>
      </c>
      <c r="B132" s="1" t="s">
        <v>22</v>
      </c>
      <c r="C132" s="1"/>
      <c r="D132" s="25" t="s">
        <v>249</v>
      </c>
      <c r="E132" s="84" t="s">
        <v>250</v>
      </c>
      <c r="F132" s="96" t="s">
        <v>366</v>
      </c>
      <c r="G132" s="93">
        <f t="shared" si="13"/>
        <v>0</v>
      </c>
      <c r="H132" s="44">
        <v>27</v>
      </c>
      <c r="I132" s="44">
        <v>2</v>
      </c>
      <c r="J132" s="44">
        <v>24</v>
      </c>
      <c r="K132" s="44">
        <v>0</v>
      </c>
      <c r="L132" s="44">
        <v>0</v>
      </c>
      <c r="M132" s="44">
        <v>0</v>
      </c>
      <c r="N132" s="16">
        <f t="shared" si="14"/>
        <v>0</v>
      </c>
      <c r="O132" s="5">
        <v>0</v>
      </c>
      <c r="P132" s="5">
        <f t="shared" si="15"/>
        <v>0</v>
      </c>
      <c r="Q132" s="16">
        <f t="shared" si="10"/>
        <v>0</v>
      </c>
      <c r="R132" s="5">
        <v>0</v>
      </c>
      <c r="S132" s="16">
        <f t="shared" si="11"/>
        <v>0</v>
      </c>
      <c r="T132" s="5">
        <f t="shared" si="16"/>
        <v>0</v>
      </c>
      <c r="U132" s="16">
        <f t="shared" si="12"/>
        <v>0</v>
      </c>
    </row>
    <row r="133" spans="1:32" ht="27.95" customHeight="1" x14ac:dyDescent="0.25">
      <c r="A133" s="1">
        <f t="shared" si="9"/>
        <v>128</v>
      </c>
      <c r="B133" s="1" t="s">
        <v>22</v>
      </c>
      <c r="C133" s="1"/>
      <c r="D133" s="25" t="s">
        <v>467</v>
      </c>
      <c r="E133" s="84" t="s">
        <v>53</v>
      </c>
      <c r="F133" s="96"/>
      <c r="G133" s="93">
        <f t="shared" si="13"/>
        <v>3657.1</v>
      </c>
      <c r="H133" s="44">
        <v>13</v>
      </c>
      <c r="I133" s="44">
        <v>0</v>
      </c>
      <c r="J133" s="44">
        <v>0</v>
      </c>
      <c r="K133" s="44">
        <v>3</v>
      </c>
      <c r="L133" s="44">
        <v>3</v>
      </c>
      <c r="M133" s="44">
        <v>0</v>
      </c>
      <c r="N133" s="16">
        <f t="shared" si="14"/>
        <v>23.076923076923077</v>
      </c>
      <c r="O133" s="5">
        <v>3657.1</v>
      </c>
      <c r="P133" s="5">
        <f t="shared" si="15"/>
        <v>3657.1</v>
      </c>
      <c r="Q133" s="16">
        <f t="shared" si="10"/>
        <v>100</v>
      </c>
      <c r="R133" s="5">
        <v>3657.1</v>
      </c>
      <c r="S133" s="16">
        <f t="shared" si="11"/>
        <v>100</v>
      </c>
      <c r="T133" s="5">
        <f t="shared" si="16"/>
        <v>0</v>
      </c>
      <c r="U133" s="16">
        <f t="shared" si="12"/>
        <v>0</v>
      </c>
    </row>
    <row r="134" spans="1:32" ht="27.95" customHeight="1" x14ac:dyDescent="0.25">
      <c r="A134" s="1">
        <f t="shared" si="9"/>
        <v>129</v>
      </c>
      <c r="B134" s="25" t="s">
        <v>23</v>
      </c>
      <c r="C134" s="216" t="s">
        <v>34</v>
      </c>
      <c r="D134" s="25" t="s">
        <v>252</v>
      </c>
      <c r="E134" s="84" t="s">
        <v>53</v>
      </c>
      <c r="F134" s="89" t="s">
        <v>367</v>
      </c>
      <c r="G134" s="93">
        <f t="shared" si="13"/>
        <v>8716.99</v>
      </c>
      <c r="H134" s="44">
        <v>24</v>
      </c>
      <c r="I134" s="44">
        <v>3</v>
      </c>
      <c r="J134" s="44">
        <v>20</v>
      </c>
      <c r="K134" s="44">
        <v>19</v>
      </c>
      <c r="L134" s="44">
        <v>21</v>
      </c>
      <c r="M134" s="44">
        <v>0</v>
      </c>
      <c r="N134" s="16">
        <f t="shared" si="14"/>
        <v>79.166666666666657</v>
      </c>
      <c r="O134" s="5">
        <v>8716.99</v>
      </c>
      <c r="P134" s="5">
        <f t="shared" si="15"/>
        <v>8716.99</v>
      </c>
      <c r="Q134" s="16">
        <f t="shared" si="10"/>
        <v>100</v>
      </c>
      <c r="R134" s="5">
        <v>8716.99</v>
      </c>
      <c r="S134" s="16">
        <f t="shared" si="11"/>
        <v>100</v>
      </c>
      <c r="T134" s="5">
        <f t="shared" si="16"/>
        <v>0</v>
      </c>
      <c r="U134" s="16">
        <f t="shared" si="12"/>
        <v>0</v>
      </c>
    </row>
    <row r="135" spans="1:32" ht="40.5" customHeight="1" x14ac:dyDescent="0.2">
      <c r="A135" s="1">
        <f t="shared" ref="A135:A136" si="17">ROW(A130:A130)</f>
        <v>130</v>
      </c>
      <c r="B135" s="1" t="s">
        <v>22</v>
      </c>
      <c r="C135" s="216"/>
      <c r="D135" s="25" t="s">
        <v>254</v>
      </c>
      <c r="E135" s="84" t="s">
        <v>41</v>
      </c>
      <c r="F135" s="137" t="s">
        <v>377</v>
      </c>
      <c r="G135" s="93">
        <f t="shared" si="13"/>
        <v>10848.32</v>
      </c>
      <c r="H135" s="44">
        <v>24</v>
      </c>
      <c r="I135" s="44">
        <v>6</v>
      </c>
      <c r="J135" s="44">
        <v>15</v>
      </c>
      <c r="K135" s="44">
        <v>20</v>
      </c>
      <c r="L135" s="44">
        <v>25</v>
      </c>
      <c r="M135" s="44">
        <v>0</v>
      </c>
      <c r="N135" s="16">
        <f t="shared" si="14"/>
        <v>83.333333333333343</v>
      </c>
      <c r="O135" s="5">
        <v>10848.32</v>
      </c>
      <c r="P135" s="5">
        <f t="shared" si="15"/>
        <v>10848.32</v>
      </c>
      <c r="Q135" s="16">
        <f t="shared" si="10"/>
        <v>100</v>
      </c>
      <c r="R135" s="5">
        <v>10848.32</v>
      </c>
      <c r="S135" s="16">
        <f t="shared" si="11"/>
        <v>100</v>
      </c>
      <c r="T135" s="5">
        <f t="shared" si="16"/>
        <v>0</v>
      </c>
      <c r="U135" s="16">
        <f t="shared" si="12"/>
        <v>0</v>
      </c>
    </row>
    <row r="136" spans="1:32" ht="38.25" customHeight="1" x14ac:dyDescent="0.25">
      <c r="A136" s="1">
        <f t="shared" si="17"/>
        <v>131</v>
      </c>
      <c r="B136" s="25" t="s">
        <v>23</v>
      </c>
      <c r="C136" s="216" t="s">
        <v>271</v>
      </c>
      <c r="D136" s="25" t="s">
        <v>256</v>
      </c>
      <c r="E136" s="84" t="s">
        <v>41</v>
      </c>
      <c r="F136" s="103" t="s">
        <v>355</v>
      </c>
      <c r="G136" s="93">
        <f t="shared" si="13"/>
        <v>6525.72</v>
      </c>
      <c r="H136" s="44">
        <v>20</v>
      </c>
      <c r="I136" s="44">
        <v>4</v>
      </c>
      <c r="J136" s="44">
        <v>12</v>
      </c>
      <c r="K136" s="44">
        <v>15</v>
      </c>
      <c r="L136" s="44">
        <v>18</v>
      </c>
      <c r="M136" s="44">
        <v>0</v>
      </c>
      <c r="N136" s="16">
        <f t="shared" si="14"/>
        <v>75</v>
      </c>
      <c r="O136" s="5">
        <v>6525.72</v>
      </c>
      <c r="P136" s="5">
        <f t="shared" si="15"/>
        <v>6525.72</v>
      </c>
      <c r="Q136" s="16">
        <f t="shared" si="10"/>
        <v>100</v>
      </c>
      <c r="R136" s="5">
        <v>6525.72</v>
      </c>
      <c r="S136" s="16">
        <f t="shared" si="11"/>
        <v>100</v>
      </c>
      <c r="T136" s="5">
        <f t="shared" si="16"/>
        <v>0</v>
      </c>
      <c r="U136" s="16">
        <f t="shared" si="12"/>
        <v>0</v>
      </c>
    </row>
    <row r="137" spans="1:32" x14ac:dyDescent="0.25">
      <c r="A137" s="22" t="s">
        <v>19</v>
      </c>
      <c r="B137" s="23"/>
      <c r="C137" s="23"/>
      <c r="D137" s="23"/>
      <c r="E137" s="23"/>
      <c r="F137" s="103"/>
      <c r="G137" s="94">
        <f t="shared" ref="G137:M137" si="18">SUM(G6:G136)</f>
        <v>1400813.34</v>
      </c>
      <c r="H137" s="18">
        <f>SUM(H6:H136)</f>
        <v>3029</v>
      </c>
      <c r="I137" s="18">
        <f t="shared" si="18"/>
        <v>575</v>
      </c>
      <c r="J137" s="18">
        <f t="shared" si="18"/>
        <v>1784</v>
      </c>
      <c r="K137" s="18">
        <f t="shared" si="18"/>
        <v>1851</v>
      </c>
      <c r="L137" s="18">
        <f t="shared" si="18"/>
        <v>2385</v>
      </c>
      <c r="M137" s="18">
        <f t="shared" si="18"/>
        <v>0</v>
      </c>
      <c r="N137" s="16">
        <f t="shared" ref="N137" si="19">IF(H137=0,0,K137/H137)*100</f>
        <v>61.109276989105311</v>
      </c>
      <c r="O137" s="19">
        <f>SUM(O6:O136)</f>
        <v>1400813.34</v>
      </c>
      <c r="P137" s="19">
        <f>SUM(P6:P136)</f>
        <v>1400813.34</v>
      </c>
      <c r="Q137" s="16">
        <f t="shared" si="10"/>
        <v>100</v>
      </c>
      <c r="R137" s="19">
        <f>SUM(R6:R136)</f>
        <v>1400813.34</v>
      </c>
      <c r="S137" s="16">
        <f t="shared" si="11"/>
        <v>100</v>
      </c>
      <c r="T137" s="19">
        <f>SUM(T6:T136)</f>
        <v>0</v>
      </c>
      <c r="U137" s="16">
        <f t="shared" si="12"/>
        <v>0</v>
      </c>
      <c r="V137" s="10"/>
      <c r="W137" s="10"/>
      <c r="X137" s="10"/>
      <c r="Y137" s="9"/>
      <c r="Z137" s="11"/>
      <c r="AA137" s="11"/>
      <c r="AB137" s="9"/>
      <c r="AC137" s="11"/>
      <c r="AD137" s="9"/>
      <c r="AE137" s="11"/>
      <c r="AF137" s="9"/>
    </row>
  </sheetData>
  <sheetProtection algorithmName="SHA-512" hashValue="ogMU0bUr6HIxgAWJKOuF9Wb4Y9Rc9YsfsSaA1dYdgTogXOZFtc2hSlPMVSDRDDXdDFdJU+y/YL1P6W/LiI5vPQ==" saltValue="X03rYRmBxD9AIcdNKxTHbw==" spinCount="100000" sheet="1" objects="1" scenarios="1"/>
  <customSheetViews>
    <customSheetView guid="{2F2CED36-E625-4693-8C75-0460C802BA46}" scale="75" topLeftCell="A111">
      <selection activeCell="D50" sqref="D50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topLeftCell="A121">
      <selection activeCell="R70" sqref="R70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topLeftCell="A129">
      <selection activeCell="D130" sqref="D130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38"/>
  <sheetViews>
    <sheetView topLeftCell="A130" zoomScaleNormal="100" zoomScaleSheetLayoutView="130" workbookViewId="0">
      <selection activeCell="H137" sqref="H137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12.140625" style="3" customWidth="1"/>
    <col min="16" max="16" width="13.140625" style="3" customWidth="1"/>
    <col min="17" max="17" width="9.140625" style="2"/>
    <col min="18" max="18" width="11.14062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475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220" t="s">
        <v>6</v>
      </c>
      <c r="Q4" s="218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220" t="s">
        <v>6</v>
      </c>
      <c r="S4" s="218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220" t="s">
        <v>6</v>
      </c>
      <c r="U4" s="218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218">
        <v>1</v>
      </c>
      <c r="B5" s="218">
        <v>2</v>
      </c>
      <c r="C5" s="218">
        <v>3</v>
      </c>
      <c r="D5" s="218">
        <v>4</v>
      </c>
      <c r="E5" s="91">
        <v>5</v>
      </c>
      <c r="F5" s="95">
        <v>6</v>
      </c>
      <c r="G5" s="92">
        <v>7</v>
      </c>
      <c r="H5" s="218">
        <v>8</v>
      </c>
      <c r="I5" s="218">
        <v>9</v>
      </c>
      <c r="J5" s="218">
        <v>10</v>
      </c>
      <c r="K5" s="218">
        <v>11</v>
      </c>
      <c r="L5" s="218">
        <v>12</v>
      </c>
      <c r="M5" s="218">
        <v>13</v>
      </c>
      <c r="N5" s="218">
        <v>14</v>
      </c>
      <c r="O5" s="218">
        <v>15</v>
      </c>
      <c r="P5" s="218">
        <v>16</v>
      </c>
      <c r="Q5" s="218">
        <v>17</v>
      </c>
      <c r="R5" s="218">
        <v>18</v>
      </c>
      <c r="S5" s="218">
        <v>19</v>
      </c>
      <c r="T5" s="218">
        <v>20</v>
      </c>
      <c r="U5" s="218">
        <v>21</v>
      </c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91" si="0">O6</f>
        <v>40431.5</v>
      </c>
      <c r="H6" s="44">
        <v>58</v>
      </c>
      <c r="I6" s="44">
        <v>10</v>
      </c>
      <c r="J6" s="44">
        <v>42</v>
      </c>
      <c r="K6" s="44">
        <v>53</v>
      </c>
      <c r="L6" s="44">
        <v>69</v>
      </c>
      <c r="M6" s="44">
        <v>0</v>
      </c>
      <c r="N6" s="16">
        <f t="shared" ref="N6:N91" si="1">IF(H6=0,0,K6/H6)*100</f>
        <v>91.379310344827587</v>
      </c>
      <c r="O6" s="5">
        <v>40431.5</v>
      </c>
      <c r="P6" s="5">
        <f t="shared" ref="P6:P91" si="2">O6</f>
        <v>40431.5</v>
      </c>
      <c r="Q6" s="16">
        <f t="shared" ref="Q6:Q75" si="3">IF(O6=0,0,P6/O6)*100</f>
        <v>100</v>
      </c>
      <c r="R6" s="5">
        <v>40431.5</v>
      </c>
      <c r="S6" s="16">
        <f t="shared" ref="S6:S75" si="4">IF(P6=0,0,R6/P6)*100</f>
        <v>100</v>
      </c>
      <c r="T6" s="5">
        <f t="shared" ref="T6:T91" si="5">SUM(P6, -R6)</f>
        <v>0</v>
      </c>
      <c r="U6" s="16">
        <f t="shared" ref="U6:U75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1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16456.669999999998</v>
      </c>
      <c r="H7" s="44">
        <v>27</v>
      </c>
      <c r="I7" s="44">
        <v>6</v>
      </c>
      <c r="J7" s="44">
        <v>16</v>
      </c>
      <c r="K7" s="44">
        <v>25</v>
      </c>
      <c r="L7" s="44">
        <v>33</v>
      </c>
      <c r="M7" s="44">
        <v>0</v>
      </c>
      <c r="N7" s="16">
        <f t="shared" si="1"/>
        <v>92.592592592592595</v>
      </c>
      <c r="O7" s="5">
        <v>16456.669999999998</v>
      </c>
      <c r="P7" s="5">
        <f t="shared" si="2"/>
        <v>16456.669999999998</v>
      </c>
      <c r="Q7" s="16">
        <f t="shared" si="3"/>
        <v>100</v>
      </c>
      <c r="R7" s="5">
        <v>16456.669999999998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454</v>
      </c>
      <c r="E8" s="84" t="s">
        <v>41</v>
      </c>
      <c r="F8" s="208" t="s">
        <v>455</v>
      </c>
      <c r="G8" s="93">
        <f t="shared" si="0"/>
        <v>0</v>
      </c>
      <c r="H8" s="44">
        <v>2</v>
      </c>
      <c r="I8" s="44">
        <v>0</v>
      </c>
      <c r="J8" s="44">
        <v>1</v>
      </c>
      <c r="K8" s="44">
        <v>0</v>
      </c>
      <c r="L8" s="44">
        <v>0</v>
      </c>
      <c r="M8" s="44">
        <v>0</v>
      </c>
      <c r="N8" s="16">
        <f t="shared" si="1"/>
        <v>0</v>
      </c>
      <c r="O8" s="5">
        <v>0</v>
      </c>
      <c r="P8" s="5">
        <f t="shared" si="2"/>
        <v>0</v>
      </c>
      <c r="Q8" s="16">
        <f t="shared" si="3"/>
        <v>0</v>
      </c>
      <c r="R8" s="5">
        <v>0</v>
      </c>
      <c r="S8" s="16">
        <f t="shared" si="4"/>
        <v>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40</v>
      </c>
      <c r="E9" s="84" t="s">
        <v>41</v>
      </c>
      <c r="F9" s="96" t="s">
        <v>372</v>
      </c>
      <c r="G9" s="93">
        <f t="shared" si="0"/>
        <v>40549.65</v>
      </c>
      <c r="H9" s="44">
        <v>55</v>
      </c>
      <c r="I9" s="44">
        <v>12</v>
      </c>
      <c r="J9" s="44">
        <v>39</v>
      </c>
      <c r="K9" s="44">
        <v>50</v>
      </c>
      <c r="L9" s="44">
        <v>61</v>
      </c>
      <c r="M9" s="44">
        <v>0</v>
      </c>
      <c r="N9" s="16">
        <f t="shared" si="1"/>
        <v>90.909090909090907</v>
      </c>
      <c r="O9" s="5">
        <v>40549.65</v>
      </c>
      <c r="P9" s="5">
        <f t="shared" si="2"/>
        <v>40549.65</v>
      </c>
      <c r="Q9" s="16">
        <f t="shared" si="3"/>
        <v>100</v>
      </c>
      <c r="R9" s="5">
        <v>40549.65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43</v>
      </c>
      <c r="E10" s="84" t="s">
        <v>44</v>
      </c>
      <c r="F10" s="97" t="s">
        <v>357</v>
      </c>
      <c r="G10" s="93">
        <f t="shared" si="0"/>
        <v>16594.64</v>
      </c>
      <c r="H10" s="44">
        <v>20</v>
      </c>
      <c r="I10" s="44">
        <v>1</v>
      </c>
      <c r="J10" s="44">
        <v>16</v>
      </c>
      <c r="K10" s="44">
        <v>18</v>
      </c>
      <c r="L10" s="44">
        <v>25</v>
      </c>
      <c r="M10" s="44">
        <v>0</v>
      </c>
      <c r="N10" s="16">
        <f t="shared" si="1"/>
        <v>90</v>
      </c>
      <c r="O10" s="5">
        <v>16594.64</v>
      </c>
      <c r="P10" s="5">
        <f t="shared" si="2"/>
        <v>16594.64</v>
      </c>
      <c r="Q10" s="16">
        <f t="shared" si="3"/>
        <v>100</v>
      </c>
      <c r="R10" s="5">
        <v>16594.64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5" t="s">
        <v>46</v>
      </c>
      <c r="E11" s="84" t="s">
        <v>41</v>
      </c>
      <c r="F11" s="96" t="s">
        <v>405</v>
      </c>
      <c r="G11" s="93">
        <f t="shared" si="0"/>
        <v>5526.62</v>
      </c>
      <c r="H11" s="44">
        <v>14</v>
      </c>
      <c r="I11" s="44">
        <v>2</v>
      </c>
      <c r="J11" s="44">
        <v>7</v>
      </c>
      <c r="K11" s="44">
        <v>7</v>
      </c>
      <c r="L11" s="44">
        <v>9</v>
      </c>
      <c r="M11" s="44">
        <v>0</v>
      </c>
      <c r="N11" s="16">
        <f t="shared" si="1"/>
        <v>50</v>
      </c>
      <c r="O11" s="5">
        <v>5526.62</v>
      </c>
      <c r="P11" s="5">
        <f t="shared" si="2"/>
        <v>5526.62</v>
      </c>
      <c r="Q11" s="16">
        <f t="shared" si="3"/>
        <v>100</v>
      </c>
      <c r="R11" s="5">
        <v>5526.62</v>
      </c>
      <c r="S11" s="16">
        <f t="shared" si="4"/>
        <v>100</v>
      </c>
      <c r="T11" s="5">
        <f t="shared" si="5"/>
        <v>0</v>
      </c>
      <c r="U11" s="16">
        <f t="shared" si="6"/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412</v>
      </c>
      <c r="E12" s="84" t="s">
        <v>41</v>
      </c>
      <c r="F12" s="192" t="s">
        <v>427</v>
      </c>
      <c r="G12" s="93">
        <f t="shared" si="0"/>
        <v>0</v>
      </c>
      <c r="H12" s="44">
        <v>10</v>
      </c>
      <c r="I12" s="44">
        <v>2</v>
      </c>
      <c r="J12" s="44">
        <v>4</v>
      </c>
      <c r="K12" s="44">
        <v>0</v>
      </c>
      <c r="L12" s="44">
        <v>0</v>
      </c>
      <c r="M12" s="44">
        <v>0</v>
      </c>
      <c r="N12" s="16">
        <f t="shared" si="1"/>
        <v>0</v>
      </c>
      <c r="O12" s="5">
        <v>0</v>
      </c>
      <c r="P12" s="5">
        <f t="shared" si="2"/>
        <v>0</v>
      </c>
      <c r="Q12" s="16">
        <f t="shared" si="3"/>
        <v>0</v>
      </c>
      <c r="R12" s="5">
        <v>0</v>
      </c>
      <c r="S12" s="16">
        <f t="shared" si="4"/>
        <v>0</v>
      </c>
      <c r="T12" s="5">
        <f t="shared" si="5"/>
        <v>0</v>
      </c>
      <c r="U12" s="16">
        <f t="shared" si="6"/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48.75" customHeight="1" x14ac:dyDescent="0.25">
      <c r="A13" s="1">
        <f t="shared" si="7"/>
        <v>8</v>
      </c>
      <c r="B13" s="1" t="s">
        <v>22</v>
      </c>
      <c r="C13" s="1"/>
      <c r="D13" s="25" t="s">
        <v>413</v>
      </c>
      <c r="E13" s="84" t="s">
        <v>41</v>
      </c>
      <c r="F13" s="192" t="s">
        <v>428</v>
      </c>
      <c r="G13" s="93">
        <f t="shared" si="0"/>
        <v>0</v>
      </c>
      <c r="H13" s="44">
        <v>7</v>
      </c>
      <c r="I13" s="44">
        <v>1</v>
      </c>
      <c r="J13" s="44">
        <v>6</v>
      </c>
      <c r="K13" s="44">
        <v>0</v>
      </c>
      <c r="L13" s="44">
        <v>0</v>
      </c>
      <c r="M13" s="44">
        <v>0</v>
      </c>
      <c r="N13" s="16">
        <f t="shared" si="1"/>
        <v>0</v>
      </c>
      <c r="O13" s="5">
        <v>0</v>
      </c>
      <c r="P13" s="5">
        <f t="shared" si="2"/>
        <v>0</v>
      </c>
      <c r="Q13" s="16">
        <f t="shared" si="3"/>
        <v>0</v>
      </c>
      <c r="R13" s="5">
        <v>0</v>
      </c>
      <c r="S13" s="16">
        <f t="shared" si="4"/>
        <v>0</v>
      </c>
      <c r="T13" s="5">
        <f t="shared" si="5"/>
        <v>0</v>
      </c>
      <c r="U13" s="16">
        <f t="shared" si="6"/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414</v>
      </c>
      <c r="E14" s="84" t="s">
        <v>41</v>
      </c>
      <c r="F14" s="192" t="s">
        <v>429</v>
      </c>
      <c r="G14" s="93">
        <f t="shared" si="0"/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16">
        <f t="shared" si="1"/>
        <v>0</v>
      </c>
      <c r="O14" s="5">
        <v>0</v>
      </c>
      <c r="P14" s="5">
        <f t="shared" si="2"/>
        <v>0</v>
      </c>
      <c r="Q14" s="16">
        <f t="shared" si="3"/>
        <v>0</v>
      </c>
      <c r="R14" s="5">
        <v>0</v>
      </c>
      <c r="S14" s="16">
        <f t="shared" si="4"/>
        <v>0</v>
      </c>
      <c r="T14" s="5">
        <f t="shared" si="5"/>
        <v>0</v>
      </c>
      <c r="U14" s="16">
        <f t="shared" si="6"/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456</v>
      </c>
      <c r="E15" s="84" t="s">
        <v>41</v>
      </c>
      <c r="F15" s="209" t="s">
        <v>457</v>
      </c>
      <c r="G15" s="93">
        <f t="shared" si="0"/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16">
        <f t="shared" si="1"/>
        <v>0</v>
      </c>
      <c r="O15" s="5">
        <v>0</v>
      </c>
      <c r="P15" s="5">
        <f t="shared" si="2"/>
        <v>0</v>
      </c>
      <c r="Q15" s="16">
        <f t="shared" si="3"/>
        <v>0</v>
      </c>
      <c r="R15" s="5">
        <v>0</v>
      </c>
      <c r="S15" s="16">
        <f t="shared" si="4"/>
        <v>0</v>
      </c>
      <c r="T15" s="5">
        <f t="shared" si="5"/>
        <v>0</v>
      </c>
      <c r="U15" s="16">
        <f t="shared" si="6"/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9" t="s">
        <v>48</v>
      </c>
      <c r="E16" s="84" t="s">
        <v>41</v>
      </c>
      <c r="F16" s="97" t="s">
        <v>373</v>
      </c>
      <c r="G16" s="93">
        <f t="shared" si="0"/>
        <v>1103.51</v>
      </c>
      <c r="H16" s="44">
        <v>5</v>
      </c>
      <c r="I16" s="44">
        <v>2</v>
      </c>
      <c r="J16" s="44">
        <v>3</v>
      </c>
      <c r="K16" s="44">
        <v>2</v>
      </c>
      <c r="L16" s="44">
        <v>2</v>
      </c>
      <c r="M16" s="44">
        <v>0</v>
      </c>
      <c r="N16" s="16">
        <f t="shared" si="1"/>
        <v>40</v>
      </c>
      <c r="O16" s="5">
        <v>1103.51</v>
      </c>
      <c r="P16" s="5">
        <f t="shared" si="2"/>
        <v>1103.51</v>
      </c>
      <c r="Q16" s="16">
        <f t="shared" si="3"/>
        <v>100</v>
      </c>
      <c r="R16" s="5">
        <v>1103.51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32" ht="27.95" customHeight="1" x14ac:dyDescent="0.25">
      <c r="A17" s="1">
        <f t="shared" si="7"/>
        <v>12</v>
      </c>
      <c r="B17" s="1" t="s">
        <v>22</v>
      </c>
      <c r="C17" s="1"/>
      <c r="D17" s="25" t="s">
        <v>415</v>
      </c>
      <c r="E17" s="84" t="s">
        <v>41</v>
      </c>
      <c r="F17" s="192" t="s">
        <v>433</v>
      </c>
      <c r="G17" s="93">
        <f t="shared" si="0"/>
        <v>0</v>
      </c>
      <c r="H17" s="44">
        <v>4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16">
        <f t="shared" si="1"/>
        <v>0</v>
      </c>
      <c r="O17" s="5">
        <v>0</v>
      </c>
      <c r="P17" s="5">
        <f t="shared" si="2"/>
        <v>0</v>
      </c>
      <c r="Q17" s="16">
        <f t="shared" si="3"/>
        <v>0</v>
      </c>
      <c r="R17" s="5">
        <v>0</v>
      </c>
      <c r="S17" s="16">
        <f t="shared" si="4"/>
        <v>0</v>
      </c>
      <c r="T17" s="5">
        <f t="shared" si="5"/>
        <v>0</v>
      </c>
      <c r="U17" s="16">
        <f t="shared" si="6"/>
        <v>0</v>
      </c>
    </row>
    <row r="18" spans="1:32" ht="27.95" customHeight="1" x14ac:dyDescent="0.25">
      <c r="A18" s="1">
        <f t="shared" si="7"/>
        <v>13</v>
      </c>
      <c r="B18" s="1" t="s">
        <v>22</v>
      </c>
      <c r="C18" s="1"/>
      <c r="D18" s="25" t="s">
        <v>50</v>
      </c>
      <c r="E18" s="84" t="s">
        <v>41</v>
      </c>
      <c r="F18" s="98" t="s">
        <v>406</v>
      </c>
      <c r="G18" s="93">
        <f t="shared" si="0"/>
        <v>2818.82</v>
      </c>
      <c r="H18" s="44">
        <v>10</v>
      </c>
      <c r="I18" s="44">
        <v>0</v>
      </c>
      <c r="J18" s="44">
        <v>8</v>
      </c>
      <c r="K18" s="44">
        <v>5</v>
      </c>
      <c r="L18" s="44">
        <v>6</v>
      </c>
      <c r="M18" s="44">
        <v>0</v>
      </c>
      <c r="N18" s="16">
        <f t="shared" si="1"/>
        <v>50</v>
      </c>
      <c r="O18" s="5">
        <v>2818.82</v>
      </c>
      <c r="P18" s="5">
        <f t="shared" si="2"/>
        <v>2818.82</v>
      </c>
      <c r="Q18" s="16">
        <f t="shared" si="3"/>
        <v>100</v>
      </c>
      <c r="R18" s="5">
        <v>2818.82</v>
      </c>
      <c r="S18" s="16">
        <f t="shared" si="4"/>
        <v>100</v>
      </c>
      <c r="T18" s="5">
        <f t="shared" si="5"/>
        <v>0</v>
      </c>
      <c r="U18" s="16">
        <f t="shared" si="6"/>
        <v>0</v>
      </c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</row>
    <row r="19" spans="1:32" ht="27.95" customHeight="1" x14ac:dyDescent="0.25">
      <c r="A19" s="1">
        <f t="shared" si="7"/>
        <v>14</v>
      </c>
      <c r="B19" s="1" t="s">
        <v>22</v>
      </c>
      <c r="C19" s="1"/>
      <c r="D19" s="90" t="s">
        <v>52</v>
      </c>
      <c r="E19" s="84" t="s">
        <v>41</v>
      </c>
      <c r="F19" s="98"/>
      <c r="G19" s="93">
        <f t="shared" si="0"/>
        <v>0</v>
      </c>
      <c r="H19" s="44">
        <v>1</v>
      </c>
      <c r="I19" s="44">
        <v>0</v>
      </c>
      <c r="J19" s="44">
        <v>1</v>
      </c>
      <c r="K19" s="44">
        <v>0</v>
      </c>
      <c r="L19" s="44">
        <v>0</v>
      </c>
      <c r="M19" s="44">
        <v>0</v>
      </c>
      <c r="N19" s="16">
        <f t="shared" si="1"/>
        <v>0</v>
      </c>
      <c r="O19" s="5">
        <v>0</v>
      </c>
      <c r="P19" s="5">
        <f t="shared" si="2"/>
        <v>0</v>
      </c>
      <c r="Q19" s="16">
        <f t="shared" si="3"/>
        <v>0</v>
      </c>
      <c r="R19" s="5">
        <v>0</v>
      </c>
      <c r="S19" s="16">
        <f t="shared" si="4"/>
        <v>0</v>
      </c>
      <c r="T19" s="5">
        <f t="shared" si="5"/>
        <v>0</v>
      </c>
      <c r="U19" s="16">
        <f t="shared" si="6"/>
        <v>0</v>
      </c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</row>
    <row r="20" spans="1:32" ht="27.95" customHeight="1" x14ac:dyDescent="0.25">
      <c r="A20" s="1">
        <f t="shared" si="7"/>
        <v>15</v>
      </c>
      <c r="B20" s="1" t="s">
        <v>22</v>
      </c>
      <c r="C20" s="1"/>
      <c r="D20" s="25" t="s">
        <v>55</v>
      </c>
      <c r="E20" s="84" t="s">
        <v>41</v>
      </c>
      <c r="F20" s="98" t="s">
        <v>289</v>
      </c>
      <c r="G20" s="93">
        <f t="shared" si="0"/>
        <v>14487.96</v>
      </c>
      <c r="H20" s="44">
        <v>75</v>
      </c>
      <c r="I20" s="44">
        <v>20</v>
      </c>
      <c r="J20" s="44">
        <v>48</v>
      </c>
      <c r="K20" s="44">
        <v>18</v>
      </c>
      <c r="L20" s="44">
        <v>22</v>
      </c>
      <c r="M20" s="44">
        <v>0</v>
      </c>
      <c r="N20" s="16">
        <f t="shared" si="1"/>
        <v>24</v>
      </c>
      <c r="O20" s="5">
        <v>14487.96</v>
      </c>
      <c r="P20" s="5">
        <f t="shared" si="2"/>
        <v>14487.96</v>
      </c>
      <c r="Q20" s="16">
        <f t="shared" si="3"/>
        <v>100</v>
      </c>
      <c r="R20" s="5">
        <v>14487.96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32" ht="27.95" customHeight="1" x14ac:dyDescent="0.25">
      <c r="A21" s="1">
        <f t="shared" si="7"/>
        <v>16</v>
      </c>
      <c r="B21" s="1" t="s">
        <v>22</v>
      </c>
      <c r="C21" s="1"/>
      <c r="D21" s="25" t="s">
        <v>57</v>
      </c>
      <c r="E21" s="84" t="s">
        <v>58</v>
      </c>
      <c r="F21" s="96" t="s">
        <v>290</v>
      </c>
      <c r="G21" s="93">
        <f t="shared" si="0"/>
        <v>33898.43</v>
      </c>
      <c r="H21" s="44">
        <v>48</v>
      </c>
      <c r="I21" s="44">
        <v>8</v>
      </c>
      <c r="J21" s="44">
        <v>36</v>
      </c>
      <c r="K21" s="44">
        <v>33</v>
      </c>
      <c r="L21" s="44">
        <v>47</v>
      </c>
      <c r="M21" s="44">
        <v>0</v>
      </c>
      <c r="N21" s="16">
        <f t="shared" si="1"/>
        <v>68.75</v>
      </c>
      <c r="O21" s="5">
        <v>33898.43</v>
      </c>
      <c r="P21" s="5">
        <f t="shared" si="2"/>
        <v>33898.43</v>
      </c>
      <c r="Q21" s="16">
        <f t="shared" si="3"/>
        <v>100</v>
      </c>
      <c r="R21" s="5">
        <v>33898.43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32" ht="27.95" customHeight="1" x14ac:dyDescent="0.25">
      <c r="A22" s="1">
        <f t="shared" si="7"/>
        <v>17</v>
      </c>
      <c r="B22" s="1" t="s">
        <v>22</v>
      </c>
      <c r="C22" s="1"/>
      <c r="D22" s="25" t="s">
        <v>60</v>
      </c>
      <c r="E22" s="84" t="s">
        <v>61</v>
      </c>
      <c r="F22" s="96" t="s">
        <v>291</v>
      </c>
      <c r="G22" s="93">
        <f t="shared" si="0"/>
        <v>22379.31</v>
      </c>
      <c r="H22" s="44">
        <v>32</v>
      </c>
      <c r="I22" s="44">
        <v>7</v>
      </c>
      <c r="J22" s="44">
        <v>14</v>
      </c>
      <c r="K22" s="44">
        <v>24</v>
      </c>
      <c r="L22" s="44">
        <v>38</v>
      </c>
      <c r="M22" s="44">
        <v>0</v>
      </c>
      <c r="N22" s="16">
        <f t="shared" si="1"/>
        <v>75</v>
      </c>
      <c r="O22" s="5">
        <v>22379.31</v>
      </c>
      <c r="P22" s="5">
        <f t="shared" si="2"/>
        <v>22379.31</v>
      </c>
      <c r="Q22" s="16">
        <f t="shared" si="3"/>
        <v>100</v>
      </c>
      <c r="R22" s="5">
        <v>22379.31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32" ht="27.95" customHeight="1" x14ac:dyDescent="0.25">
      <c r="A23" s="1">
        <f t="shared" si="7"/>
        <v>18</v>
      </c>
      <c r="B23" s="1" t="s">
        <v>22</v>
      </c>
      <c r="C23" s="1"/>
      <c r="D23" s="25" t="s">
        <v>63</v>
      </c>
      <c r="E23" s="84" t="s">
        <v>64</v>
      </c>
      <c r="F23" s="96" t="s">
        <v>292</v>
      </c>
      <c r="G23" s="93">
        <f t="shared" si="0"/>
        <v>23030.6</v>
      </c>
      <c r="H23" s="44">
        <v>48</v>
      </c>
      <c r="I23" s="44">
        <v>7</v>
      </c>
      <c r="J23" s="44">
        <v>35</v>
      </c>
      <c r="K23" s="44">
        <v>38</v>
      </c>
      <c r="L23" s="44">
        <v>50</v>
      </c>
      <c r="M23" s="44">
        <v>0</v>
      </c>
      <c r="N23" s="16">
        <f t="shared" si="1"/>
        <v>79.166666666666657</v>
      </c>
      <c r="O23" s="5">
        <v>23030.6</v>
      </c>
      <c r="P23" s="5">
        <f t="shared" si="2"/>
        <v>23030.6</v>
      </c>
      <c r="Q23" s="16">
        <f t="shared" si="3"/>
        <v>100</v>
      </c>
      <c r="R23" s="5">
        <v>23030.6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32" ht="27.95" customHeight="1" x14ac:dyDescent="0.25">
      <c r="A24" s="1">
        <f t="shared" si="7"/>
        <v>19</v>
      </c>
      <c r="B24" s="1" t="s">
        <v>22</v>
      </c>
      <c r="C24" s="1"/>
      <c r="D24" s="25" t="s">
        <v>476</v>
      </c>
      <c r="E24" s="84" t="s">
        <v>41</v>
      </c>
      <c r="F24" s="192" t="s">
        <v>434</v>
      </c>
      <c r="G24" s="93">
        <f t="shared" si="0"/>
        <v>0</v>
      </c>
      <c r="H24" s="44">
        <v>4</v>
      </c>
      <c r="I24" s="44">
        <v>0</v>
      </c>
      <c r="J24" s="44">
        <v>4</v>
      </c>
      <c r="K24" s="44">
        <v>0</v>
      </c>
      <c r="L24" s="44">
        <v>0</v>
      </c>
      <c r="M24" s="44">
        <v>0</v>
      </c>
      <c r="N24" s="16">
        <f t="shared" si="1"/>
        <v>0</v>
      </c>
      <c r="O24" s="5">
        <v>0</v>
      </c>
      <c r="P24" s="5">
        <f t="shared" si="2"/>
        <v>0</v>
      </c>
      <c r="Q24" s="16">
        <f t="shared" si="3"/>
        <v>0</v>
      </c>
      <c r="R24" s="5">
        <v>0</v>
      </c>
      <c r="S24" s="16">
        <f t="shared" si="4"/>
        <v>0</v>
      </c>
      <c r="T24" s="5">
        <f t="shared" si="5"/>
        <v>0</v>
      </c>
      <c r="U24" s="16">
        <f t="shared" si="6"/>
        <v>0</v>
      </c>
    </row>
    <row r="25" spans="1:32" ht="27.95" customHeight="1" x14ac:dyDescent="0.25">
      <c r="A25" s="1">
        <f t="shared" si="7"/>
        <v>20</v>
      </c>
      <c r="B25" s="1" t="s">
        <v>22</v>
      </c>
      <c r="C25" s="1"/>
      <c r="D25" s="25" t="s">
        <v>69</v>
      </c>
      <c r="E25" s="84" t="s">
        <v>41</v>
      </c>
      <c r="F25" s="96" t="s">
        <v>293</v>
      </c>
      <c r="G25" s="93">
        <f t="shared" si="0"/>
        <v>5766.92</v>
      </c>
      <c r="H25" s="44">
        <v>15</v>
      </c>
      <c r="I25" s="44">
        <v>3</v>
      </c>
      <c r="J25" s="44">
        <v>12</v>
      </c>
      <c r="K25" s="44">
        <v>11</v>
      </c>
      <c r="L25" s="44">
        <v>14</v>
      </c>
      <c r="M25" s="44">
        <v>0</v>
      </c>
      <c r="N25" s="16">
        <f t="shared" si="1"/>
        <v>73.333333333333329</v>
      </c>
      <c r="O25" s="5">
        <v>5766.92</v>
      </c>
      <c r="P25" s="5">
        <f t="shared" si="2"/>
        <v>5766.92</v>
      </c>
      <c r="Q25" s="16">
        <f t="shared" si="3"/>
        <v>100</v>
      </c>
      <c r="R25" s="5">
        <v>5766.92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32" ht="27.95" customHeight="1" x14ac:dyDescent="0.25">
      <c r="A26" s="1">
        <f t="shared" si="7"/>
        <v>21</v>
      </c>
      <c r="B26" s="1" t="s">
        <v>22</v>
      </c>
      <c r="C26" s="1"/>
      <c r="D26" s="25" t="s">
        <v>66</v>
      </c>
      <c r="E26" s="84" t="s">
        <v>67</v>
      </c>
      <c r="F26" s="96" t="s">
        <v>294</v>
      </c>
      <c r="G26" s="93">
        <f t="shared" si="0"/>
        <v>53693.53</v>
      </c>
      <c r="H26" s="44">
        <v>68</v>
      </c>
      <c r="I26" s="44">
        <v>16</v>
      </c>
      <c r="J26" s="44">
        <v>45</v>
      </c>
      <c r="K26" s="44">
        <v>37</v>
      </c>
      <c r="L26" s="44">
        <v>51</v>
      </c>
      <c r="M26" s="44">
        <v>0</v>
      </c>
      <c r="N26" s="16">
        <f t="shared" si="1"/>
        <v>54.411764705882348</v>
      </c>
      <c r="O26" s="5">
        <v>53693.53</v>
      </c>
      <c r="P26" s="5">
        <f t="shared" si="2"/>
        <v>53693.53</v>
      </c>
      <c r="Q26" s="16">
        <f t="shared" si="3"/>
        <v>100</v>
      </c>
      <c r="R26" s="5">
        <v>53693.53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32" ht="27.95" customHeight="1" x14ac:dyDescent="0.25">
      <c r="A27" s="1">
        <f t="shared" si="7"/>
        <v>22</v>
      </c>
      <c r="B27" s="1" t="s">
        <v>264</v>
      </c>
      <c r="C27" s="218" t="s">
        <v>265</v>
      </c>
      <c r="D27" s="37" t="s">
        <v>284</v>
      </c>
      <c r="E27" s="84" t="s">
        <v>97</v>
      </c>
      <c r="F27" s="97" t="s">
        <v>358</v>
      </c>
      <c r="G27" s="93">
        <f t="shared" si="0"/>
        <v>5101.93</v>
      </c>
      <c r="H27" s="44">
        <v>10</v>
      </c>
      <c r="I27" s="44">
        <v>6</v>
      </c>
      <c r="J27" s="44">
        <v>3</v>
      </c>
      <c r="K27" s="44">
        <v>7</v>
      </c>
      <c r="L27" s="44">
        <v>9</v>
      </c>
      <c r="M27" s="44">
        <v>0</v>
      </c>
      <c r="N27" s="16">
        <f t="shared" si="1"/>
        <v>70</v>
      </c>
      <c r="O27" s="5">
        <v>5101.93</v>
      </c>
      <c r="P27" s="5">
        <f t="shared" si="2"/>
        <v>5101.93</v>
      </c>
      <c r="Q27" s="16">
        <f t="shared" si="3"/>
        <v>100</v>
      </c>
      <c r="R27" s="5">
        <v>5101.93</v>
      </c>
      <c r="S27" s="16">
        <f t="shared" si="4"/>
        <v>100</v>
      </c>
      <c r="T27" s="5">
        <f t="shared" si="5"/>
        <v>0</v>
      </c>
      <c r="U27" s="16">
        <f t="shared" si="6"/>
        <v>0</v>
      </c>
    </row>
    <row r="28" spans="1:32" ht="27.95" customHeight="1" x14ac:dyDescent="0.25">
      <c r="A28" s="1">
        <f t="shared" si="7"/>
        <v>23</v>
      </c>
      <c r="B28" s="25" t="s">
        <v>23</v>
      </c>
      <c r="C28" s="218" t="s">
        <v>26</v>
      </c>
      <c r="D28" s="25" t="s">
        <v>71</v>
      </c>
      <c r="E28" s="25" t="s">
        <v>72</v>
      </c>
      <c r="F28" s="96" t="s">
        <v>295</v>
      </c>
      <c r="G28" s="16">
        <f t="shared" si="0"/>
        <v>6566.71</v>
      </c>
      <c r="H28" s="44">
        <v>18</v>
      </c>
      <c r="I28" s="44">
        <v>4</v>
      </c>
      <c r="J28" s="44">
        <v>12</v>
      </c>
      <c r="K28" s="44">
        <v>9</v>
      </c>
      <c r="L28" s="44">
        <v>11</v>
      </c>
      <c r="M28" s="44">
        <v>0</v>
      </c>
      <c r="N28" s="16">
        <f t="shared" si="1"/>
        <v>50</v>
      </c>
      <c r="O28" s="5">
        <v>6566.71</v>
      </c>
      <c r="P28" s="5">
        <f t="shared" si="2"/>
        <v>6566.71</v>
      </c>
      <c r="Q28" s="16">
        <f t="shared" si="3"/>
        <v>100</v>
      </c>
      <c r="R28" s="5">
        <v>6566.71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32" ht="27.95" customHeight="1" x14ac:dyDescent="0.2">
      <c r="A29" s="1">
        <f t="shared" si="7"/>
        <v>24</v>
      </c>
      <c r="B29" s="25" t="s">
        <v>22</v>
      </c>
      <c r="C29" s="218"/>
      <c r="D29" s="25" t="s">
        <v>458</v>
      </c>
      <c r="E29" s="25" t="s">
        <v>41</v>
      </c>
      <c r="F29" s="26" t="s">
        <v>459</v>
      </c>
      <c r="G29" s="16">
        <f t="shared" si="0"/>
        <v>0</v>
      </c>
      <c r="H29" s="44">
        <v>0</v>
      </c>
      <c r="I29" s="44">
        <v>0</v>
      </c>
      <c r="J29" s="44">
        <v>0</v>
      </c>
      <c r="K29" s="44">
        <v>0</v>
      </c>
      <c r="L29" s="44">
        <v>0</v>
      </c>
      <c r="M29" s="44">
        <v>0</v>
      </c>
      <c r="N29" s="16">
        <f t="shared" si="1"/>
        <v>0</v>
      </c>
      <c r="O29" s="5">
        <v>0</v>
      </c>
      <c r="P29" s="5">
        <f t="shared" si="2"/>
        <v>0</v>
      </c>
      <c r="Q29" s="16">
        <f t="shared" si="3"/>
        <v>0</v>
      </c>
      <c r="R29" s="5">
        <v>0</v>
      </c>
      <c r="S29" s="16">
        <f t="shared" si="4"/>
        <v>0</v>
      </c>
      <c r="T29" s="5">
        <f t="shared" si="5"/>
        <v>0</v>
      </c>
      <c r="U29" s="16">
        <f t="shared" si="6"/>
        <v>0</v>
      </c>
    </row>
    <row r="30" spans="1:32" ht="27.95" customHeight="1" x14ac:dyDescent="0.2">
      <c r="A30" s="1">
        <f t="shared" si="7"/>
        <v>25</v>
      </c>
      <c r="B30" s="25" t="s">
        <v>22</v>
      </c>
      <c r="C30" s="218"/>
      <c r="D30" s="25" t="s">
        <v>465</v>
      </c>
      <c r="E30" s="25" t="s">
        <v>41</v>
      </c>
      <c r="F30" s="26"/>
      <c r="G30" s="16">
        <f t="shared" si="0"/>
        <v>0</v>
      </c>
      <c r="H30" s="44">
        <v>6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16">
        <f t="shared" si="1"/>
        <v>0</v>
      </c>
      <c r="O30" s="5">
        <v>0</v>
      </c>
      <c r="P30" s="5">
        <f t="shared" si="2"/>
        <v>0</v>
      </c>
      <c r="Q30" s="16">
        <f t="shared" si="3"/>
        <v>0</v>
      </c>
      <c r="R30" s="5">
        <v>0</v>
      </c>
      <c r="S30" s="16">
        <f t="shared" si="4"/>
        <v>0</v>
      </c>
      <c r="T30" s="5">
        <f t="shared" si="5"/>
        <v>0</v>
      </c>
      <c r="U30" s="16">
        <f t="shared" si="6"/>
        <v>0</v>
      </c>
    </row>
    <row r="31" spans="1:32" ht="27.95" customHeight="1" x14ac:dyDescent="0.25">
      <c r="A31" s="1">
        <f t="shared" si="7"/>
        <v>26</v>
      </c>
      <c r="B31" s="1" t="s">
        <v>22</v>
      </c>
      <c r="C31" s="1"/>
      <c r="D31" s="25" t="s">
        <v>74</v>
      </c>
      <c r="E31" s="25" t="s">
        <v>75</v>
      </c>
      <c r="F31" s="96" t="s">
        <v>296</v>
      </c>
      <c r="G31" s="16">
        <f t="shared" si="0"/>
        <v>29797.68</v>
      </c>
      <c r="H31" s="44">
        <v>27</v>
      </c>
      <c r="I31" s="44">
        <v>5</v>
      </c>
      <c r="J31" s="44">
        <v>20</v>
      </c>
      <c r="K31" s="44">
        <v>26</v>
      </c>
      <c r="L31" s="44">
        <v>37</v>
      </c>
      <c r="M31" s="44">
        <v>0</v>
      </c>
      <c r="N31" s="16">
        <f t="shared" si="1"/>
        <v>96.296296296296291</v>
      </c>
      <c r="O31" s="5">
        <v>29797.68</v>
      </c>
      <c r="P31" s="5">
        <f t="shared" si="2"/>
        <v>29797.68</v>
      </c>
      <c r="Q31" s="16">
        <f t="shared" si="3"/>
        <v>100</v>
      </c>
      <c r="R31" s="5">
        <v>29797.68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32" ht="27.95" customHeight="1" x14ac:dyDescent="0.25">
      <c r="A32" s="1">
        <f t="shared" si="7"/>
        <v>27</v>
      </c>
      <c r="B32" s="1" t="s">
        <v>22</v>
      </c>
      <c r="C32" s="1"/>
      <c r="D32" s="25" t="s">
        <v>77</v>
      </c>
      <c r="E32" s="25" t="s">
        <v>78</v>
      </c>
      <c r="F32" s="88" t="s">
        <v>297</v>
      </c>
      <c r="G32" s="16">
        <f t="shared" si="0"/>
        <v>4755.7700000000004</v>
      </c>
      <c r="H32" s="44">
        <v>13</v>
      </c>
      <c r="I32" s="44">
        <v>3</v>
      </c>
      <c r="J32" s="44">
        <v>8</v>
      </c>
      <c r="K32" s="44">
        <v>9</v>
      </c>
      <c r="L32" s="44">
        <v>13</v>
      </c>
      <c r="M32" s="44">
        <v>0</v>
      </c>
      <c r="N32" s="16">
        <f t="shared" si="1"/>
        <v>69.230769230769226</v>
      </c>
      <c r="O32" s="5">
        <v>4755.7700000000004</v>
      </c>
      <c r="P32" s="5">
        <f t="shared" si="2"/>
        <v>4755.7700000000004</v>
      </c>
      <c r="Q32" s="16">
        <f t="shared" si="3"/>
        <v>100</v>
      </c>
      <c r="R32" s="5">
        <v>4755.7700000000004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80</v>
      </c>
      <c r="E33" s="25" t="s">
        <v>81</v>
      </c>
      <c r="F33" s="97" t="s">
        <v>374</v>
      </c>
      <c r="G33" s="16">
        <f t="shared" si="0"/>
        <v>11974.27</v>
      </c>
      <c r="H33" s="44">
        <v>64</v>
      </c>
      <c r="I33" s="44">
        <v>9</v>
      </c>
      <c r="J33" s="44">
        <v>24</v>
      </c>
      <c r="K33" s="44">
        <v>32</v>
      </c>
      <c r="L33" s="44">
        <v>38</v>
      </c>
      <c r="M33" s="44">
        <v>0</v>
      </c>
      <c r="N33" s="16">
        <f t="shared" si="1"/>
        <v>50</v>
      </c>
      <c r="O33" s="5">
        <v>11974.27</v>
      </c>
      <c r="P33" s="5">
        <f t="shared" si="2"/>
        <v>11974.27</v>
      </c>
      <c r="Q33" s="16">
        <f t="shared" si="3"/>
        <v>100</v>
      </c>
      <c r="R33" s="5">
        <v>11974.27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83</v>
      </c>
      <c r="E34" s="84" t="s">
        <v>41</v>
      </c>
      <c r="F34" s="88" t="s">
        <v>84</v>
      </c>
      <c r="G34" s="93">
        <f t="shared" si="0"/>
        <v>15819.39</v>
      </c>
      <c r="H34" s="44">
        <v>26</v>
      </c>
      <c r="I34" s="44">
        <v>4</v>
      </c>
      <c r="J34" s="44">
        <v>21</v>
      </c>
      <c r="K34" s="44">
        <v>24</v>
      </c>
      <c r="L34" s="44">
        <v>34</v>
      </c>
      <c r="M34" s="44">
        <v>0</v>
      </c>
      <c r="N34" s="16">
        <f t="shared" si="1"/>
        <v>92.307692307692307</v>
      </c>
      <c r="O34" s="5">
        <v>15819.39</v>
      </c>
      <c r="P34" s="5">
        <f t="shared" si="2"/>
        <v>15819.39</v>
      </c>
      <c r="Q34" s="16">
        <f t="shared" si="3"/>
        <v>100</v>
      </c>
      <c r="R34" s="5">
        <v>15819.39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1" t="s">
        <v>22</v>
      </c>
      <c r="C35" s="1"/>
      <c r="D35" s="34" t="s">
        <v>85</v>
      </c>
      <c r="E35" s="84" t="s">
        <v>41</v>
      </c>
      <c r="F35" s="97" t="s">
        <v>356</v>
      </c>
      <c r="G35" s="93">
        <f t="shared" si="0"/>
        <v>6222.08</v>
      </c>
      <c r="H35" s="44">
        <v>16</v>
      </c>
      <c r="I35" s="44">
        <v>4</v>
      </c>
      <c r="J35" s="44">
        <v>9</v>
      </c>
      <c r="K35" s="44">
        <v>12</v>
      </c>
      <c r="L35" s="44">
        <v>14</v>
      </c>
      <c r="M35" s="44">
        <v>0</v>
      </c>
      <c r="N35" s="16">
        <f t="shared" si="1"/>
        <v>75</v>
      </c>
      <c r="O35" s="5">
        <v>6222.08</v>
      </c>
      <c r="P35" s="5">
        <f t="shared" si="2"/>
        <v>6222.08</v>
      </c>
      <c r="Q35" s="16">
        <f t="shared" si="3"/>
        <v>100</v>
      </c>
      <c r="R35" s="5">
        <v>6222.08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27.95" customHeight="1" x14ac:dyDescent="0.25">
      <c r="A36" s="1">
        <f t="shared" si="7"/>
        <v>31</v>
      </c>
      <c r="B36" s="1" t="s">
        <v>22</v>
      </c>
      <c r="C36" s="1"/>
      <c r="D36" s="25" t="s">
        <v>87</v>
      </c>
      <c r="E36" s="84" t="s">
        <v>53</v>
      </c>
      <c r="F36" s="88" t="s">
        <v>298</v>
      </c>
      <c r="G36" s="93">
        <f t="shared" si="0"/>
        <v>16052.25</v>
      </c>
      <c r="H36" s="44">
        <v>38</v>
      </c>
      <c r="I36" s="44">
        <v>13</v>
      </c>
      <c r="J36" s="44">
        <v>20</v>
      </c>
      <c r="K36" s="44">
        <v>22</v>
      </c>
      <c r="L36" s="44">
        <v>25</v>
      </c>
      <c r="M36" s="44">
        <v>0</v>
      </c>
      <c r="N36" s="16">
        <f t="shared" si="1"/>
        <v>57.894736842105267</v>
      </c>
      <c r="O36" s="5">
        <v>16052.25</v>
      </c>
      <c r="P36" s="5">
        <f t="shared" si="2"/>
        <v>16052.25</v>
      </c>
      <c r="Q36" s="16">
        <f t="shared" si="3"/>
        <v>100</v>
      </c>
      <c r="R36" s="5">
        <v>16052.25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25" t="s">
        <v>24</v>
      </c>
      <c r="C37" s="218" t="s">
        <v>27</v>
      </c>
      <c r="D37" s="25" t="s">
        <v>92</v>
      </c>
      <c r="E37" s="84" t="s">
        <v>41</v>
      </c>
      <c r="F37" s="96" t="s">
        <v>363</v>
      </c>
      <c r="G37" s="93">
        <f t="shared" si="0"/>
        <v>6049.42</v>
      </c>
      <c r="H37" s="44">
        <v>26</v>
      </c>
      <c r="I37" s="44">
        <v>3</v>
      </c>
      <c r="J37" s="44">
        <v>18</v>
      </c>
      <c r="K37" s="44">
        <v>11</v>
      </c>
      <c r="L37" s="44">
        <v>13</v>
      </c>
      <c r="M37" s="44">
        <v>0</v>
      </c>
      <c r="N37" s="16">
        <f t="shared" si="1"/>
        <v>42.307692307692307</v>
      </c>
      <c r="O37" s="5">
        <v>6049.42</v>
      </c>
      <c r="P37" s="5">
        <f t="shared" si="2"/>
        <v>6049.42</v>
      </c>
      <c r="Q37" s="16">
        <f t="shared" si="3"/>
        <v>100</v>
      </c>
      <c r="R37" s="5">
        <v>6049.42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25" t="s">
        <v>22</v>
      </c>
      <c r="C38" s="218"/>
      <c r="D38" s="25" t="s">
        <v>417</v>
      </c>
      <c r="E38" s="84" t="s">
        <v>41</v>
      </c>
      <c r="F38" s="192" t="s">
        <v>435</v>
      </c>
      <c r="G38" s="93">
        <f t="shared" si="0"/>
        <v>365.4</v>
      </c>
      <c r="H38" s="44">
        <v>11</v>
      </c>
      <c r="I38" s="44">
        <v>2</v>
      </c>
      <c r="J38" s="44">
        <v>2</v>
      </c>
      <c r="K38" s="44">
        <v>1</v>
      </c>
      <c r="L38" s="44">
        <v>1</v>
      </c>
      <c r="M38" s="44">
        <v>0</v>
      </c>
      <c r="N38" s="16">
        <f t="shared" si="1"/>
        <v>9.0909090909090917</v>
      </c>
      <c r="O38" s="5">
        <v>365.4</v>
      </c>
      <c r="P38" s="5">
        <f t="shared" si="2"/>
        <v>365.4</v>
      </c>
      <c r="Q38" s="16">
        <f t="shared" si="3"/>
        <v>100</v>
      </c>
      <c r="R38" s="5">
        <v>365.4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94</v>
      </c>
      <c r="E39" s="84" t="s">
        <v>41</v>
      </c>
      <c r="F39" s="96" t="s">
        <v>299</v>
      </c>
      <c r="G39" s="93">
        <f t="shared" si="0"/>
        <v>7096.48</v>
      </c>
      <c r="H39" s="44">
        <v>25</v>
      </c>
      <c r="I39" s="44">
        <v>4</v>
      </c>
      <c r="J39" s="44">
        <v>13</v>
      </c>
      <c r="K39" s="44">
        <v>17</v>
      </c>
      <c r="L39" s="44">
        <v>20</v>
      </c>
      <c r="M39" s="44">
        <v>0</v>
      </c>
      <c r="N39" s="16">
        <f t="shared" si="1"/>
        <v>68</v>
      </c>
      <c r="O39" s="5">
        <v>7096.48</v>
      </c>
      <c r="P39" s="5">
        <f t="shared" si="2"/>
        <v>7096.48</v>
      </c>
      <c r="Q39" s="16">
        <f t="shared" si="3"/>
        <v>100</v>
      </c>
      <c r="R39" s="5">
        <v>7096.48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38.25" x14ac:dyDescent="0.25">
      <c r="A40" s="1">
        <f t="shared" si="7"/>
        <v>35</v>
      </c>
      <c r="B40" s="117" t="s">
        <v>23</v>
      </c>
      <c r="C40" s="218" t="s">
        <v>383</v>
      </c>
      <c r="D40" s="25" t="s">
        <v>384</v>
      </c>
      <c r="E40" s="84" t="s">
        <v>41</v>
      </c>
      <c r="F40" s="97" t="s">
        <v>436</v>
      </c>
      <c r="G40" s="93">
        <f t="shared" si="0"/>
        <v>904.37</v>
      </c>
      <c r="H40" s="44">
        <v>9</v>
      </c>
      <c r="I40" s="44">
        <v>2</v>
      </c>
      <c r="J40" s="44">
        <v>6</v>
      </c>
      <c r="K40" s="44">
        <v>4</v>
      </c>
      <c r="L40" s="44">
        <v>4</v>
      </c>
      <c r="M40" s="44">
        <v>0</v>
      </c>
      <c r="N40" s="16">
        <f t="shared" si="1"/>
        <v>44.444444444444443</v>
      </c>
      <c r="O40" s="5">
        <v>904.37</v>
      </c>
      <c r="P40" s="5">
        <f t="shared" si="2"/>
        <v>904.37</v>
      </c>
      <c r="Q40" s="16">
        <f t="shared" si="3"/>
        <v>100</v>
      </c>
      <c r="R40" s="5">
        <v>904.37</v>
      </c>
      <c r="S40" s="16">
        <f t="shared" si="4"/>
        <v>100</v>
      </c>
      <c r="T40" s="5">
        <f t="shared" si="5"/>
        <v>0</v>
      </c>
      <c r="U40" s="16">
        <f t="shared" si="6"/>
        <v>0</v>
      </c>
    </row>
    <row r="41" spans="1:21" ht="30" x14ac:dyDescent="0.25">
      <c r="A41" s="1">
        <f t="shared" si="7"/>
        <v>36</v>
      </c>
      <c r="B41" s="117" t="s">
        <v>22</v>
      </c>
      <c r="C41" s="218"/>
      <c r="D41" s="25" t="s">
        <v>452</v>
      </c>
      <c r="E41" s="84" t="s">
        <v>41</v>
      </c>
      <c r="F41" s="97"/>
      <c r="G41" s="93">
        <f t="shared" si="0"/>
        <v>0</v>
      </c>
      <c r="H41" s="44">
        <v>4</v>
      </c>
      <c r="I41" s="44">
        <v>0</v>
      </c>
      <c r="J41" s="44">
        <v>4</v>
      </c>
      <c r="K41" s="44">
        <v>0</v>
      </c>
      <c r="L41" s="44">
        <v>0</v>
      </c>
      <c r="M41" s="44">
        <v>0</v>
      </c>
      <c r="N41" s="16">
        <f t="shared" si="1"/>
        <v>0</v>
      </c>
      <c r="O41" s="5">
        <v>0</v>
      </c>
      <c r="P41" s="5">
        <f t="shared" si="2"/>
        <v>0</v>
      </c>
      <c r="Q41" s="16">
        <f t="shared" si="3"/>
        <v>0</v>
      </c>
      <c r="R41" s="5">
        <v>0</v>
      </c>
      <c r="S41" s="16">
        <f t="shared" si="4"/>
        <v>0</v>
      </c>
      <c r="T41" s="5">
        <f t="shared" si="5"/>
        <v>0</v>
      </c>
      <c r="U41" s="16">
        <f t="shared" si="6"/>
        <v>0</v>
      </c>
    </row>
    <row r="42" spans="1:21" ht="27.95" customHeight="1" x14ac:dyDescent="0.2">
      <c r="A42" s="1">
        <f t="shared" si="7"/>
        <v>37</v>
      </c>
      <c r="B42" s="1" t="s">
        <v>22</v>
      </c>
      <c r="C42" s="1"/>
      <c r="D42" s="37" t="s">
        <v>99</v>
      </c>
      <c r="E42" s="85" t="s">
        <v>100</v>
      </c>
      <c r="F42" s="138" t="s">
        <v>300</v>
      </c>
      <c r="G42" s="93">
        <f t="shared" si="0"/>
        <v>42507.21</v>
      </c>
      <c r="H42" s="44">
        <v>57</v>
      </c>
      <c r="I42" s="44">
        <v>4</v>
      </c>
      <c r="J42" s="44">
        <v>41</v>
      </c>
      <c r="K42" s="44">
        <v>52</v>
      </c>
      <c r="L42" s="44">
        <v>65</v>
      </c>
      <c r="M42" s="44">
        <v>0</v>
      </c>
      <c r="N42" s="16">
        <f t="shared" si="1"/>
        <v>91.228070175438589</v>
      </c>
      <c r="O42" s="5">
        <v>42507.21</v>
      </c>
      <c r="P42" s="5">
        <f t="shared" si="2"/>
        <v>42507.21</v>
      </c>
      <c r="Q42" s="16">
        <f t="shared" si="3"/>
        <v>100</v>
      </c>
      <c r="R42" s="5">
        <v>42507.21</v>
      </c>
      <c r="S42" s="16">
        <f t="shared" si="4"/>
        <v>100</v>
      </c>
      <c r="T42" s="5">
        <f t="shared" si="5"/>
        <v>0</v>
      </c>
      <c r="U42" s="16">
        <f t="shared" si="6"/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102</v>
      </c>
      <c r="E43" s="84" t="s">
        <v>41</v>
      </c>
      <c r="F43" s="96" t="s">
        <v>301</v>
      </c>
      <c r="G43" s="93">
        <f t="shared" si="0"/>
        <v>16898.13</v>
      </c>
      <c r="H43" s="44">
        <v>45</v>
      </c>
      <c r="I43" s="44">
        <v>10</v>
      </c>
      <c r="J43" s="44">
        <v>31</v>
      </c>
      <c r="K43" s="44">
        <v>33</v>
      </c>
      <c r="L43" s="44">
        <v>38</v>
      </c>
      <c r="M43" s="44">
        <v>0</v>
      </c>
      <c r="N43" s="16">
        <f t="shared" si="1"/>
        <v>73.333333333333329</v>
      </c>
      <c r="O43" s="5">
        <v>16898.13</v>
      </c>
      <c r="P43" s="5">
        <f t="shared" si="2"/>
        <v>16898.13</v>
      </c>
      <c r="Q43" s="16">
        <f t="shared" si="3"/>
        <v>100</v>
      </c>
      <c r="R43" s="5">
        <v>16898.13</v>
      </c>
      <c r="S43" s="16">
        <f t="shared" si="4"/>
        <v>100</v>
      </c>
      <c r="T43" s="5">
        <f t="shared" si="5"/>
        <v>0</v>
      </c>
      <c r="U43" s="16">
        <f t="shared" si="6"/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104</v>
      </c>
      <c r="E44" s="84" t="s">
        <v>41</v>
      </c>
      <c r="F44" s="96" t="s">
        <v>302</v>
      </c>
      <c r="G44" s="93">
        <f t="shared" si="0"/>
        <v>16646.240000000002</v>
      </c>
      <c r="H44" s="44">
        <v>30</v>
      </c>
      <c r="I44" s="44">
        <v>8</v>
      </c>
      <c r="J44" s="44">
        <v>18</v>
      </c>
      <c r="K44" s="44">
        <v>21</v>
      </c>
      <c r="L44" s="44">
        <v>30</v>
      </c>
      <c r="M44" s="44">
        <v>0</v>
      </c>
      <c r="N44" s="16">
        <f t="shared" si="1"/>
        <v>70</v>
      </c>
      <c r="O44" s="5">
        <v>16646.240000000002</v>
      </c>
      <c r="P44" s="5">
        <f t="shared" si="2"/>
        <v>16646.240000000002</v>
      </c>
      <c r="Q44" s="16">
        <f t="shared" si="3"/>
        <v>100</v>
      </c>
      <c r="R44" s="5">
        <v>16646.240000000002</v>
      </c>
      <c r="S44" s="16">
        <f t="shared" si="4"/>
        <v>100</v>
      </c>
      <c r="T44" s="5">
        <f t="shared" si="5"/>
        <v>0</v>
      </c>
      <c r="U44" s="16">
        <f t="shared" si="6"/>
        <v>0</v>
      </c>
    </row>
    <row r="45" spans="1:21" ht="27.95" customHeight="1" x14ac:dyDescent="0.25">
      <c r="A45" s="1">
        <f t="shared" si="7"/>
        <v>40</v>
      </c>
      <c r="B45" s="1" t="s">
        <v>22</v>
      </c>
      <c r="C45" s="1"/>
      <c r="D45" s="25" t="s">
        <v>106</v>
      </c>
      <c r="E45" s="84" t="s">
        <v>53</v>
      </c>
      <c r="F45" s="96" t="s">
        <v>303</v>
      </c>
      <c r="G45" s="93">
        <f t="shared" si="0"/>
        <v>14463.07</v>
      </c>
      <c r="H45" s="44">
        <v>29</v>
      </c>
      <c r="I45" s="44">
        <v>9</v>
      </c>
      <c r="J45" s="44">
        <v>15</v>
      </c>
      <c r="K45" s="44">
        <v>22</v>
      </c>
      <c r="L45" s="44">
        <v>32</v>
      </c>
      <c r="M45" s="44">
        <v>0</v>
      </c>
      <c r="N45" s="16">
        <f t="shared" si="1"/>
        <v>75.862068965517238</v>
      </c>
      <c r="O45" s="5">
        <v>14463.07</v>
      </c>
      <c r="P45" s="5">
        <f t="shared" si="2"/>
        <v>14463.07</v>
      </c>
      <c r="Q45" s="16">
        <f t="shared" si="3"/>
        <v>100</v>
      </c>
      <c r="R45" s="5">
        <v>14463.07</v>
      </c>
      <c r="S45" s="16">
        <f t="shared" si="4"/>
        <v>100</v>
      </c>
      <c r="T45" s="5">
        <f t="shared" si="5"/>
        <v>0</v>
      </c>
      <c r="U45" s="16">
        <f t="shared" si="6"/>
        <v>0</v>
      </c>
    </row>
    <row r="46" spans="1:21" ht="27.95" customHeight="1" x14ac:dyDescent="0.25">
      <c r="A46" s="1">
        <f t="shared" si="7"/>
        <v>41</v>
      </c>
      <c r="B46" s="1" t="s">
        <v>22</v>
      </c>
      <c r="C46" s="1"/>
      <c r="D46" s="25" t="s">
        <v>108</v>
      </c>
      <c r="E46" s="84" t="s">
        <v>41</v>
      </c>
      <c r="F46" s="98" t="s">
        <v>304</v>
      </c>
      <c r="G46" s="93">
        <f t="shared" si="0"/>
        <v>35237.519999999997</v>
      </c>
      <c r="H46" s="44">
        <v>69</v>
      </c>
      <c r="I46" s="44">
        <v>24</v>
      </c>
      <c r="J46" s="44">
        <v>36</v>
      </c>
      <c r="K46" s="44">
        <v>51</v>
      </c>
      <c r="L46" s="44">
        <v>61</v>
      </c>
      <c r="M46" s="44">
        <v>0</v>
      </c>
      <c r="N46" s="16">
        <f t="shared" si="1"/>
        <v>73.91304347826086</v>
      </c>
      <c r="O46" s="5">
        <v>35237.519999999997</v>
      </c>
      <c r="P46" s="5">
        <f t="shared" si="2"/>
        <v>35237.519999999997</v>
      </c>
      <c r="Q46" s="16">
        <f t="shared" si="3"/>
        <v>100</v>
      </c>
      <c r="R46" s="5">
        <v>35237.519999999997</v>
      </c>
      <c r="S46" s="16">
        <f t="shared" si="4"/>
        <v>100</v>
      </c>
      <c r="T46" s="5">
        <f t="shared" si="5"/>
        <v>0</v>
      </c>
      <c r="U46" s="16">
        <f t="shared" si="6"/>
        <v>0</v>
      </c>
    </row>
    <row r="47" spans="1:21" ht="27.95" customHeight="1" x14ac:dyDescent="0.25">
      <c r="A47" s="1">
        <f t="shared" si="7"/>
        <v>42</v>
      </c>
      <c r="B47" s="25" t="s">
        <v>264</v>
      </c>
      <c r="C47" s="218" t="s">
        <v>273</v>
      </c>
      <c r="D47" s="25" t="s">
        <v>115</v>
      </c>
      <c r="E47" s="86" t="s">
        <v>116</v>
      </c>
      <c r="F47" s="97" t="s">
        <v>375</v>
      </c>
      <c r="G47" s="93">
        <f t="shared" si="0"/>
        <v>18710.400000000001</v>
      </c>
      <c r="H47" s="44">
        <v>40</v>
      </c>
      <c r="I47" s="44">
        <v>8</v>
      </c>
      <c r="J47" s="44">
        <v>19</v>
      </c>
      <c r="K47" s="44">
        <v>30</v>
      </c>
      <c r="L47" s="44">
        <v>39</v>
      </c>
      <c r="M47" s="44">
        <v>0</v>
      </c>
      <c r="N47" s="16">
        <f t="shared" si="1"/>
        <v>75</v>
      </c>
      <c r="O47" s="5">
        <v>18710.400000000001</v>
      </c>
      <c r="P47" s="5">
        <f t="shared" si="2"/>
        <v>18710.400000000001</v>
      </c>
      <c r="Q47" s="16">
        <f t="shared" si="3"/>
        <v>100</v>
      </c>
      <c r="R47" s="5">
        <v>18710.400000000001</v>
      </c>
      <c r="S47" s="16">
        <f t="shared" si="4"/>
        <v>100</v>
      </c>
      <c r="T47" s="5">
        <f t="shared" si="5"/>
        <v>0</v>
      </c>
      <c r="U47" s="16">
        <f t="shared" si="6"/>
        <v>0</v>
      </c>
    </row>
    <row r="48" spans="1:21" ht="32.25" customHeight="1" x14ac:dyDescent="0.25">
      <c r="A48" s="1">
        <f t="shared" si="7"/>
        <v>43</v>
      </c>
      <c r="B48" s="1" t="s">
        <v>22</v>
      </c>
      <c r="C48" s="1"/>
      <c r="D48" s="25" t="s">
        <v>113</v>
      </c>
      <c r="E48" s="84" t="s">
        <v>53</v>
      </c>
      <c r="F48" s="96" t="s">
        <v>305</v>
      </c>
      <c r="G48" s="93">
        <f t="shared" si="0"/>
        <v>4471.76</v>
      </c>
      <c r="H48" s="44">
        <v>38</v>
      </c>
      <c r="I48" s="44">
        <v>9</v>
      </c>
      <c r="J48" s="44">
        <v>25</v>
      </c>
      <c r="K48" s="44">
        <v>14</v>
      </c>
      <c r="L48" s="44">
        <v>14</v>
      </c>
      <c r="M48" s="44">
        <v>0</v>
      </c>
      <c r="N48" s="16">
        <f t="shared" si="1"/>
        <v>36.84210526315789</v>
      </c>
      <c r="O48" s="5">
        <v>4471.76</v>
      </c>
      <c r="P48" s="5">
        <f t="shared" si="2"/>
        <v>4471.76</v>
      </c>
      <c r="Q48" s="16">
        <f t="shared" si="3"/>
        <v>100</v>
      </c>
      <c r="R48" s="5">
        <v>4471.76</v>
      </c>
      <c r="S48" s="16">
        <f t="shared" si="4"/>
        <v>100</v>
      </c>
      <c r="T48" s="5">
        <f t="shared" si="5"/>
        <v>0</v>
      </c>
      <c r="U48" s="16">
        <f t="shared" si="6"/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118</v>
      </c>
      <c r="E49" s="84" t="s">
        <v>116</v>
      </c>
      <c r="F49" s="96" t="s">
        <v>306</v>
      </c>
      <c r="G49" s="93">
        <f t="shared" si="0"/>
        <v>9541.8700000000008</v>
      </c>
      <c r="H49" s="44">
        <v>19</v>
      </c>
      <c r="I49" s="44">
        <v>6</v>
      </c>
      <c r="J49" s="44">
        <v>10</v>
      </c>
      <c r="K49" s="44">
        <v>12</v>
      </c>
      <c r="L49" s="44">
        <v>15</v>
      </c>
      <c r="M49" s="44">
        <v>0</v>
      </c>
      <c r="N49" s="16">
        <f t="shared" si="1"/>
        <v>63.157894736842103</v>
      </c>
      <c r="O49" s="5">
        <v>9541.8700000000008</v>
      </c>
      <c r="P49" s="5">
        <f t="shared" si="2"/>
        <v>9541.8700000000008</v>
      </c>
      <c r="Q49" s="16">
        <f t="shared" si="3"/>
        <v>100</v>
      </c>
      <c r="R49" s="5">
        <v>9541.8700000000008</v>
      </c>
      <c r="S49" s="16">
        <f t="shared" si="4"/>
        <v>100</v>
      </c>
      <c r="T49" s="5">
        <f t="shared" si="5"/>
        <v>0</v>
      </c>
      <c r="U49" s="16">
        <f t="shared" si="6"/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120</v>
      </c>
      <c r="E50" s="84" t="s">
        <v>58</v>
      </c>
      <c r="F50" s="96" t="s">
        <v>307</v>
      </c>
      <c r="G50" s="93">
        <f t="shared" si="0"/>
        <v>15316.18</v>
      </c>
      <c r="H50" s="44">
        <v>22</v>
      </c>
      <c r="I50" s="44">
        <v>5</v>
      </c>
      <c r="J50" s="44">
        <v>14</v>
      </c>
      <c r="K50" s="44">
        <v>13</v>
      </c>
      <c r="L50" s="44">
        <v>20</v>
      </c>
      <c r="M50" s="44">
        <v>0</v>
      </c>
      <c r="N50" s="16">
        <f t="shared" si="1"/>
        <v>59.090909090909093</v>
      </c>
      <c r="O50" s="5">
        <v>15316.18</v>
      </c>
      <c r="P50" s="5">
        <f t="shared" si="2"/>
        <v>15316.18</v>
      </c>
      <c r="Q50" s="16">
        <f t="shared" si="3"/>
        <v>100</v>
      </c>
      <c r="R50" s="5">
        <v>15316.18</v>
      </c>
      <c r="S50" s="16">
        <f t="shared" si="4"/>
        <v>100</v>
      </c>
      <c r="T50" s="5">
        <f t="shared" si="5"/>
        <v>0</v>
      </c>
      <c r="U50" s="16">
        <f t="shared" si="6"/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37" t="s">
        <v>418</v>
      </c>
      <c r="E51" s="84" t="s">
        <v>58</v>
      </c>
      <c r="F51" s="192" t="s">
        <v>437</v>
      </c>
      <c r="G51" s="93">
        <f t="shared" si="0"/>
        <v>5821.4</v>
      </c>
      <c r="H51" s="44">
        <v>17</v>
      </c>
      <c r="I51" s="44">
        <v>1</v>
      </c>
      <c r="J51" s="44">
        <v>1</v>
      </c>
      <c r="K51" s="44">
        <v>9</v>
      </c>
      <c r="L51" s="44">
        <v>9</v>
      </c>
      <c r="M51" s="44">
        <v>0</v>
      </c>
      <c r="N51" s="16">
        <f t="shared" si="1"/>
        <v>52.941176470588239</v>
      </c>
      <c r="O51" s="5">
        <v>5821.4</v>
      </c>
      <c r="P51" s="5">
        <f t="shared" si="2"/>
        <v>5821.4</v>
      </c>
      <c r="Q51" s="16">
        <f t="shared" si="3"/>
        <v>100</v>
      </c>
      <c r="R51" s="5">
        <v>5821.4</v>
      </c>
      <c r="S51" s="16">
        <f t="shared" si="4"/>
        <v>100</v>
      </c>
      <c r="T51" s="5">
        <f t="shared" si="5"/>
        <v>0</v>
      </c>
      <c r="U51" s="16">
        <f t="shared" si="6"/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122</v>
      </c>
      <c r="E52" s="84" t="s">
        <v>123</v>
      </c>
      <c r="F52" s="96" t="s">
        <v>308</v>
      </c>
      <c r="G52" s="93">
        <f t="shared" si="0"/>
        <v>67504.639999999999</v>
      </c>
      <c r="H52" s="44">
        <v>98</v>
      </c>
      <c r="I52" s="44">
        <v>6</v>
      </c>
      <c r="J52" s="44">
        <v>77</v>
      </c>
      <c r="K52" s="44">
        <v>56</v>
      </c>
      <c r="L52" s="44">
        <v>88</v>
      </c>
      <c r="M52" s="44">
        <v>0</v>
      </c>
      <c r="N52" s="16">
        <f t="shared" si="1"/>
        <v>57.142857142857139</v>
      </c>
      <c r="O52" s="5">
        <v>67504.639999999999</v>
      </c>
      <c r="P52" s="5">
        <f t="shared" si="2"/>
        <v>67504.639999999999</v>
      </c>
      <c r="Q52" s="16">
        <f t="shared" si="3"/>
        <v>100</v>
      </c>
      <c r="R52" s="5">
        <v>67504.639999999999</v>
      </c>
      <c r="S52" s="16">
        <f t="shared" si="4"/>
        <v>100</v>
      </c>
      <c r="T52" s="5">
        <f t="shared" si="5"/>
        <v>0</v>
      </c>
      <c r="U52" s="16">
        <f t="shared" si="6"/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266</v>
      </c>
      <c r="E53" s="84" t="s">
        <v>41</v>
      </c>
      <c r="F53" s="96" t="s">
        <v>309</v>
      </c>
      <c r="G53" s="93">
        <f t="shared" si="0"/>
        <v>0</v>
      </c>
      <c r="H53" s="44">
        <v>11</v>
      </c>
      <c r="I53" s="44">
        <v>2</v>
      </c>
      <c r="J53" s="44">
        <v>7</v>
      </c>
      <c r="K53" s="44">
        <v>0</v>
      </c>
      <c r="L53" s="44">
        <v>0</v>
      </c>
      <c r="M53" s="44">
        <v>0</v>
      </c>
      <c r="N53" s="16">
        <f t="shared" si="1"/>
        <v>0</v>
      </c>
      <c r="O53" s="16">
        <f>IF(I53=0,0,L53/I53)*100</f>
        <v>0</v>
      </c>
      <c r="P53" s="5">
        <f t="shared" si="2"/>
        <v>0</v>
      </c>
      <c r="Q53" s="16">
        <f t="shared" si="3"/>
        <v>0</v>
      </c>
      <c r="R53" s="16">
        <f t="shared" ref="R53" si="8">IF(L53=0,0,O53/L53)*100</f>
        <v>0</v>
      </c>
      <c r="S53" s="16">
        <f t="shared" si="4"/>
        <v>0</v>
      </c>
      <c r="T53" s="5">
        <f t="shared" si="5"/>
        <v>0</v>
      </c>
      <c r="U53" s="16">
        <f t="shared" si="6"/>
        <v>0</v>
      </c>
    </row>
    <row r="54" spans="1:21" ht="38.25" customHeight="1" x14ac:dyDescent="0.25">
      <c r="A54" s="1">
        <f t="shared" si="7"/>
        <v>49</v>
      </c>
      <c r="B54" s="218" t="s">
        <v>23</v>
      </c>
      <c r="C54" s="218" t="s">
        <v>273</v>
      </c>
      <c r="D54" s="25" t="s">
        <v>274</v>
      </c>
      <c r="E54" s="84" t="s">
        <v>41</v>
      </c>
      <c r="F54" s="96" t="s">
        <v>310</v>
      </c>
      <c r="G54" s="93">
        <f t="shared" si="0"/>
        <v>6532.15</v>
      </c>
      <c r="H54" s="44">
        <v>21</v>
      </c>
      <c r="I54" s="44">
        <v>4</v>
      </c>
      <c r="J54" s="44">
        <v>13</v>
      </c>
      <c r="K54" s="44">
        <v>14</v>
      </c>
      <c r="L54" s="44">
        <v>27</v>
      </c>
      <c r="M54" s="44">
        <v>0</v>
      </c>
      <c r="N54" s="16">
        <f t="shared" si="1"/>
        <v>66.666666666666657</v>
      </c>
      <c r="O54" s="16">
        <v>6532.15</v>
      </c>
      <c r="P54" s="5">
        <f t="shared" si="2"/>
        <v>6532.15</v>
      </c>
      <c r="Q54" s="16">
        <f t="shared" si="3"/>
        <v>100</v>
      </c>
      <c r="R54" s="16">
        <v>6532.15</v>
      </c>
      <c r="S54" s="16">
        <f t="shared" si="4"/>
        <v>100</v>
      </c>
      <c r="T54" s="5">
        <f t="shared" si="5"/>
        <v>0</v>
      </c>
      <c r="U54" s="16">
        <f t="shared" si="6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125</v>
      </c>
      <c r="E55" s="84" t="s">
        <v>72</v>
      </c>
      <c r="F55" s="96" t="s">
        <v>311</v>
      </c>
      <c r="G55" s="93">
        <f t="shared" si="0"/>
        <v>31149.98</v>
      </c>
      <c r="H55" s="44">
        <v>33</v>
      </c>
      <c r="I55" s="44">
        <v>6</v>
      </c>
      <c r="J55" s="44">
        <v>22</v>
      </c>
      <c r="K55" s="44">
        <v>29</v>
      </c>
      <c r="L55" s="44">
        <v>45</v>
      </c>
      <c r="M55" s="44">
        <v>0</v>
      </c>
      <c r="N55" s="16">
        <f t="shared" si="1"/>
        <v>87.878787878787875</v>
      </c>
      <c r="O55" s="5">
        <v>31149.98</v>
      </c>
      <c r="P55" s="5">
        <f t="shared" si="2"/>
        <v>31149.98</v>
      </c>
      <c r="Q55" s="16">
        <f t="shared" si="3"/>
        <v>100</v>
      </c>
      <c r="R55" s="5">
        <v>31149.98</v>
      </c>
      <c r="S55" s="16">
        <f t="shared" si="4"/>
        <v>100</v>
      </c>
      <c r="T55" s="5">
        <f t="shared" si="5"/>
        <v>0</v>
      </c>
      <c r="U55" s="16">
        <f t="shared" si="6"/>
        <v>0</v>
      </c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37" t="s">
        <v>127</v>
      </c>
      <c r="E56" s="85" t="s">
        <v>128</v>
      </c>
      <c r="F56" s="98" t="s">
        <v>312</v>
      </c>
      <c r="G56" s="93">
        <f t="shared" si="0"/>
        <v>34548.39</v>
      </c>
      <c r="H56" s="44">
        <v>56</v>
      </c>
      <c r="I56" s="44">
        <v>21</v>
      </c>
      <c r="J56" s="44">
        <v>20</v>
      </c>
      <c r="K56" s="44">
        <v>40</v>
      </c>
      <c r="L56" s="44">
        <v>61</v>
      </c>
      <c r="M56" s="44">
        <v>0</v>
      </c>
      <c r="N56" s="16">
        <f t="shared" si="1"/>
        <v>71.428571428571431</v>
      </c>
      <c r="O56" s="5">
        <v>34548.39</v>
      </c>
      <c r="P56" s="5">
        <f t="shared" si="2"/>
        <v>34548.39</v>
      </c>
      <c r="Q56" s="16">
        <f t="shared" si="3"/>
        <v>100</v>
      </c>
      <c r="R56" s="5">
        <v>34548.39</v>
      </c>
      <c r="S56" s="16">
        <f t="shared" si="4"/>
        <v>100</v>
      </c>
      <c r="T56" s="5">
        <f t="shared" si="5"/>
        <v>0</v>
      </c>
      <c r="U56" s="16">
        <f t="shared" si="6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37" t="s">
        <v>468</v>
      </c>
      <c r="E57" s="85" t="s">
        <v>469</v>
      </c>
      <c r="F57" s="98"/>
      <c r="G57" s="93">
        <f t="shared" si="0"/>
        <v>0</v>
      </c>
      <c r="H57" s="44">
        <v>7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16">
        <f t="shared" si="1"/>
        <v>0</v>
      </c>
      <c r="O57" s="5">
        <v>0</v>
      </c>
      <c r="P57" s="5">
        <f t="shared" si="2"/>
        <v>0</v>
      </c>
      <c r="Q57" s="16">
        <f t="shared" si="3"/>
        <v>0</v>
      </c>
      <c r="R57" s="5">
        <v>0</v>
      </c>
      <c r="S57" s="16">
        <f t="shared" si="4"/>
        <v>0</v>
      </c>
      <c r="T57" s="5">
        <f t="shared" si="5"/>
        <v>0</v>
      </c>
      <c r="U57" s="16">
        <f t="shared" si="6"/>
        <v>0</v>
      </c>
    </row>
    <row r="58" spans="1:21" ht="27.95" customHeight="1" x14ac:dyDescent="0.25">
      <c r="A58" s="1"/>
      <c r="B58" s="1" t="s">
        <v>22</v>
      </c>
      <c r="C58" s="1"/>
      <c r="D58" s="25" t="s">
        <v>477</v>
      </c>
      <c r="E58" s="85" t="s">
        <v>263</v>
      </c>
      <c r="F58" s="98"/>
      <c r="G58" s="93">
        <f t="shared" si="0"/>
        <v>0</v>
      </c>
      <c r="H58" s="44">
        <v>1</v>
      </c>
      <c r="I58" s="44">
        <v>0</v>
      </c>
      <c r="J58" s="44">
        <v>1</v>
      </c>
      <c r="K58" s="44">
        <v>0</v>
      </c>
      <c r="L58" s="44">
        <v>0</v>
      </c>
      <c r="M58" s="44">
        <v>0</v>
      </c>
      <c r="N58" s="16">
        <f t="shared" si="1"/>
        <v>0</v>
      </c>
      <c r="O58" s="5">
        <v>0</v>
      </c>
      <c r="P58" s="5">
        <f t="shared" si="2"/>
        <v>0</v>
      </c>
      <c r="Q58" s="16">
        <f t="shared" si="3"/>
        <v>0</v>
      </c>
      <c r="R58" s="5">
        <v>0</v>
      </c>
      <c r="S58" s="16">
        <f t="shared" si="4"/>
        <v>0</v>
      </c>
      <c r="T58" s="5">
        <f t="shared" si="5"/>
        <v>0</v>
      </c>
      <c r="U58" s="16">
        <f t="shared" si="6"/>
        <v>0</v>
      </c>
    </row>
    <row r="59" spans="1:21" ht="27.95" customHeight="1" x14ac:dyDescent="0.25">
      <c r="A59" s="1">
        <f>ROW(A53:A53)</f>
        <v>53</v>
      </c>
      <c r="B59" s="1" t="s">
        <v>22</v>
      </c>
      <c r="C59" s="1"/>
      <c r="D59" s="25" t="s">
        <v>275</v>
      </c>
      <c r="E59" s="85" t="s">
        <v>276</v>
      </c>
      <c r="F59" s="97" t="s">
        <v>436</v>
      </c>
      <c r="G59" s="93">
        <f t="shared" si="0"/>
        <v>0</v>
      </c>
      <c r="H59" s="44">
        <v>3</v>
      </c>
      <c r="I59" s="44">
        <v>0</v>
      </c>
      <c r="J59" s="44">
        <v>2</v>
      </c>
      <c r="K59" s="44">
        <v>0</v>
      </c>
      <c r="L59" s="44">
        <v>0</v>
      </c>
      <c r="M59" s="44">
        <v>0</v>
      </c>
      <c r="N59" s="16">
        <f t="shared" si="1"/>
        <v>0</v>
      </c>
      <c r="O59" s="16">
        <f>IF(I59=0,0,L59/I59)*100</f>
        <v>0</v>
      </c>
      <c r="P59" s="5">
        <f t="shared" si="2"/>
        <v>0</v>
      </c>
      <c r="Q59" s="16">
        <f t="shared" si="3"/>
        <v>0</v>
      </c>
      <c r="R59" s="16">
        <f>IF(L59=0,0,O59/L59)*100</f>
        <v>0</v>
      </c>
      <c r="S59" s="16">
        <f t="shared" si="4"/>
        <v>0</v>
      </c>
      <c r="T59" s="5">
        <f t="shared" si="5"/>
        <v>0</v>
      </c>
      <c r="U59" s="16">
        <f t="shared" si="6"/>
        <v>0</v>
      </c>
    </row>
    <row r="60" spans="1:21" ht="27.95" customHeight="1" x14ac:dyDescent="0.25">
      <c r="A60" s="1">
        <f>ROW(A54:A54)</f>
        <v>54</v>
      </c>
      <c r="B60" s="25" t="s">
        <v>23</v>
      </c>
      <c r="C60" s="218" t="s">
        <v>29</v>
      </c>
      <c r="D60" s="25" t="s">
        <v>132</v>
      </c>
      <c r="E60" s="84" t="s">
        <v>78</v>
      </c>
      <c r="F60" s="96" t="s">
        <v>313</v>
      </c>
      <c r="G60" s="93">
        <f t="shared" si="0"/>
        <v>22685.48</v>
      </c>
      <c r="H60" s="44">
        <v>47</v>
      </c>
      <c r="I60" s="44">
        <v>8</v>
      </c>
      <c r="J60" s="44">
        <v>28</v>
      </c>
      <c r="K60" s="44">
        <v>36</v>
      </c>
      <c r="L60" s="44">
        <v>41</v>
      </c>
      <c r="M60" s="44">
        <v>0</v>
      </c>
      <c r="N60" s="16">
        <f t="shared" si="1"/>
        <v>76.59574468085107</v>
      </c>
      <c r="O60" s="5">
        <v>22685.48</v>
      </c>
      <c r="P60" s="5">
        <f t="shared" si="2"/>
        <v>22685.48</v>
      </c>
      <c r="Q60" s="16">
        <f t="shared" si="3"/>
        <v>100</v>
      </c>
      <c r="R60" s="5">
        <v>22685.48</v>
      </c>
      <c r="S60" s="16">
        <f t="shared" si="4"/>
        <v>100</v>
      </c>
      <c r="T60" s="5">
        <f t="shared" si="5"/>
        <v>0</v>
      </c>
      <c r="U60" s="16">
        <f t="shared" si="6"/>
        <v>0</v>
      </c>
    </row>
    <row r="61" spans="1:21" ht="29.25" customHeight="1" x14ac:dyDescent="0.25">
      <c r="A61" s="1">
        <f>ROW(A55:A55)</f>
        <v>55</v>
      </c>
      <c r="B61" s="1" t="s">
        <v>22</v>
      </c>
      <c r="C61" s="1"/>
      <c r="D61" s="37" t="s">
        <v>130</v>
      </c>
      <c r="E61" s="85" t="s">
        <v>41</v>
      </c>
      <c r="F61" s="96" t="s">
        <v>314</v>
      </c>
      <c r="G61" s="93">
        <f t="shared" si="0"/>
        <v>20738.580000000002</v>
      </c>
      <c r="H61" s="44">
        <v>48</v>
      </c>
      <c r="I61" s="44">
        <v>6</v>
      </c>
      <c r="J61" s="44">
        <v>21</v>
      </c>
      <c r="K61" s="44">
        <v>28</v>
      </c>
      <c r="L61" s="44">
        <v>38</v>
      </c>
      <c r="M61" s="44">
        <v>0</v>
      </c>
      <c r="N61" s="16">
        <f t="shared" si="1"/>
        <v>58.333333333333336</v>
      </c>
      <c r="O61" s="5">
        <v>20738.580000000002</v>
      </c>
      <c r="P61" s="5">
        <f t="shared" si="2"/>
        <v>20738.580000000002</v>
      </c>
      <c r="Q61" s="16">
        <f t="shared" si="3"/>
        <v>100</v>
      </c>
      <c r="R61" s="5">
        <v>20738.580000000002</v>
      </c>
      <c r="S61" s="16">
        <f t="shared" si="4"/>
        <v>100</v>
      </c>
      <c r="T61" s="5">
        <f t="shared" si="5"/>
        <v>0</v>
      </c>
      <c r="U61" s="16">
        <f t="shared" si="6"/>
        <v>0</v>
      </c>
    </row>
    <row r="62" spans="1:21" ht="28.5" customHeight="1" x14ac:dyDescent="0.25">
      <c r="A62" s="1">
        <f>ROW(A56:A56)</f>
        <v>56</v>
      </c>
      <c r="B62" s="60" t="s">
        <v>22</v>
      </c>
      <c r="C62" s="218"/>
      <c r="D62" s="37" t="s">
        <v>277</v>
      </c>
      <c r="E62" s="84" t="s">
        <v>41</v>
      </c>
      <c r="F62" s="98" t="s">
        <v>315</v>
      </c>
      <c r="G62" s="93">
        <f t="shared" si="0"/>
        <v>0</v>
      </c>
      <c r="H62" s="44">
        <v>30</v>
      </c>
      <c r="I62" s="44">
        <v>6</v>
      </c>
      <c r="J62" s="44">
        <v>19</v>
      </c>
      <c r="K62" s="44">
        <v>0</v>
      </c>
      <c r="L62" s="44">
        <v>0</v>
      </c>
      <c r="M62" s="44">
        <v>0</v>
      </c>
      <c r="N62" s="16">
        <f t="shared" si="1"/>
        <v>0</v>
      </c>
      <c r="O62" s="5">
        <v>0</v>
      </c>
      <c r="P62" s="5">
        <f t="shared" si="2"/>
        <v>0</v>
      </c>
      <c r="Q62" s="16">
        <f t="shared" si="3"/>
        <v>0</v>
      </c>
      <c r="R62" s="5">
        <v>0</v>
      </c>
      <c r="S62" s="16">
        <f t="shared" si="4"/>
        <v>0</v>
      </c>
      <c r="T62" s="5">
        <f t="shared" si="5"/>
        <v>0</v>
      </c>
      <c r="U62" s="16">
        <f t="shared" si="6"/>
        <v>0</v>
      </c>
    </row>
    <row r="63" spans="1:21" ht="28.5" customHeight="1" x14ac:dyDescent="0.25">
      <c r="A63" s="1">
        <f>ROW(A57:A57)</f>
        <v>57</v>
      </c>
      <c r="B63" s="60" t="s">
        <v>22</v>
      </c>
      <c r="C63" s="218"/>
      <c r="D63" s="37" t="s">
        <v>419</v>
      </c>
      <c r="E63" s="84" t="s">
        <v>41</v>
      </c>
      <c r="F63" s="192" t="s">
        <v>438</v>
      </c>
      <c r="G63" s="93">
        <f t="shared" si="0"/>
        <v>682.12</v>
      </c>
      <c r="H63" s="44">
        <v>5</v>
      </c>
      <c r="I63" s="44">
        <v>1</v>
      </c>
      <c r="J63" s="44">
        <v>3</v>
      </c>
      <c r="K63" s="44">
        <v>2</v>
      </c>
      <c r="L63" s="44">
        <v>2</v>
      </c>
      <c r="M63" s="44">
        <v>0</v>
      </c>
      <c r="N63" s="16">
        <f t="shared" si="1"/>
        <v>40</v>
      </c>
      <c r="O63" s="5">
        <v>682.12</v>
      </c>
      <c r="P63" s="5">
        <f t="shared" si="2"/>
        <v>682.12</v>
      </c>
      <c r="Q63" s="16">
        <f t="shared" si="3"/>
        <v>100</v>
      </c>
      <c r="R63" s="5">
        <v>682.12</v>
      </c>
      <c r="S63" s="16">
        <f t="shared" si="4"/>
        <v>100</v>
      </c>
      <c r="T63" s="5">
        <f t="shared" si="5"/>
        <v>0</v>
      </c>
      <c r="U63" s="16">
        <f t="shared" si="6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134</v>
      </c>
      <c r="E64" s="84" t="s">
        <v>135</v>
      </c>
      <c r="F64" s="96" t="s">
        <v>316</v>
      </c>
      <c r="G64" s="93">
        <f t="shared" si="0"/>
        <v>4661.71</v>
      </c>
      <c r="H64" s="44">
        <v>10</v>
      </c>
      <c r="I64" s="44">
        <v>1</v>
      </c>
      <c r="J64" s="44">
        <v>7</v>
      </c>
      <c r="K64" s="44">
        <v>9</v>
      </c>
      <c r="L64" s="44">
        <v>11</v>
      </c>
      <c r="M64" s="44">
        <v>0</v>
      </c>
      <c r="N64" s="16">
        <f t="shared" si="1"/>
        <v>90</v>
      </c>
      <c r="O64" s="5">
        <v>4661.71</v>
      </c>
      <c r="P64" s="5">
        <f t="shared" si="2"/>
        <v>4661.71</v>
      </c>
      <c r="Q64" s="16">
        <f t="shared" si="3"/>
        <v>100</v>
      </c>
      <c r="R64" s="5">
        <v>4661.71</v>
      </c>
      <c r="S64" s="16">
        <f t="shared" si="4"/>
        <v>100</v>
      </c>
      <c r="T64" s="5">
        <f t="shared" si="5"/>
        <v>0</v>
      </c>
      <c r="U64" s="16">
        <f t="shared" si="6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141</v>
      </c>
      <c r="E65" s="84" t="s">
        <v>53</v>
      </c>
      <c r="F65" s="96" t="s">
        <v>317</v>
      </c>
      <c r="G65" s="93">
        <f t="shared" si="0"/>
        <v>16750.849999999999</v>
      </c>
      <c r="H65" s="44">
        <v>38</v>
      </c>
      <c r="I65" s="44">
        <v>10</v>
      </c>
      <c r="J65" s="44">
        <v>22</v>
      </c>
      <c r="K65" s="44">
        <v>28</v>
      </c>
      <c r="L65" s="44">
        <v>32</v>
      </c>
      <c r="M65" s="44">
        <v>0</v>
      </c>
      <c r="N65" s="16">
        <f t="shared" si="1"/>
        <v>73.68421052631578</v>
      </c>
      <c r="O65" s="5">
        <v>16750.849999999999</v>
      </c>
      <c r="P65" s="5">
        <f t="shared" si="2"/>
        <v>16750.849999999999</v>
      </c>
      <c r="Q65" s="16">
        <f t="shared" si="3"/>
        <v>100</v>
      </c>
      <c r="R65" s="5">
        <v>16750.849999999999</v>
      </c>
      <c r="S65" s="16">
        <f t="shared" si="4"/>
        <v>100</v>
      </c>
      <c r="T65" s="5">
        <f t="shared" si="5"/>
        <v>0</v>
      </c>
      <c r="U65" s="16">
        <f t="shared" si="6"/>
        <v>0</v>
      </c>
    </row>
    <row r="66" spans="1:21" ht="27.95" customHeight="1" x14ac:dyDescent="0.25">
      <c r="A66" s="1">
        <f t="shared" si="7"/>
        <v>61</v>
      </c>
      <c r="B66" s="1" t="s">
        <v>22</v>
      </c>
      <c r="C66" s="1"/>
      <c r="D66" s="25" t="s">
        <v>143</v>
      </c>
      <c r="E66" s="84" t="s">
        <v>53</v>
      </c>
      <c r="F66" s="96" t="s">
        <v>318</v>
      </c>
      <c r="G66" s="93">
        <f t="shared" si="0"/>
        <v>18330.18</v>
      </c>
      <c r="H66" s="44">
        <v>27</v>
      </c>
      <c r="I66" s="44">
        <v>7</v>
      </c>
      <c r="J66" s="44">
        <v>18</v>
      </c>
      <c r="K66" s="44">
        <v>19</v>
      </c>
      <c r="L66" s="44">
        <v>25</v>
      </c>
      <c r="M66" s="44">
        <v>0</v>
      </c>
      <c r="N66" s="16">
        <f t="shared" si="1"/>
        <v>70.370370370370367</v>
      </c>
      <c r="O66" s="5">
        <v>18330.18</v>
      </c>
      <c r="P66" s="5">
        <f t="shared" si="2"/>
        <v>18330.18</v>
      </c>
      <c r="Q66" s="16">
        <f t="shared" si="3"/>
        <v>100</v>
      </c>
      <c r="R66" s="5">
        <v>18330.18</v>
      </c>
      <c r="S66" s="16">
        <f t="shared" si="4"/>
        <v>100</v>
      </c>
      <c r="T66" s="5">
        <f t="shared" si="5"/>
        <v>0</v>
      </c>
      <c r="U66" s="16">
        <f t="shared" si="6"/>
        <v>0</v>
      </c>
    </row>
    <row r="67" spans="1:21" ht="30.75" customHeight="1" x14ac:dyDescent="0.25">
      <c r="A67" s="1">
        <f t="shared" si="7"/>
        <v>62</v>
      </c>
      <c r="B67" s="25" t="s">
        <v>23</v>
      </c>
      <c r="C67" s="218" t="s">
        <v>268</v>
      </c>
      <c r="D67" s="25" t="s">
        <v>267</v>
      </c>
      <c r="E67" s="84" t="s">
        <v>41</v>
      </c>
      <c r="F67" s="96" t="s">
        <v>319</v>
      </c>
      <c r="G67" s="93">
        <f t="shared" si="0"/>
        <v>1203.94</v>
      </c>
      <c r="H67" s="44">
        <v>6</v>
      </c>
      <c r="I67" s="44">
        <v>0</v>
      </c>
      <c r="J67" s="44">
        <v>5</v>
      </c>
      <c r="K67" s="44">
        <v>3</v>
      </c>
      <c r="L67" s="44">
        <v>3</v>
      </c>
      <c r="M67" s="44">
        <v>0</v>
      </c>
      <c r="N67" s="16">
        <f t="shared" si="1"/>
        <v>50</v>
      </c>
      <c r="O67" s="16">
        <v>1203.94</v>
      </c>
      <c r="P67" s="5">
        <f t="shared" si="2"/>
        <v>1203.94</v>
      </c>
      <c r="Q67" s="16">
        <f t="shared" si="3"/>
        <v>100</v>
      </c>
      <c r="R67" s="16">
        <v>1203.94</v>
      </c>
      <c r="S67" s="16">
        <f t="shared" si="4"/>
        <v>100</v>
      </c>
      <c r="T67" s="5">
        <f t="shared" si="5"/>
        <v>0</v>
      </c>
      <c r="U67" s="16">
        <f t="shared" si="6"/>
        <v>0</v>
      </c>
    </row>
    <row r="68" spans="1:21" ht="30.75" customHeight="1" x14ac:dyDescent="0.25">
      <c r="A68" s="1">
        <f t="shared" si="7"/>
        <v>63</v>
      </c>
      <c r="B68" s="25" t="s">
        <v>22</v>
      </c>
      <c r="C68" s="218"/>
      <c r="D68" s="25" t="s">
        <v>420</v>
      </c>
      <c r="E68" s="84" t="s">
        <v>41</v>
      </c>
      <c r="F68" s="192" t="s">
        <v>439</v>
      </c>
      <c r="G68" s="93">
        <f t="shared" si="0"/>
        <v>3697.5</v>
      </c>
      <c r="H68" s="44">
        <v>7</v>
      </c>
      <c r="I68" s="44">
        <v>1</v>
      </c>
      <c r="J68" s="44">
        <v>3</v>
      </c>
      <c r="K68" s="44">
        <v>4</v>
      </c>
      <c r="L68" s="44">
        <v>6</v>
      </c>
      <c r="M68" s="44">
        <v>0</v>
      </c>
      <c r="N68" s="16">
        <f t="shared" si="1"/>
        <v>57.142857142857139</v>
      </c>
      <c r="O68" s="16">
        <v>3697.5</v>
      </c>
      <c r="P68" s="5">
        <f t="shared" si="2"/>
        <v>3697.5</v>
      </c>
      <c r="Q68" s="16">
        <f t="shared" si="3"/>
        <v>100</v>
      </c>
      <c r="R68" s="16">
        <v>3697.5</v>
      </c>
      <c r="S68" s="16">
        <f t="shared" si="4"/>
        <v>100</v>
      </c>
      <c r="T68" s="5">
        <f t="shared" si="5"/>
        <v>0</v>
      </c>
      <c r="U68" s="16">
        <f t="shared" si="6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145</v>
      </c>
      <c r="E69" s="84" t="s">
        <v>111</v>
      </c>
      <c r="F69" s="96" t="s">
        <v>320</v>
      </c>
      <c r="G69" s="93">
        <f t="shared" si="0"/>
        <v>18464.59</v>
      </c>
      <c r="H69" s="44">
        <v>32</v>
      </c>
      <c r="I69" s="44">
        <v>2</v>
      </c>
      <c r="J69" s="44">
        <v>16</v>
      </c>
      <c r="K69" s="44">
        <v>21</v>
      </c>
      <c r="L69" s="44">
        <v>28</v>
      </c>
      <c r="M69" s="44">
        <v>0</v>
      </c>
      <c r="N69" s="16">
        <f t="shared" si="1"/>
        <v>65.625</v>
      </c>
      <c r="O69" s="5">
        <v>18464.59</v>
      </c>
      <c r="P69" s="5">
        <f t="shared" si="2"/>
        <v>18464.59</v>
      </c>
      <c r="Q69" s="16">
        <f t="shared" si="3"/>
        <v>100</v>
      </c>
      <c r="R69" s="5">
        <v>18464.59</v>
      </c>
      <c r="S69" s="16">
        <f t="shared" si="4"/>
        <v>100</v>
      </c>
      <c r="T69" s="5">
        <f t="shared" si="5"/>
        <v>0</v>
      </c>
      <c r="U69" s="16">
        <f t="shared" si="6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421</v>
      </c>
      <c r="E70" s="84" t="s">
        <v>41</v>
      </c>
      <c r="F70" s="192" t="s">
        <v>440</v>
      </c>
      <c r="G70" s="93">
        <f t="shared" si="0"/>
        <v>1031.6500000000001</v>
      </c>
      <c r="H70" s="44">
        <v>5</v>
      </c>
      <c r="I70" s="44">
        <v>2</v>
      </c>
      <c r="J70" s="44">
        <v>1</v>
      </c>
      <c r="K70" s="44">
        <v>3</v>
      </c>
      <c r="L70" s="44">
        <v>3</v>
      </c>
      <c r="M70" s="44">
        <v>0</v>
      </c>
      <c r="N70" s="16">
        <f t="shared" si="1"/>
        <v>60</v>
      </c>
      <c r="O70" s="5">
        <v>1031.6500000000001</v>
      </c>
      <c r="P70" s="5">
        <f t="shared" si="2"/>
        <v>1031.6500000000001</v>
      </c>
      <c r="Q70" s="16">
        <f t="shared" si="3"/>
        <v>100</v>
      </c>
      <c r="R70" s="5">
        <v>1031.6500000000001</v>
      </c>
      <c r="S70" s="16">
        <f t="shared" si="4"/>
        <v>100</v>
      </c>
      <c r="T70" s="5">
        <f t="shared" si="5"/>
        <v>0</v>
      </c>
      <c r="U70" s="16">
        <f t="shared" si="6"/>
        <v>0</v>
      </c>
    </row>
    <row r="71" spans="1:21" ht="27.95" customHeight="1" x14ac:dyDescent="0.25">
      <c r="A71" s="1">
        <f t="shared" si="7"/>
        <v>66</v>
      </c>
      <c r="B71" s="1" t="s">
        <v>22</v>
      </c>
      <c r="C71" s="1"/>
      <c r="D71" s="25" t="s">
        <v>149</v>
      </c>
      <c r="E71" s="84" t="s">
        <v>150</v>
      </c>
      <c r="F71" s="96" t="s">
        <v>321</v>
      </c>
      <c r="G71" s="93">
        <f t="shared" si="0"/>
        <v>18536.490000000002</v>
      </c>
      <c r="H71" s="44">
        <v>23</v>
      </c>
      <c r="I71" s="44">
        <v>3</v>
      </c>
      <c r="J71" s="44">
        <v>15</v>
      </c>
      <c r="K71" s="44">
        <v>21</v>
      </c>
      <c r="L71" s="44">
        <v>26</v>
      </c>
      <c r="M71" s="44">
        <v>0</v>
      </c>
      <c r="N71" s="16">
        <f t="shared" si="1"/>
        <v>91.304347826086953</v>
      </c>
      <c r="O71" s="5">
        <v>18536.490000000002</v>
      </c>
      <c r="P71" s="5">
        <f t="shared" si="2"/>
        <v>18536.490000000002</v>
      </c>
      <c r="Q71" s="16">
        <f t="shared" si="3"/>
        <v>100</v>
      </c>
      <c r="R71" s="5">
        <v>18536.490000000002</v>
      </c>
      <c r="S71" s="16">
        <f t="shared" si="4"/>
        <v>100</v>
      </c>
      <c r="T71" s="5">
        <f t="shared" si="5"/>
        <v>0</v>
      </c>
      <c r="U71" s="16">
        <f t="shared" si="6"/>
        <v>0</v>
      </c>
    </row>
    <row r="72" spans="1:21" ht="27.95" customHeight="1" x14ac:dyDescent="0.25">
      <c r="A72" s="1">
        <f t="shared" ref="A72:A135" si="9">ROW(A67:A67)</f>
        <v>67</v>
      </c>
      <c r="B72" s="1" t="s">
        <v>22</v>
      </c>
      <c r="C72" s="1"/>
      <c r="D72" s="25" t="s">
        <v>152</v>
      </c>
      <c r="E72" s="86" t="s">
        <v>53</v>
      </c>
      <c r="F72" s="96" t="s">
        <v>322</v>
      </c>
      <c r="G72" s="93">
        <f t="shared" si="0"/>
        <v>13211.78</v>
      </c>
      <c r="H72" s="44">
        <v>27</v>
      </c>
      <c r="I72" s="44">
        <v>8</v>
      </c>
      <c r="J72" s="44">
        <v>15</v>
      </c>
      <c r="K72" s="44">
        <v>14</v>
      </c>
      <c r="L72" s="44">
        <v>20</v>
      </c>
      <c r="M72" s="44">
        <v>0</v>
      </c>
      <c r="N72" s="16">
        <f t="shared" si="1"/>
        <v>51.851851851851848</v>
      </c>
      <c r="O72" s="5">
        <v>13211.78</v>
      </c>
      <c r="P72" s="5">
        <f t="shared" si="2"/>
        <v>13211.78</v>
      </c>
      <c r="Q72" s="16">
        <f t="shared" si="3"/>
        <v>100</v>
      </c>
      <c r="R72" s="5">
        <v>13211.78</v>
      </c>
      <c r="S72" s="16">
        <f t="shared" si="4"/>
        <v>100</v>
      </c>
      <c r="T72" s="5">
        <f t="shared" si="5"/>
        <v>0</v>
      </c>
      <c r="U72" s="16">
        <f t="shared" si="6"/>
        <v>0</v>
      </c>
    </row>
    <row r="73" spans="1:21" ht="27.95" customHeight="1" x14ac:dyDescent="0.25">
      <c r="A73" s="1">
        <f t="shared" si="9"/>
        <v>68</v>
      </c>
      <c r="B73" s="1" t="s">
        <v>22</v>
      </c>
      <c r="C73" s="1"/>
      <c r="D73" s="25" t="s">
        <v>154</v>
      </c>
      <c r="E73" s="84" t="s">
        <v>155</v>
      </c>
      <c r="F73" s="99" t="s">
        <v>323</v>
      </c>
      <c r="G73" s="93">
        <f t="shared" si="0"/>
        <v>28511.98</v>
      </c>
      <c r="H73" s="44">
        <v>52</v>
      </c>
      <c r="I73" s="44">
        <v>5</v>
      </c>
      <c r="J73" s="44">
        <v>46</v>
      </c>
      <c r="K73" s="44">
        <v>31</v>
      </c>
      <c r="L73" s="44">
        <v>47</v>
      </c>
      <c r="M73" s="44">
        <v>0</v>
      </c>
      <c r="N73" s="16">
        <f t="shared" si="1"/>
        <v>59.615384615384613</v>
      </c>
      <c r="O73" s="5">
        <v>28511.98</v>
      </c>
      <c r="P73" s="5">
        <f t="shared" si="2"/>
        <v>28511.98</v>
      </c>
      <c r="Q73" s="16">
        <f t="shared" si="3"/>
        <v>100</v>
      </c>
      <c r="R73" s="5">
        <v>28511.98</v>
      </c>
      <c r="S73" s="16">
        <f t="shared" si="4"/>
        <v>100</v>
      </c>
      <c r="T73" s="5">
        <f t="shared" si="5"/>
        <v>0</v>
      </c>
      <c r="U73" s="16">
        <f t="shared" si="6"/>
        <v>0</v>
      </c>
    </row>
    <row r="74" spans="1:21" ht="39" customHeight="1" x14ac:dyDescent="0.25">
      <c r="A74" s="1">
        <f t="shared" si="9"/>
        <v>69</v>
      </c>
      <c r="B74" s="25" t="s">
        <v>23</v>
      </c>
      <c r="C74" s="218" t="s">
        <v>30</v>
      </c>
      <c r="D74" s="25" t="s">
        <v>157</v>
      </c>
      <c r="E74" s="87" t="s">
        <v>158</v>
      </c>
      <c r="F74" s="97" t="s">
        <v>324</v>
      </c>
      <c r="G74" s="93">
        <f t="shared" si="0"/>
        <v>3148.3</v>
      </c>
      <c r="H74" s="44">
        <v>42</v>
      </c>
      <c r="I74" s="44">
        <v>8</v>
      </c>
      <c r="J74" s="44">
        <v>12</v>
      </c>
      <c r="K74" s="44">
        <v>8</v>
      </c>
      <c r="L74" s="44">
        <v>9</v>
      </c>
      <c r="M74" s="44">
        <v>0</v>
      </c>
      <c r="N74" s="16">
        <f t="shared" si="1"/>
        <v>19.047619047619047</v>
      </c>
      <c r="O74" s="5">
        <v>3148.3</v>
      </c>
      <c r="P74" s="5">
        <f t="shared" si="2"/>
        <v>3148.3</v>
      </c>
      <c r="Q74" s="16">
        <f t="shared" si="3"/>
        <v>100</v>
      </c>
      <c r="R74" s="5">
        <v>3148.3</v>
      </c>
      <c r="S74" s="16">
        <f t="shared" si="4"/>
        <v>100</v>
      </c>
      <c r="T74" s="5">
        <f t="shared" si="5"/>
        <v>0</v>
      </c>
      <c r="U74" s="16">
        <f t="shared" si="6"/>
        <v>0</v>
      </c>
    </row>
    <row r="75" spans="1:21" ht="27.95" customHeight="1" x14ac:dyDescent="0.25">
      <c r="A75" s="1">
        <f t="shared" si="9"/>
        <v>70</v>
      </c>
      <c r="B75" s="1" t="s">
        <v>22</v>
      </c>
      <c r="C75" s="1"/>
      <c r="D75" s="25" t="s">
        <v>160</v>
      </c>
      <c r="E75" s="84" t="s">
        <v>161</v>
      </c>
      <c r="F75" s="96" t="s">
        <v>325</v>
      </c>
      <c r="G75" s="93">
        <f t="shared" si="0"/>
        <v>21394.04</v>
      </c>
      <c r="H75" s="44">
        <v>43</v>
      </c>
      <c r="I75" s="44">
        <v>2</v>
      </c>
      <c r="J75" s="44">
        <v>20</v>
      </c>
      <c r="K75" s="44">
        <v>30</v>
      </c>
      <c r="L75" s="44">
        <v>39</v>
      </c>
      <c r="M75" s="44">
        <v>0</v>
      </c>
      <c r="N75" s="16">
        <f t="shared" si="1"/>
        <v>69.767441860465112</v>
      </c>
      <c r="O75" s="5">
        <v>21394.04</v>
      </c>
      <c r="P75" s="5">
        <f t="shared" si="2"/>
        <v>21394.04</v>
      </c>
      <c r="Q75" s="16">
        <f t="shared" si="3"/>
        <v>100</v>
      </c>
      <c r="R75" s="5">
        <v>21394.04</v>
      </c>
      <c r="S75" s="16">
        <f t="shared" si="4"/>
        <v>100</v>
      </c>
      <c r="T75" s="5">
        <f t="shared" si="5"/>
        <v>0</v>
      </c>
      <c r="U75" s="16">
        <f t="shared" si="6"/>
        <v>0</v>
      </c>
    </row>
    <row r="76" spans="1:21" ht="27.95" customHeight="1" x14ac:dyDescent="0.25">
      <c r="A76" s="1">
        <f t="shared" si="9"/>
        <v>71</v>
      </c>
      <c r="B76" s="25" t="s">
        <v>24</v>
      </c>
      <c r="C76" s="218" t="s">
        <v>31</v>
      </c>
      <c r="D76" s="25" t="s">
        <v>163</v>
      </c>
      <c r="E76" s="84" t="s">
        <v>164</v>
      </c>
      <c r="F76" s="100" t="s">
        <v>165</v>
      </c>
      <c r="G76" s="93">
        <f t="shared" si="0"/>
        <v>15118.22</v>
      </c>
      <c r="H76" s="44">
        <v>28</v>
      </c>
      <c r="I76" s="44">
        <v>5</v>
      </c>
      <c r="J76" s="44">
        <v>16</v>
      </c>
      <c r="K76" s="44">
        <v>19</v>
      </c>
      <c r="L76" s="44">
        <v>22</v>
      </c>
      <c r="M76" s="44">
        <v>0</v>
      </c>
      <c r="N76" s="16">
        <f t="shared" si="1"/>
        <v>67.857142857142861</v>
      </c>
      <c r="O76" s="5">
        <v>15118.22</v>
      </c>
      <c r="P76" s="5">
        <f t="shared" si="2"/>
        <v>15118.22</v>
      </c>
      <c r="Q76" s="16">
        <f t="shared" ref="Q76:Q138" si="10">IF(O76=0,0,P76/O76)*100</f>
        <v>100</v>
      </c>
      <c r="R76" s="5">
        <v>15118.22</v>
      </c>
      <c r="S76" s="16">
        <f t="shared" ref="S76:S138" si="11">IF(P76=0,0,R76/P76)*100</f>
        <v>100</v>
      </c>
      <c r="T76" s="5">
        <f t="shared" si="5"/>
        <v>0</v>
      </c>
      <c r="U76" s="16">
        <f t="shared" ref="U76:U138" si="12">IF(P76=0,0,T76/P76)*100</f>
        <v>0</v>
      </c>
    </row>
    <row r="77" spans="1:21" ht="27.95" customHeight="1" x14ac:dyDescent="0.25">
      <c r="A77" s="1">
        <f t="shared" si="9"/>
        <v>72</v>
      </c>
      <c r="B77" s="1" t="s">
        <v>22</v>
      </c>
      <c r="C77" s="1"/>
      <c r="D77" s="25" t="s">
        <v>168</v>
      </c>
      <c r="E77" s="84" t="s">
        <v>41</v>
      </c>
      <c r="F77" s="98" t="s">
        <v>326</v>
      </c>
      <c r="G77" s="93">
        <f t="shared" si="0"/>
        <v>13054.1</v>
      </c>
      <c r="H77" s="44">
        <v>41</v>
      </c>
      <c r="I77" s="44">
        <v>14</v>
      </c>
      <c r="J77" s="44">
        <v>16</v>
      </c>
      <c r="K77" s="44">
        <v>23</v>
      </c>
      <c r="L77" s="44">
        <v>26</v>
      </c>
      <c r="M77" s="44">
        <v>0</v>
      </c>
      <c r="N77" s="16">
        <f t="shared" si="1"/>
        <v>56.09756097560976</v>
      </c>
      <c r="O77" s="5">
        <v>13054.1</v>
      </c>
      <c r="P77" s="5">
        <f t="shared" si="2"/>
        <v>13054.1</v>
      </c>
      <c r="Q77" s="16">
        <f t="shared" si="10"/>
        <v>100</v>
      </c>
      <c r="R77" s="5">
        <v>13054.1</v>
      </c>
      <c r="S77" s="16">
        <f t="shared" si="11"/>
        <v>100</v>
      </c>
      <c r="T77" s="5">
        <f t="shared" si="5"/>
        <v>0</v>
      </c>
      <c r="U77" s="16">
        <f t="shared" si="12"/>
        <v>0</v>
      </c>
    </row>
    <row r="78" spans="1:21" ht="27.95" customHeight="1" x14ac:dyDescent="0.25">
      <c r="A78" s="1">
        <f t="shared" si="9"/>
        <v>73</v>
      </c>
      <c r="B78" s="1" t="s">
        <v>22</v>
      </c>
      <c r="C78" s="1"/>
      <c r="D78" s="25" t="s">
        <v>170</v>
      </c>
      <c r="E78" s="84" t="s">
        <v>41</v>
      </c>
      <c r="F78" s="98" t="s">
        <v>327</v>
      </c>
      <c r="G78" s="93">
        <f t="shared" si="0"/>
        <v>6295.73</v>
      </c>
      <c r="H78" s="44">
        <v>26</v>
      </c>
      <c r="I78" s="44">
        <v>7</v>
      </c>
      <c r="J78" s="44">
        <v>13</v>
      </c>
      <c r="K78" s="44">
        <v>14</v>
      </c>
      <c r="L78" s="44">
        <v>17</v>
      </c>
      <c r="M78" s="44">
        <v>0</v>
      </c>
      <c r="N78" s="16">
        <f t="shared" si="1"/>
        <v>53.846153846153847</v>
      </c>
      <c r="O78" s="5">
        <v>6295.73</v>
      </c>
      <c r="P78" s="5">
        <f t="shared" si="2"/>
        <v>6295.73</v>
      </c>
      <c r="Q78" s="16">
        <f t="shared" si="10"/>
        <v>100</v>
      </c>
      <c r="R78" s="5">
        <v>6295.73</v>
      </c>
      <c r="S78" s="16">
        <f t="shared" si="11"/>
        <v>100</v>
      </c>
      <c r="T78" s="5">
        <f t="shared" si="5"/>
        <v>0</v>
      </c>
      <c r="U78" s="16">
        <f t="shared" si="12"/>
        <v>0</v>
      </c>
    </row>
    <row r="79" spans="1:21" ht="27.95" customHeight="1" x14ac:dyDescent="0.25">
      <c r="A79" s="1">
        <f t="shared" si="9"/>
        <v>74</v>
      </c>
      <c r="B79" s="1" t="s">
        <v>22</v>
      </c>
      <c r="C79" s="1"/>
      <c r="D79" s="25" t="s">
        <v>166</v>
      </c>
      <c r="E79" s="84" t="s">
        <v>53</v>
      </c>
      <c r="F79" s="98" t="s">
        <v>328</v>
      </c>
      <c r="G79" s="93">
        <f t="shared" si="0"/>
        <v>15758.73</v>
      </c>
      <c r="H79" s="44">
        <v>36</v>
      </c>
      <c r="I79" s="44">
        <v>6</v>
      </c>
      <c r="J79" s="44">
        <v>27</v>
      </c>
      <c r="K79" s="44">
        <v>22</v>
      </c>
      <c r="L79" s="44">
        <v>29</v>
      </c>
      <c r="M79" s="44">
        <v>0</v>
      </c>
      <c r="N79" s="16">
        <f t="shared" si="1"/>
        <v>61.111111111111114</v>
      </c>
      <c r="O79" s="5">
        <v>15758.73</v>
      </c>
      <c r="P79" s="5">
        <f t="shared" si="2"/>
        <v>15758.73</v>
      </c>
      <c r="Q79" s="16">
        <f t="shared" si="10"/>
        <v>100</v>
      </c>
      <c r="R79" s="5">
        <v>15758.73</v>
      </c>
      <c r="S79" s="16">
        <f t="shared" si="11"/>
        <v>100</v>
      </c>
      <c r="T79" s="5">
        <f t="shared" si="5"/>
        <v>0</v>
      </c>
      <c r="U79" s="16">
        <f t="shared" si="12"/>
        <v>0</v>
      </c>
    </row>
    <row r="80" spans="1:21" ht="27.95" customHeight="1" x14ac:dyDescent="0.25">
      <c r="A80" s="1">
        <f t="shared" si="9"/>
        <v>75</v>
      </c>
      <c r="B80" s="1" t="s">
        <v>22</v>
      </c>
      <c r="C80" s="1"/>
      <c r="D80" s="25" t="s">
        <v>422</v>
      </c>
      <c r="E80" s="84" t="s">
        <v>53</v>
      </c>
      <c r="F80" s="192" t="s">
        <v>441</v>
      </c>
      <c r="G80" s="93">
        <f t="shared" si="0"/>
        <v>0</v>
      </c>
      <c r="H80" s="44">
        <v>2</v>
      </c>
      <c r="I80" s="44">
        <v>0</v>
      </c>
      <c r="J80" s="44">
        <v>1</v>
      </c>
      <c r="K80" s="44">
        <v>0</v>
      </c>
      <c r="L80" s="44">
        <v>0</v>
      </c>
      <c r="M80" s="44">
        <v>0</v>
      </c>
      <c r="N80" s="16">
        <f t="shared" si="1"/>
        <v>0</v>
      </c>
      <c r="O80" s="5">
        <v>0</v>
      </c>
      <c r="P80" s="5">
        <f t="shared" si="2"/>
        <v>0</v>
      </c>
      <c r="Q80" s="16">
        <f t="shared" si="10"/>
        <v>0</v>
      </c>
      <c r="R80" s="5">
        <v>0</v>
      </c>
      <c r="S80" s="16">
        <f t="shared" si="11"/>
        <v>0</v>
      </c>
      <c r="T80" s="5">
        <f t="shared" si="5"/>
        <v>0</v>
      </c>
      <c r="U80" s="16">
        <f t="shared" si="12"/>
        <v>0</v>
      </c>
    </row>
    <row r="81" spans="1:21" ht="27.95" customHeight="1" x14ac:dyDescent="0.25">
      <c r="A81" s="1">
        <f t="shared" si="9"/>
        <v>76</v>
      </c>
      <c r="B81" s="1" t="s">
        <v>22</v>
      </c>
      <c r="C81" s="1"/>
      <c r="D81" s="25" t="s">
        <v>172</v>
      </c>
      <c r="E81" s="86" t="s">
        <v>173</v>
      </c>
      <c r="F81" s="96" t="s">
        <v>329</v>
      </c>
      <c r="G81" s="93">
        <f t="shared" si="0"/>
        <v>22289.7</v>
      </c>
      <c r="H81" s="44">
        <v>34</v>
      </c>
      <c r="I81" s="44">
        <v>1</v>
      </c>
      <c r="J81" s="44">
        <v>23</v>
      </c>
      <c r="K81" s="44">
        <v>16</v>
      </c>
      <c r="L81" s="44">
        <v>21</v>
      </c>
      <c r="M81" s="44">
        <v>0</v>
      </c>
      <c r="N81" s="16">
        <f t="shared" si="1"/>
        <v>47.058823529411761</v>
      </c>
      <c r="O81" s="5">
        <v>22289.7</v>
      </c>
      <c r="P81" s="5">
        <f t="shared" si="2"/>
        <v>22289.7</v>
      </c>
      <c r="Q81" s="16">
        <f t="shared" si="10"/>
        <v>100</v>
      </c>
      <c r="R81" s="5">
        <v>22289.7</v>
      </c>
      <c r="S81" s="16">
        <f t="shared" si="11"/>
        <v>100</v>
      </c>
      <c r="T81" s="5">
        <f t="shared" si="5"/>
        <v>0</v>
      </c>
      <c r="U81" s="16">
        <f t="shared" si="12"/>
        <v>0</v>
      </c>
    </row>
    <row r="82" spans="1:21" ht="27.95" customHeight="1" x14ac:dyDescent="0.25">
      <c r="A82" s="1">
        <f t="shared" si="9"/>
        <v>77</v>
      </c>
      <c r="B82" s="1" t="s">
        <v>22</v>
      </c>
      <c r="C82" s="1"/>
      <c r="D82" s="25" t="s">
        <v>175</v>
      </c>
      <c r="E82" s="84" t="s">
        <v>176</v>
      </c>
      <c r="F82" s="96" t="s">
        <v>370</v>
      </c>
      <c r="G82" s="93">
        <f t="shared" si="0"/>
        <v>20300.25</v>
      </c>
      <c r="H82" s="44">
        <v>35</v>
      </c>
      <c r="I82" s="44">
        <v>9</v>
      </c>
      <c r="J82" s="44">
        <v>17</v>
      </c>
      <c r="K82" s="44">
        <v>23</v>
      </c>
      <c r="L82" s="44">
        <v>26</v>
      </c>
      <c r="M82" s="44">
        <v>0</v>
      </c>
      <c r="N82" s="16">
        <f t="shared" si="1"/>
        <v>65.714285714285708</v>
      </c>
      <c r="O82" s="5">
        <v>20300.25</v>
      </c>
      <c r="P82" s="5">
        <f t="shared" si="2"/>
        <v>20300.25</v>
      </c>
      <c r="Q82" s="16">
        <f t="shared" si="10"/>
        <v>100</v>
      </c>
      <c r="R82" s="5">
        <v>20300.25</v>
      </c>
      <c r="S82" s="16">
        <f t="shared" si="11"/>
        <v>100</v>
      </c>
      <c r="T82" s="5">
        <f t="shared" si="5"/>
        <v>0</v>
      </c>
      <c r="U82" s="16">
        <f t="shared" si="12"/>
        <v>0</v>
      </c>
    </row>
    <row r="83" spans="1:21" ht="27.95" customHeight="1" x14ac:dyDescent="0.25">
      <c r="A83" s="1">
        <f t="shared" si="9"/>
        <v>78</v>
      </c>
      <c r="B83" s="1" t="s">
        <v>22</v>
      </c>
      <c r="C83" s="1"/>
      <c r="D83" s="25" t="s">
        <v>451</v>
      </c>
      <c r="E83" s="84" t="s">
        <v>41</v>
      </c>
      <c r="F83" s="96"/>
      <c r="G83" s="93">
        <f t="shared" si="0"/>
        <v>0</v>
      </c>
      <c r="H83" s="44">
        <v>5</v>
      </c>
      <c r="I83" s="44">
        <v>1</v>
      </c>
      <c r="J83" s="44">
        <v>4</v>
      </c>
      <c r="K83" s="44">
        <v>0</v>
      </c>
      <c r="L83" s="44">
        <v>0</v>
      </c>
      <c r="M83" s="44">
        <v>0</v>
      </c>
      <c r="N83" s="16">
        <f t="shared" si="1"/>
        <v>0</v>
      </c>
      <c r="O83" s="5">
        <v>0</v>
      </c>
      <c r="P83" s="5">
        <f t="shared" si="2"/>
        <v>0</v>
      </c>
      <c r="Q83" s="16">
        <f t="shared" si="10"/>
        <v>0</v>
      </c>
      <c r="R83" s="5">
        <v>0</v>
      </c>
      <c r="S83" s="16">
        <f t="shared" si="11"/>
        <v>0</v>
      </c>
      <c r="T83" s="5">
        <f t="shared" si="5"/>
        <v>0</v>
      </c>
      <c r="U83" s="16">
        <f t="shared" si="12"/>
        <v>0</v>
      </c>
    </row>
    <row r="84" spans="1:21" ht="27.95" customHeight="1" x14ac:dyDescent="0.25">
      <c r="A84" s="1">
        <f t="shared" si="9"/>
        <v>79</v>
      </c>
      <c r="B84" s="1" t="s">
        <v>22</v>
      </c>
      <c r="C84" s="1"/>
      <c r="D84" s="37" t="s">
        <v>178</v>
      </c>
      <c r="E84" s="85" t="s">
        <v>53</v>
      </c>
      <c r="F84" s="96" t="s">
        <v>330</v>
      </c>
      <c r="G84" s="93">
        <f t="shared" si="0"/>
        <v>103.49</v>
      </c>
      <c r="H84" s="44">
        <v>1</v>
      </c>
      <c r="I84" s="44">
        <v>0</v>
      </c>
      <c r="J84" s="44">
        <v>1</v>
      </c>
      <c r="K84" s="44">
        <v>1</v>
      </c>
      <c r="L84" s="44">
        <v>1</v>
      </c>
      <c r="M84" s="44">
        <v>0</v>
      </c>
      <c r="N84" s="16">
        <f t="shared" si="1"/>
        <v>100</v>
      </c>
      <c r="O84" s="5">
        <v>103.49</v>
      </c>
      <c r="P84" s="5">
        <f t="shared" si="2"/>
        <v>103.49</v>
      </c>
      <c r="Q84" s="16">
        <f t="shared" si="10"/>
        <v>100</v>
      </c>
      <c r="R84" s="5">
        <v>103.49</v>
      </c>
      <c r="S84" s="16">
        <f t="shared" si="11"/>
        <v>100</v>
      </c>
      <c r="T84" s="5">
        <f t="shared" si="5"/>
        <v>0</v>
      </c>
      <c r="U84" s="16">
        <f t="shared" si="12"/>
        <v>0</v>
      </c>
    </row>
    <row r="85" spans="1:21" ht="27.95" customHeight="1" x14ac:dyDescent="0.25">
      <c r="A85" s="1">
        <f t="shared" si="9"/>
        <v>80</v>
      </c>
      <c r="B85" s="1" t="s">
        <v>22</v>
      </c>
      <c r="C85" s="1"/>
      <c r="D85" s="25" t="s">
        <v>180</v>
      </c>
      <c r="E85" s="84" t="s">
        <v>41</v>
      </c>
      <c r="F85" s="97" t="s">
        <v>359</v>
      </c>
      <c r="G85" s="93">
        <f t="shared" si="0"/>
        <v>0</v>
      </c>
      <c r="H85" s="44">
        <v>15</v>
      </c>
      <c r="I85" s="44">
        <v>5</v>
      </c>
      <c r="J85" s="44">
        <v>7</v>
      </c>
      <c r="K85" s="44">
        <v>0</v>
      </c>
      <c r="L85" s="44">
        <v>0</v>
      </c>
      <c r="M85" s="44">
        <v>0</v>
      </c>
      <c r="N85" s="16">
        <f t="shared" si="1"/>
        <v>0</v>
      </c>
      <c r="O85" s="5">
        <v>0</v>
      </c>
      <c r="P85" s="5">
        <f t="shared" si="2"/>
        <v>0</v>
      </c>
      <c r="Q85" s="16">
        <f t="shared" si="10"/>
        <v>0</v>
      </c>
      <c r="R85" s="5">
        <v>0</v>
      </c>
      <c r="S85" s="16">
        <f t="shared" si="11"/>
        <v>0</v>
      </c>
      <c r="T85" s="5">
        <f t="shared" si="5"/>
        <v>0</v>
      </c>
      <c r="U85" s="16">
        <f t="shared" si="12"/>
        <v>0</v>
      </c>
    </row>
    <row r="86" spans="1:21" ht="27.95" customHeight="1" x14ac:dyDescent="0.25">
      <c r="A86" s="1">
        <f t="shared" si="9"/>
        <v>81</v>
      </c>
      <c r="B86" s="25" t="s">
        <v>25</v>
      </c>
      <c r="C86" s="218" t="s">
        <v>32</v>
      </c>
      <c r="D86" s="25" t="s">
        <v>182</v>
      </c>
      <c r="E86" s="84" t="s">
        <v>41</v>
      </c>
      <c r="F86" s="96" t="s">
        <v>331</v>
      </c>
      <c r="G86" s="93">
        <f t="shared" si="0"/>
        <v>12694.09</v>
      </c>
      <c r="H86" s="44">
        <v>37</v>
      </c>
      <c r="I86" s="44">
        <v>13</v>
      </c>
      <c r="J86" s="44">
        <v>18</v>
      </c>
      <c r="K86" s="44">
        <v>32</v>
      </c>
      <c r="L86" s="44">
        <v>40</v>
      </c>
      <c r="M86" s="44">
        <v>0</v>
      </c>
      <c r="N86" s="16">
        <f t="shared" si="1"/>
        <v>86.486486486486484</v>
      </c>
      <c r="O86" s="5">
        <v>12694.09</v>
      </c>
      <c r="P86" s="5">
        <f t="shared" si="2"/>
        <v>12694.09</v>
      </c>
      <c r="Q86" s="16">
        <f t="shared" si="10"/>
        <v>100</v>
      </c>
      <c r="R86" s="5">
        <v>12694.09</v>
      </c>
      <c r="S86" s="16">
        <f t="shared" si="11"/>
        <v>100</v>
      </c>
      <c r="T86" s="5">
        <f t="shared" si="5"/>
        <v>0</v>
      </c>
      <c r="U86" s="16">
        <f t="shared" si="12"/>
        <v>0</v>
      </c>
    </row>
    <row r="87" spans="1:21" ht="27.95" customHeight="1" x14ac:dyDescent="0.25">
      <c r="A87" s="1">
        <f t="shared" si="9"/>
        <v>82</v>
      </c>
      <c r="B87" s="218" t="s">
        <v>24</v>
      </c>
      <c r="C87" s="218" t="s">
        <v>259</v>
      </c>
      <c r="D87" s="25" t="s">
        <v>260</v>
      </c>
      <c r="E87" s="84" t="s">
        <v>41</v>
      </c>
      <c r="F87" s="96" t="s">
        <v>332</v>
      </c>
      <c r="G87" s="93">
        <f t="shared" si="0"/>
        <v>4831.78</v>
      </c>
      <c r="H87" s="44">
        <v>14</v>
      </c>
      <c r="I87" s="44">
        <v>2</v>
      </c>
      <c r="J87" s="44">
        <v>5</v>
      </c>
      <c r="K87" s="44">
        <v>7</v>
      </c>
      <c r="L87" s="44">
        <v>11</v>
      </c>
      <c r="M87" s="44">
        <v>0</v>
      </c>
      <c r="N87" s="16">
        <f t="shared" si="1"/>
        <v>50</v>
      </c>
      <c r="O87" s="16">
        <v>4831.78</v>
      </c>
      <c r="P87" s="5">
        <f t="shared" si="2"/>
        <v>4831.78</v>
      </c>
      <c r="Q87" s="16">
        <f t="shared" si="10"/>
        <v>100</v>
      </c>
      <c r="R87" s="16">
        <v>4831.78</v>
      </c>
      <c r="S87" s="16">
        <f t="shared" si="11"/>
        <v>100</v>
      </c>
      <c r="T87" s="5">
        <f t="shared" si="5"/>
        <v>0</v>
      </c>
      <c r="U87" s="16">
        <f t="shared" si="12"/>
        <v>0</v>
      </c>
    </row>
    <row r="88" spans="1:21" ht="27.95" customHeight="1" x14ac:dyDescent="0.25">
      <c r="A88" s="1">
        <f t="shared" si="9"/>
        <v>83</v>
      </c>
      <c r="B88" s="218" t="s">
        <v>22</v>
      </c>
      <c r="C88" s="218"/>
      <c r="D88" s="25" t="s">
        <v>473</v>
      </c>
      <c r="E88" s="84" t="s">
        <v>58</v>
      </c>
      <c r="F88" s="96"/>
      <c r="G88" s="93">
        <f t="shared" si="0"/>
        <v>0</v>
      </c>
      <c r="H88" s="44">
        <v>2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16">
        <f t="shared" si="1"/>
        <v>0</v>
      </c>
      <c r="O88" s="16">
        <v>0</v>
      </c>
      <c r="P88" s="5">
        <f t="shared" si="2"/>
        <v>0</v>
      </c>
      <c r="Q88" s="16">
        <f t="shared" si="10"/>
        <v>0</v>
      </c>
      <c r="R88" s="16">
        <v>0</v>
      </c>
      <c r="S88" s="16">
        <f t="shared" si="11"/>
        <v>0</v>
      </c>
      <c r="T88" s="5">
        <f t="shared" si="5"/>
        <v>0</v>
      </c>
      <c r="U88" s="16">
        <f t="shared" si="12"/>
        <v>0</v>
      </c>
    </row>
    <row r="89" spans="1:21" ht="27.95" customHeight="1" x14ac:dyDescent="0.25">
      <c r="A89" s="1">
        <f t="shared" si="9"/>
        <v>84</v>
      </c>
      <c r="B89" s="1" t="s">
        <v>22</v>
      </c>
      <c r="C89" s="1"/>
      <c r="D89" s="25" t="s">
        <v>184</v>
      </c>
      <c r="E89" s="84" t="s">
        <v>185</v>
      </c>
      <c r="F89" s="98" t="s">
        <v>333</v>
      </c>
      <c r="G89" s="93">
        <f t="shared" si="0"/>
        <v>91.35</v>
      </c>
      <c r="H89" s="44">
        <v>11</v>
      </c>
      <c r="I89" s="44">
        <v>1</v>
      </c>
      <c r="J89" s="44">
        <v>6</v>
      </c>
      <c r="K89" s="44">
        <v>1</v>
      </c>
      <c r="L89" s="44">
        <v>1</v>
      </c>
      <c r="M89" s="44">
        <v>0</v>
      </c>
      <c r="N89" s="16">
        <f t="shared" si="1"/>
        <v>9.0909090909090917</v>
      </c>
      <c r="O89" s="5">
        <v>91.35</v>
      </c>
      <c r="P89" s="5">
        <f t="shared" si="2"/>
        <v>91.35</v>
      </c>
      <c r="Q89" s="16">
        <f t="shared" si="10"/>
        <v>100</v>
      </c>
      <c r="R89" s="5">
        <v>91.35</v>
      </c>
      <c r="S89" s="16">
        <f t="shared" si="11"/>
        <v>100</v>
      </c>
      <c r="T89" s="5">
        <f t="shared" si="5"/>
        <v>0</v>
      </c>
      <c r="U89" s="16">
        <f t="shared" si="12"/>
        <v>0</v>
      </c>
    </row>
    <row r="90" spans="1:21" ht="27.95" customHeight="1" x14ac:dyDescent="0.25">
      <c r="A90" s="1">
        <f t="shared" si="9"/>
        <v>85</v>
      </c>
      <c r="B90" s="1" t="s">
        <v>22</v>
      </c>
      <c r="C90" s="1"/>
      <c r="D90" s="25" t="s">
        <v>187</v>
      </c>
      <c r="E90" s="84" t="s">
        <v>188</v>
      </c>
      <c r="F90" s="96" t="s">
        <v>362</v>
      </c>
      <c r="G90" s="93">
        <f t="shared" si="0"/>
        <v>17430.099999999999</v>
      </c>
      <c r="H90" s="44">
        <v>41</v>
      </c>
      <c r="I90" s="44">
        <v>7</v>
      </c>
      <c r="J90" s="44">
        <v>24</v>
      </c>
      <c r="K90" s="44">
        <v>32</v>
      </c>
      <c r="L90" s="44">
        <v>39</v>
      </c>
      <c r="M90" s="44">
        <v>0</v>
      </c>
      <c r="N90" s="16">
        <f t="shared" si="1"/>
        <v>78.048780487804876</v>
      </c>
      <c r="O90" s="5">
        <v>17430.099999999999</v>
      </c>
      <c r="P90" s="5">
        <f t="shared" si="2"/>
        <v>17430.099999999999</v>
      </c>
      <c r="Q90" s="16">
        <f t="shared" si="10"/>
        <v>100</v>
      </c>
      <c r="R90" s="5">
        <v>17430.099999999999</v>
      </c>
      <c r="S90" s="16">
        <f t="shared" si="11"/>
        <v>100</v>
      </c>
      <c r="T90" s="5">
        <f t="shared" si="5"/>
        <v>0</v>
      </c>
      <c r="U90" s="16">
        <f t="shared" si="12"/>
        <v>0</v>
      </c>
    </row>
    <row r="91" spans="1:21" ht="27.95" customHeight="1" x14ac:dyDescent="0.25">
      <c r="A91" s="1">
        <f t="shared" si="9"/>
        <v>86</v>
      </c>
      <c r="B91" s="1" t="s">
        <v>22</v>
      </c>
      <c r="C91" s="1"/>
      <c r="D91" s="25" t="s">
        <v>423</v>
      </c>
      <c r="E91" s="84" t="s">
        <v>188</v>
      </c>
      <c r="F91" s="192" t="s">
        <v>442</v>
      </c>
      <c r="G91" s="93">
        <f t="shared" si="0"/>
        <v>0</v>
      </c>
      <c r="H91" s="44">
        <v>6</v>
      </c>
      <c r="I91" s="44">
        <v>0</v>
      </c>
      <c r="J91" s="44">
        <v>1</v>
      </c>
      <c r="K91" s="44">
        <v>0</v>
      </c>
      <c r="L91" s="44">
        <v>0</v>
      </c>
      <c r="M91" s="44">
        <v>0</v>
      </c>
      <c r="N91" s="16">
        <f t="shared" si="1"/>
        <v>0</v>
      </c>
      <c r="O91" s="5">
        <v>0</v>
      </c>
      <c r="P91" s="5">
        <f t="shared" si="2"/>
        <v>0</v>
      </c>
      <c r="Q91" s="16">
        <f t="shared" si="10"/>
        <v>0</v>
      </c>
      <c r="R91" s="5">
        <v>0</v>
      </c>
      <c r="S91" s="16">
        <f t="shared" si="11"/>
        <v>0</v>
      </c>
      <c r="T91" s="5">
        <f t="shared" si="5"/>
        <v>0</v>
      </c>
      <c r="U91" s="16">
        <f t="shared" si="12"/>
        <v>0</v>
      </c>
    </row>
    <row r="92" spans="1:21" ht="42" customHeight="1" x14ac:dyDescent="0.25">
      <c r="A92" s="1">
        <f t="shared" si="9"/>
        <v>87</v>
      </c>
      <c r="B92" s="1" t="s">
        <v>22</v>
      </c>
      <c r="C92" s="1"/>
      <c r="D92" s="25" t="s">
        <v>190</v>
      </c>
      <c r="E92" s="84" t="s">
        <v>44</v>
      </c>
      <c r="F92" s="96" t="s">
        <v>361</v>
      </c>
      <c r="G92" s="93">
        <f t="shared" ref="G92:G137" si="13">O92</f>
        <v>47898.87</v>
      </c>
      <c r="H92" s="44">
        <v>54</v>
      </c>
      <c r="I92" s="44">
        <v>12</v>
      </c>
      <c r="J92" s="44">
        <v>33</v>
      </c>
      <c r="K92" s="44">
        <v>38</v>
      </c>
      <c r="L92" s="44">
        <v>56</v>
      </c>
      <c r="M92" s="44">
        <v>0</v>
      </c>
      <c r="N92" s="16">
        <f t="shared" ref="N92:R137" si="14">IF(H92=0,0,K92/H92)*100</f>
        <v>70.370370370370367</v>
      </c>
      <c r="O92" s="5">
        <v>47898.87</v>
      </c>
      <c r="P92" s="5">
        <f t="shared" ref="P92:P137" si="15">O92</f>
        <v>47898.87</v>
      </c>
      <c r="Q92" s="16">
        <f t="shared" si="10"/>
        <v>100</v>
      </c>
      <c r="R92" s="5">
        <v>47898.87</v>
      </c>
      <c r="S92" s="16">
        <f t="shared" si="11"/>
        <v>100</v>
      </c>
      <c r="T92" s="5">
        <f t="shared" ref="T92:T137" si="16">SUM(P92, -R92)</f>
        <v>0</v>
      </c>
      <c r="U92" s="16">
        <f t="shared" si="12"/>
        <v>0</v>
      </c>
    </row>
    <row r="93" spans="1:21" ht="27.95" customHeight="1" x14ac:dyDescent="0.25">
      <c r="A93" s="1">
        <f t="shared" si="9"/>
        <v>88</v>
      </c>
      <c r="B93" s="1" t="s">
        <v>22</v>
      </c>
      <c r="C93" s="1"/>
      <c r="D93" s="25" t="s">
        <v>192</v>
      </c>
      <c r="E93" s="84" t="s">
        <v>123</v>
      </c>
      <c r="F93" s="98" t="s">
        <v>334</v>
      </c>
      <c r="G93" s="93">
        <f t="shared" si="13"/>
        <v>643.1</v>
      </c>
      <c r="H93" s="44">
        <v>2</v>
      </c>
      <c r="I93" s="44">
        <v>0</v>
      </c>
      <c r="J93" s="44">
        <v>2</v>
      </c>
      <c r="K93" s="44">
        <v>2</v>
      </c>
      <c r="L93" s="44">
        <v>2</v>
      </c>
      <c r="M93" s="44">
        <v>0</v>
      </c>
      <c r="N93" s="16">
        <f t="shared" si="14"/>
        <v>100</v>
      </c>
      <c r="O93" s="5">
        <v>643.1</v>
      </c>
      <c r="P93" s="5">
        <f t="shared" si="15"/>
        <v>643.1</v>
      </c>
      <c r="Q93" s="16">
        <f t="shared" si="10"/>
        <v>100</v>
      </c>
      <c r="R93" s="5">
        <v>643.1</v>
      </c>
      <c r="S93" s="16">
        <f t="shared" si="11"/>
        <v>100</v>
      </c>
      <c r="T93" s="5">
        <f t="shared" si="16"/>
        <v>0</v>
      </c>
      <c r="U93" s="16">
        <f t="shared" si="12"/>
        <v>0</v>
      </c>
    </row>
    <row r="94" spans="1:21" ht="27.95" customHeight="1" x14ac:dyDescent="0.25">
      <c r="A94" s="1">
        <f t="shared" si="9"/>
        <v>89</v>
      </c>
      <c r="B94" s="1" t="s">
        <v>22</v>
      </c>
      <c r="C94" s="1"/>
      <c r="D94" s="25" t="s">
        <v>424</v>
      </c>
      <c r="E94" s="84" t="s">
        <v>111</v>
      </c>
      <c r="F94" s="192" t="s">
        <v>443</v>
      </c>
      <c r="G94" s="93">
        <f t="shared" si="13"/>
        <v>0</v>
      </c>
      <c r="H94" s="44">
        <v>21</v>
      </c>
      <c r="I94" s="44">
        <v>1</v>
      </c>
      <c r="J94" s="44">
        <v>0</v>
      </c>
      <c r="K94" s="44">
        <v>0</v>
      </c>
      <c r="L94" s="44">
        <v>0</v>
      </c>
      <c r="M94" s="44">
        <v>0</v>
      </c>
      <c r="N94" s="16">
        <f t="shared" si="14"/>
        <v>0</v>
      </c>
      <c r="O94" s="5">
        <v>0</v>
      </c>
      <c r="P94" s="5">
        <f t="shared" si="15"/>
        <v>0</v>
      </c>
      <c r="Q94" s="16">
        <f t="shared" si="10"/>
        <v>0</v>
      </c>
      <c r="R94" s="5">
        <v>0</v>
      </c>
      <c r="S94" s="16">
        <f t="shared" si="11"/>
        <v>0</v>
      </c>
      <c r="T94" s="5">
        <f t="shared" si="16"/>
        <v>0</v>
      </c>
      <c r="U94" s="16">
        <f t="shared" si="12"/>
        <v>0</v>
      </c>
    </row>
    <row r="95" spans="1:21" ht="27.95" customHeight="1" x14ac:dyDescent="0.25">
      <c r="A95" s="1">
        <f t="shared" si="9"/>
        <v>90</v>
      </c>
      <c r="B95" s="1" t="s">
        <v>22</v>
      </c>
      <c r="C95" s="1"/>
      <c r="D95" s="25" t="s">
        <v>193</v>
      </c>
      <c r="E95" s="84" t="s">
        <v>41</v>
      </c>
      <c r="F95" s="100" t="s">
        <v>376</v>
      </c>
      <c r="G95" s="93">
        <f t="shared" si="13"/>
        <v>0</v>
      </c>
      <c r="H95" s="44">
        <v>24</v>
      </c>
      <c r="I95" s="44">
        <v>4</v>
      </c>
      <c r="J95" s="44">
        <v>19</v>
      </c>
      <c r="K95" s="44">
        <v>0</v>
      </c>
      <c r="L95" s="44">
        <v>0</v>
      </c>
      <c r="M95" s="44">
        <v>0</v>
      </c>
      <c r="N95" s="16">
        <f t="shared" si="14"/>
        <v>0</v>
      </c>
      <c r="O95" s="5">
        <v>0</v>
      </c>
      <c r="P95" s="5">
        <f t="shared" si="15"/>
        <v>0</v>
      </c>
      <c r="Q95" s="16">
        <f t="shared" si="10"/>
        <v>0</v>
      </c>
      <c r="R95" s="5">
        <v>0</v>
      </c>
      <c r="S95" s="16">
        <f t="shared" si="11"/>
        <v>0</v>
      </c>
      <c r="T95" s="5">
        <f t="shared" si="16"/>
        <v>0</v>
      </c>
      <c r="U95" s="16">
        <f t="shared" si="12"/>
        <v>0</v>
      </c>
    </row>
    <row r="96" spans="1:21" ht="27.95" customHeight="1" x14ac:dyDescent="0.25">
      <c r="A96" s="1">
        <f t="shared" si="9"/>
        <v>91</v>
      </c>
      <c r="B96" s="1" t="s">
        <v>22</v>
      </c>
      <c r="C96" s="1"/>
      <c r="D96" s="25" t="s">
        <v>195</v>
      </c>
      <c r="E96" s="84" t="s">
        <v>196</v>
      </c>
      <c r="F96" s="96" t="s">
        <v>335</v>
      </c>
      <c r="G96" s="93">
        <f t="shared" si="13"/>
        <v>21033.4</v>
      </c>
      <c r="H96" s="44">
        <v>29</v>
      </c>
      <c r="I96" s="44">
        <v>2</v>
      </c>
      <c r="J96" s="44">
        <v>26</v>
      </c>
      <c r="K96" s="44">
        <v>21</v>
      </c>
      <c r="L96" s="44">
        <v>30</v>
      </c>
      <c r="M96" s="44">
        <v>0</v>
      </c>
      <c r="N96" s="16">
        <f t="shared" si="14"/>
        <v>72.41379310344827</v>
      </c>
      <c r="O96" s="5">
        <v>21033.4</v>
      </c>
      <c r="P96" s="5">
        <f t="shared" si="15"/>
        <v>21033.4</v>
      </c>
      <c r="Q96" s="16">
        <f t="shared" si="10"/>
        <v>100</v>
      </c>
      <c r="R96" s="5">
        <v>21033.4</v>
      </c>
      <c r="S96" s="16">
        <f t="shared" si="11"/>
        <v>100</v>
      </c>
      <c r="T96" s="5">
        <f t="shared" si="16"/>
        <v>0</v>
      </c>
      <c r="U96" s="16">
        <f t="shared" si="12"/>
        <v>0</v>
      </c>
    </row>
    <row r="97" spans="1:21" ht="27.95" customHeight="1" x14ac:dyDescent="0.25">
      <c r="A97" s="1">
        <f t="shared" si="9"/>
        <v>92</v>
      </c>
      <c r="B97" s="1" t="s">
        <v>22</v>
      </c>
      <c r="C97" s="1"/>
      <c r="D97" s="25" t="s">
        <v>198</v>
      </c>
      <c r="E97" s="84" t="s">
        <v>196</v>
      </c>
      <c r="F97" s="96" t="s">
        <v>336</v>
      </c>
      <c r="G97" s="93">
        <f t="shared" si="13"/>
        <v>1870.24</v>
      </c>
      <c r="H97" s="44">
        <v>6</v>
      </c>
      <c r="I97" s="44">
        <v>0</v>
      </c>
      <c r="J97" s="44">
        <v>6</v>
      </c>
      <c r="K97" s="44">
        <v>5</v>
      </c>
      <c r="L97" s="44">
        <v>6</v>
      </c>
      <c r="M97" s="44">
        <v>0</v>
      </c>
      <c r="N97" s="16">
        <f t="shared" si="14"/>
        <v>83.333333333333343</v>
      </c>
      <c r="O97" s="5">
        <v>1870.24</v>
      </c>
      <c r="P97" s="5">
        <f t="shared" si="15"/>
        <v>1870.24</v>
      </c>
      <c r="Q97" s="16">
        <f t="shared" si="10"/>
        <v>100</v>
      </c>
      <c r="R97" s="5">
        <v>1870.24</v>
      </c>
      <c r="S97" s="16">
        <f t="shared" si="11"/>
        <v>100</v>
      </c>
      <c r="T97" s="5">
        <f t="shared" si="16"/>
        <v>0</v>
      </c>
      <c r="U97" s="16">
        <f t="shared" si="12"/>
        <v>0</v>
      </c>
    </row>
    <row r="98" spans="1:21" ht="27.95" customHeight="1" x14ac:dyDescent="0.25">
      <c r="A98" s="1">
        <f t="shared" si="9"/>
        <v>93</v>
      </c>
      <c r="B98" s="1" t="s">
        <v>22</v>
      </c>
      <c r="C98" s="1"/>
      <c r="D98" s="25" t="s">
        <v>200</v>
      </c>
      <c r="E98" s="84" t="s">
        <v>41</v>
      </c>
      <c r="F98" s="96" t="s">
        <v>337</v>
      </c>
      <c r="G98" s="93">
        <f t="shared" si="13"/>
        <v>25655.06</v>
      </c>
      <c r="H98" s="44">
        <v>28</v>
      </c>
      <c r="I98" s="44">
        <v>9</v>
      </c>
      <c r="J98" s="44">
        <v>18</v>
      </c>
      <c r="K98" s="44">
        <v>20</v>
      </c>
      <c r="L98" s="44">
        <v>35</v>
      </c>
      <c r="M98" s="44">
        <v>0</v>
      </c>
      <c r="N98" s="16">
        <f t="shared" si="14"/>
        <v>71.428571428571431</v>
      </c>
      <c r="O98" s="5">
        <v>25655.06</v>
      </c>
      <c r="P98" s="5">
        <f t="shared" si="15"/>
        <v>25655.06</v>
      </c>
      <c r="Q98" s="16">
        <f t="shared" si="10"/>
        <v>100</v>
      </c>
      <c r="R98" s="5">
        <v>25655.06</v>
      </c>
      <c r="S98" s="16">
        <f t="shared" si="11"/>
        <v>100</v>
      </c>
      <c r="T98" s="5">
        <f t="shared" si="16"/>
        <v>0</v>
      </c>
      <c r="U98" s="16">
        <f t="shared" si="12"/>
        <v>0</v>
      </c>
    </row>
    <row r="99" spans="1:21" ht="27.95" customHeight="1" x14ac:dyDescent="0.25">
      <c r="A99" s="1">
        <f t="shared" si="9"/>
        <v>94</v>
      </c>
      <c r="B99" s="1" t="s">
        <v>22</v>
      </c>
      <c r="C99" s="1"/>
      <c r="D99" s="25" t="s">
        <v>204</v>
      </c>
      <c r="E99" s="84" t="s">
        <v>53</v>
      </c>
      <c r="F99" s="96" t="s">
        <v>338</v>
      </c>
      <c r="G99" s="93">
        <f t="shared" si="13"/>
        <v>19668.16</v>
      </c>
      <c r="H99" s="44">
        <v>36</v>
      </c>
      <c r="I99" s="44">
        <v>3</v>
      </c>
      <c r="J99" s="44">
        <v>24</v>
      </c>
      <c r="K99" s="44">
        <v>30</v>
      </c>
      <c r="L99" s="44">
        <v>37</v>
      </c>
      <c r="M99" s="44">
        <v>0</v>
      </c>
      <c r="N99" s="16">
        <f t="shared" si="14"/>
        <v>83.333333333333343</v>
      </c>
      <c r="O99" s="5">
        <v>19668.16</v>
      </c>
      <c r="P99" s="5">
        <f t="shared" si="15"/>
        <v>19668.16</v>
      </c>
      <c r="Q99" s="16">
        <f t="shared" si="10"/>
        <v>100</v>
      </c>
      <c r="R99" s="5">
        <v>19668.16</v>
      </c>
      <c r="S99" s="16">
        <f t="shared" si="11"/>
        <v>100</v>
      </c>
      <c r="T99" s="5">
        <f t="shared" si="16"/>
        <v>0</v>
      </c>
      <c r="U99" s="16">
        <f t="shared" si="12"/>
        <v>0</v>
      </c>
    </row>
    <row r="100" spans="1:21" ht="27.95" customHeight="1" x14ac:dyDescent="0.25">
      <c r="A100" s="1">
        <f t="shared" si="9"/>
        <v>95</v>
      </c>
      <c r="B100" s="1" t="s">
        <v>22</v>
      </c>
      <c r="C100" s="1"/>
      <c r="D100" s="25" t="s">
        <v>206</v>
      </c>
      <c r="E100" s="86" t="s">
        <v>41</v>
      </c>
      <c r="F100" s="96" t="s">
        <v>339</v>
      </c>
      <c r="G100" s="93">
        <f t="shared" si="13"/>
        <v>26582.81</v>
      </c>
      <c r="H100" s="44">
        <v>56</v>
      </c>
      <c r="I100" s="44">
        <v>13</v>
      </c>
      <c r="J100" s="44">
        <v>34</v>
      </c>
      <c r="K100" s="44">
        <v>36</v>
      </c>
      <c r="L100" s="44">
        <v>44</v>
      </c>
      <c r="M100" s="44">
        <v>0</v>
      </c>
      <c r="N100" s="16">
        <f t="shared" si="14"/>
        <v>64.285714285714292</v>
      </c>
      <c r="O100" s="5">
        <v>26582.81</v>
      </c>
      <c r="P100" s="5">
        <f t="shared" si="15"/>
        <v>26582.81</v>
      </c>
      <c r="Q100" s="16">
        <f t="shared" si="10"/>
        <v>100</v>
      </c>
      <c r="R100" s="5">
        <v>26582.81</v>
      </c>
      <c r="S100" s="16">
        <f t="shared" si="11"/>
        <v>100</v>
      </c>
      <c r="T100" s="5">
        <f t="shared" si="16"/>
        <v>0</v>
      </c>
      <c r="U100" s="16">
        <f t="shared" si="12"/>
        <v>0</v>
      </c>
    </row>
    <row r="101" spans="1:21" ht="27.95" customHeight="1" x14ac:dyDescent="0.25">
      <c r="A101" s="1">
        <f t="shared" si="9"/>
        <v>96</v>
      </c>
      <c r="B101" s="1" t="s">
        <v>22</v>
      </c>
      <c r="C101" s="1"/>
      <c r="D101" s="25" t="s">
        <v>450</v>
      </c>
      <c r="E101" s="86" t="s">
        <v>41</v>
      </c>
      <c r="F101" s="96"/>
      <c r="G101" s="93">
        <f t="shared" si="13"/>
        <v>0</v>
      </c>
      <c r="H101" s="44">
        <v>4</v>
      </c>
      <c r="I101" s="44">
        <v>0</v>
      </c>
      <c r="J101" s="44">
        <v>1</v>
      </c>
      <c r="K101" s="44">
        <v>0</v>
      </c>
      <c r="L101" s="44">
        <v>0</v>
      </c>
      <c r="M101" s="44">
        <v>0</v>
      </c>
      <c r="N101" s="16">
        <f t="shared" si="14"/>
        <v>0</v>
      </c>
      <c r="O101" s="5">
        <v>0</v>
      </c>
      <c r="P101" s="5">
        <f t="shared" si="15"/>
        <v>0</v>
      </c>
      <c r="Q101" s="16">
        <f t="shared" si="10"/>
        <v>0</v>
      </c>
      <c r="R101" s="5">
        <v>0</v>
      </c>
      <c r="S101" s="16">
        <f t="shared" si="11"/>
        <v>0</v>
      </c>
      <c r="T101" s="5">
        <f t="shared" si="16"/>
        <v>0</v>
      </c>
      <c r="U101" s="16">
        <f t="shared" si="12"/>
        <v>0</v>
      </c>
    </row>
    <row r="102" spans="1:21" ht="27.95" customHeight="1" x14ac:dyDescent="0.25">
      <c r="A102" s="1">
        <f t="shared" si="9"/>
        <v>97</v>
      </c>
      <c r="B102" s="1" t="s">
        <v>22</v>
      </c>
      <c r="C102" s="1"/>
      <c r="D102" s="25" t="s">
        <v>208</v>
      </c>
      <c r="E102" s="84" t="s">
        <v>135</v>
      </c>
      <c r="F102" s="96" t="s">
        <v>340</v>
      </c>
      <c r="G102" s="93">
        <f t="shared" si="13"/>
        <v>8880.3700000000008</v>
      </c>
      <c r="H102" s="44">
        <v>7</v>
      </c>
      <c r="I102" s="44">
        <v>2</v>
      </c>
      <c r="J102" s="44">
        <v>3</v>
      </c>
      <c r="K102" s="44">
        <v>6</v>
      </c>
      <c r="L102" s="44">
        <v>10</v>
      </c>
      <c r="M102" s="44">
        <v>0</v>
      </c>
      <c r="N102" s="16">
        <f t="shared" si="14"/>
        <v>85.714285714285708</v>
      </c>
      <c r="O102" s="5">
        <v>8880.3700000000008</v>
      </c>
      <c r="P102" s="5">
        <f t="shared" si="15"/>
        <v>8880.3700000000008</v>
      </c>
      <c r="Q102" s="16">
        <f t="shared" si="10"/>
        <v>100</v>
      </c>
      <c r="R102" s="5">
        <v>8880.3700000000008</v>
      </c>
      <c r="S102" s="16">
        <f t="shared" si="11"/>
        <v>100</v>
      </c>
      <c r="T102" s="5">
        <f t="shared" si="16"/>
        <v>0</v>
      </c>
      <c r="U102" s="16">
        <f t="shared" si="12"/>
        <v>0</v>
      </c>
    </row>
    <row r="103" spans="1:21" ht="27.95" customHeight="1" x14ac:dyDescent="0.25">
      <c r="A103" s="1">
        <f t="shared" si="9"/>
        <v>98</v>
      </c>
      <c r="B103" s="1" t="s">
        <v>22</v>
      </c>
      <c r="C103" s="1"/>
      <c r="D103" s="25" t="s">
        <v>210</v>
      </c>
      <c r="E103" s="84" t="s">
        <v>211</v>
      </c>
      <c r="F103" s="100" t="s">
        <v>341</v>
      </c>
      <c r="G103" s="93">
        <f t="shared" si="13"/>
        <v>8230.5499999999993</v>
      </c>
      <c r="H103" s="44">
        <v>7</v>
      </c>
      <c r="I103" s="44">
        <v>1</v>
      </c>
      <c r="J103" s="44">
        <v>6</v>
      </c>
      <c r="K103" s="44">
        <v>6</v>
      </c>
      <c r="L103" s="44">
        <v>9</v>
      </c>
      <c r="M103" s="44">
        <v>0</v>
      </c>
      <c r="N103" s="16">
        <f t="shared" si="14"/>
        <v>85.714285714285708</v>
      </c>
      <c r="O103" s="5">
        <v>8230.5499999999993</v>
      </c>
      <c r="P103" s="5">
        <f t="shared" si="15"/>
        <v>8230.5499999999993</v>
      </c>
      <c r="Q103" s="16">
        <f t="shared" si="10"/>
        <v>100</v>
      </c>
      <c r="R103" s="5">
        <v>8230.5499999999993</v>
      </c>
      <c r="S103" s="16">
        <f t="shared" si="11"/>
        <v>100</v>
      </c>
      <c r="T103" s="5">
        <f t="shared" si="16"/>
        <v>0</v>
      </c>
      <c r="U103" s="16">
        <f t="shared" si="12"/>
        <v>0</v>
      </c>
    </row>
    <row r="104" spans="1:21" ht="30" x14ac:dyDescent="0.25">
      <c r="A104" s="1">
        <f t="shared" si="9"/>
        <v>99</v>
      </c>
      <c r="B104" s="1" t="s">
        <v>22</v>
      </c>
      <c r="C104" s="1"/>
      <c r="D104" s="25" t="s">
        <v>385</v>
      </c>
      <c r="E104" s="84" t="s">
        <v>41</v>
      </c>
      <c r="F104" s="97" t="s">
        <v>431</v>
      </c>
      <c r="G104" s="93">
        <f t="shared" si="13"/>
        <v>450.66</v>
      </c>
      <c r="H104" s="44">
        <v>24</v>
      </c>
      <c r="I104" s="44">
        <v>6</v>
      </c>
      <c r="J104" s="44">
        <v>6</v>
      </c>
      <c r="K104" s="44">
        <v>2</v>
      </c>
      <c r="L104" s="44">
        <v>2</v>
      </c>
      <c r="M104" s="44">
        <v>0</v>
      </c>
      <c r="N104" s="16">
        <f t="shared" si="14"/>
        <v>8.3333333333333321</v>
      </c>
      <c r="O104" s="16">
        <v>450.66</v>
      </c>
      <c r="P104" s="5">
        <f t="shared" si="15"/>
        <v>450.66</v>
      </c>
      <c r="Q104" s="16">
        <f t="shared" si="10"/>
        <v>100</v>
      </c>
      <c r="R104" s="5">
        <v>450.66</v>
      </c>
      <c r="S104" s="16">
        <f t="shared" si="11"/>
        <v>100</v>
      </c>
      <c r="T104" s="5">
        <f t="shared" si="16"/>
        <v>0</v>
      </c>
      <c r="U104" s="16">
        <f t="shared" si="12"/>
        <v>0</v>
      </c>
    </row>
    <row r="105" spans="1:21" ht="27.95" customHeight="1" x14ac:dyDescent="0.25">
      <c r="A105" s="1">
        <f t="shared" si="9"/>
        <v>100</v>
      </c>
      <c r="B105" s="1" t="s">
        <v>22</v>
      </c>
      <c r="C105" s="1"/>
      <c r="D105" s="25" t="s">
        <v>218</v>
      </c>
      <c r="E105" s="84" t="s">
        <v>53</v>
      </c>
      <c r="F105" s="96" t="s">
        <v>342</v>
      </c>
      <c r="G105" s="93">
        <f t="shared" si="13"/>
        <v>11637.7</v>
      </c>
      <c r="H105" s="44">
        <v>31</v>
      </c>
      <c r="I105" s="44">
        <v>9</v>
      </c>
      <c r="J105" s="44">
        <v>19</v>
      </c>
      <c r="K105" s="44">
        <v>27</v>
      </c>
      <c r="L105" s="44">
        <v>34</v>
      </c>
      <c r="M105" s="44">
        <v>0</v>
      </c>
      <c r="N105" s="16">
        <f t="shared" si="14"/>
        <v>87.096774193548384</v>
      </c>
      <c r="O105" s="5">
        <v>11637.7</v>
      </c>
      <c r="P105" s="5">
        <f t="shared" si="15"/>
        <v>11637.7</v>
      </c>
      <c r="Q105" s="16">
        <f t="shared" si="10"/>
        <v>100</v>
      </c>
      <c r="R105" s="5">
        <v>11637.7</v>
      </c>
      <c r="S105" s="16">
        <f t="shared" si="11"/>
        <v>100</v>
      </c>
      <c r="T105" s="5">
        <f t="shared" si="16"/>
        <v>0</v>
      </c>
      <c r="U105" s="16">
        <f t="shared" si="12"/>
        <v>0</v>
      </c>
    </row>
    <row r="106" spans="1:21" ht="27.95" customHeight="1" x14ac:dyDescent="0.25">
      <c r="A106" s="1">
        <f t="shared" si="9"/>
        <v>101</v>
      </c>
      <c r="B106" s="1" t="s">
        <v>22</v>
      </c>
      <c r="C106" s="1"/>
      <c r="D106" s="25" t="s">
        <v>216</v>
      </c>
      <c r="E106" s="25" t="s">
        <v>53</v>
      </c>
      <c r="F106" s="98" t="s">
        <v>343</v>
      </c>
      <c r="G106" s="93">
        <f t="shared" si="13"/>
        <v>26065.58</v>
      </c>
      <c r="H106" s="44">
        <v>33</v>
      </c>
      <c r="I106" s="44">
        <v>5</v>
      </c>
      <c r="J106" s="44">
        <v>18</v>
      </c>
      <c r="K106" s="44">
        <v>22</v>
      </c>
      <c r="L106" s="44">
        <v>30</v>
      </c>
      <c r="M106" s="44">
        <v>0</v>
      </c>
      <c r="N106" s="16">
        <f t="shared" si="14"/>
        <v>66.666666666666657</v>
      </c>
      <c r="O106" s="5">
        <v>26065.58</v>
      </c>
      <c r="P106" s="5">
        <f t="shared" si="15"/>
        <v>26065.58</v>
      </c>
      <c r="Q106" s="16">
        <f t="shared" si="10"/>
        <v>100</v>
      </c>
      <c r="R106" s="5">
        <v>26065.58</v>
      </c>
      <c r="S106" s="16">
        <f t="shared" si="11"/>
        <v>100</v>
      </c>
      <c r="T106" s="5">
        <f t="shared" si="16"/>
        <v>0</v>
      </c>
      <c r="U106" s="16">
        <f t="shared" si="12"/>
        <v>0</v>
      </c>
    </row>
    <row r="107" spans="1:21" ht="27.95" customHeight="1" x14ac:dyDescent="0.25">
      <c r="A107" s="1">
        <f t="shared" si="9"/>
        <v>102</v>
      </c>
      <c r="B107" s="1" t="s">
        <v>22</v>
      </c>
      <c r="C107" s="1"/>
      <c r="D107" s="25" t="s">
        <v>466</v>
      </c>
      <c r="E107" s="25" t="s">
        <v>53</v>
      </c>
      <c r="F107" s="98"/>
      <c r="G107" s="93">
        <f t="shared" si="13"/>
        <v>0</v>
      </c>
      <c r="H107" s="44">
        <v>1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16">
        <f t="shared" si="14"/>
        <v>0</v>
      </c>
      <c r="O107" s="5">
        <v>0</v>
      </c>
      <c r="P107" s="5">
        <f t="shared" si="15"/>
        <v>0</v>
      </c>
      <c r="Q107" s="16">
        <f t="shared" si="10"/>
        <v>0</v>
      </c>
      <c r="R107" s="5">
        <v>0</v>
      </c>
      <c r="S107" s="16">
        <f t="shared" si="11"/>
        <v>0</v>
      </c>
      <c r="T107" s="5">
        <f t="shared" si="16"/>
        <v>0</v>
      </c>
      <c r="U107" s="16">
        <f t="shared" si="12"/>
        <v>0</v>
      </c>
    </row>
    <row r="108" spans="1:21" ht="27.95" customHeight="1" x14ac:dyDescent="0.25">
      <c r="A108" s="1">
        <f t="shared" si="9"/>
        <v>103</v>
      </c>
      <c r="B108" s="1" t="s">
        <v>22</v>
      </c>
      <c r="C108" s="1"/>
      <c r="D108" s="25" t="s">
        <v>220</v>
      </c>
      <c r="E108" s="25" t="s">
        <v>221</v>
      </c>
      <c r="F108" s="101" t="s">
        <v>344</v>
      </c>
      <c r="G108" s="93">
        <f t="shared" si="13"/>
        <v>42562.03</v>
      </c>
      <c r="H108" s="44">
        <v>51</v>
      </c>
      <c r="I108" s="44">
        <v>5</v>
      </c>
      <c r="J108" s="44">
        <v>44</v>
      </c>
      <c r="K108" s="44">
        <v>47</v>
      </c>
      <c r="L108" s="44">
        <v>57</v>
      </c>
      <c r="M108" s="44">
        <v>0</v>
      </c>
      <c r="N108" s="16">
        <f t="shared" si="14"/>
        <v>92.156862745098039</v>
      </c>
      <c r="O108" s="5">
        <v>42562.03</v>
      </c>
      <c r="P108" s="5">
        <f t="shared" si="15"/>
        <v>42562.03</v>
      </c>
      <c r="Q108" s="16">
        <f t="shared" si="10"/>
        <v>100</v>
      </c>
      <c r="R108" s="5">
        <v>42562.03</v>
      </c>
      <c r="S108" s="16">
        <f t="shared" si="11"/>
        <v>100</v>
      </c>
      <c r="T108" s="5">
        <f t="shared" si="16"/>
        <v>0</v>
      </c>
      <c r="U108" s="16">
        <f t="shared" si="12"/>
        <v>0</v>
      </c>
    </row>
    <row r="109" spans="1:21" ht="27.95" customHeight="1" x14ac:dyDescent="0.25">
      <c r="A109" s="1">
        <f t="shared" si="9"/>
        <v>104</v>
      </c>
      <c r="B109" s="1" t="s">
        <v>22</v>
      </c>
      <c r="C109" s="1"/>
      <c r="D109" s="25" t="s">
        <v>269</v>
      </c>
      <c r="E109" s="25" t="s">
        <v>41</v>
      </c>
      <c r="F109" s="102" t="s">
        <v>345</v>
      </c>
      <c r="G109" s="93">
        <f t="shared" si="13"/>
        <v>9571.81</v>
      </c>
      <c r="H109" s="44">
        <v>27</v>
      </c>
      <c r="I109" s="44">
        <v>9</v>
      </c>
      <c r="J109" s="44">
        <v>16</v>
      </c>
      <c r="K109" s="44">
        <v>18</v>
      </c>
      <c r="L109" s="44">
        <v>23</v>
      </c>
      <c r="M109" s="44">
        <v>0</v>
      </c>
      <c r="N109" s="16">
        <f t="shared" si="14"/>
        <v>66.666666666666657</v>
      </c>
      <c r="O109" s="16">
        <v>9571.81</v>
      </c>
      <c r="P109" s="5">
        <f t="shared" si="15"/>
        <v>9571.81</v>
      </c>
      <c r="Q109" s="16">
        <f t="shared" si="10"/>
        <v>100</v>
      </c>
      <c r="R109" s="5">
        <v>9571.81</v>
      </c>
      <c r="S109" s="16">
        <f t="shared" si="11"/>
        <v>100</v>
      </c>
      <c r="T109" s="5">
        <f t="shared" si="16"/>
        <v>0</v>
      </c>
      <c r="U109" s="16">
        <f t="shared" si="12"/>
        <v>0</v>
      </c>
    </row>
    <row r="110" spans="1:21" ht="27.95" customHeight="1" x14ac:dyDescent="0.25">
      <c r="A110" s="1">
        <f t="shared" si="9"/>
        <v>105</v>
      </c>
      <c r="B110" s="1" t="s">
        <v>22</v>
      </c>
      <c r="C110" s="1"/>
      <c r="D110" s="25" t="s">
        <v>223</v>
      </c>
      <c r="E110" s="25" t="s">
        <v>224</v>
      </c>
      <c r="F110" s="103" t="s">
        <v>346</v>
      </c>
      <c r="G110" s="93">
        <f t="shared" si="13"/>
        <v>23752.54</v>
      </c>
      <c r="H110" s="44">
        <v>47</v>
      </c>
      <c r="I110" s="44">
        <v>5</v>
      </c>
      <c r="J110" s="44">
        <v>35</v>
      </c>
      <c r="K110" s="44">
        <v>36</v>
      </c>
      <c r="L110" s="44">
        <v>42</v>
      </c>
      <c r="M110" s="44">
        <v>0</v>
      </c>
      <c r="N110" s="16">
        <f t="shared" si="14"/>
        <v>76.59574468085107</v>
      </c>
      <c r="O110" s="5">
        <v>23752.54</v>
      </c>
      <c r="P110" s="5">
        <f t="shared" si="15"/>
        <v>23752.54</v>
      </c>
      <c r="Q110" s="16">
        <f t="shared" si="10"/>
        <v>100</v>
      </c>
      <c r="R110" s="5">
        <v>23752.54</v>
      </c>
      <c r="S110" s="16">
        <f t="shared" si="11"/>
        <v>100</v>
      </c>
      <c r="T110" s="5">
        <f t="shared" si="16"/>
        <v>0</v>
      </c>
      <c r="U110" s="16">
        <f t="shared" si="12"/>
        <v>0</v>
      </c>
    </row>
    <row r="111" spans="1:21" ht="27.95" customHeight="1" x14ac:dyDescent="0.25">
      <c r="A111" s="1">
        <f t="shared" si="9"/>
        <v>106</v>
      </c>
      <c r="B111" s="1" t="s">
        <v>22</v>
      </c>
      <c r="C111" s="1"/>
      <c r="D111" s="25" t="s">
        <v>460</v>
      </c>
      <c r="E111" s="25" t="s">
        <v>41</v>
      </c>
      <c r="F111" s="36" t="s">
        <v>461</v>
      </c>
      <c r="G111" s="93">
        <f t="shared" si="13"/>
        <v>0</v>
      </c>
      <c r="H111" s="44">
        <v>5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16">
        <f t="shared" si="14"/>
        <v>0</v>
      </c>
      <c r="O111" s="5">
        <v>0</v>
      </c>
      <c r="P111" s="5">
        <f t="shared" si="15"/>
        <v>0</v>
      </c>
      <c r="Q111" s="16">
        <f t="shared" si="10"/>
        <v>0</v>
      </c>
      <c r="R111" s="5">
        <v>0</v>
      </c>
      <c r="S111" s="16">
        <f t="shared" si="11"/>
        <v>0</v>
      </c>
      <c r="T111" s="5">
        <f t="shared" si="16"/>
        <v>0</v>
      </c>
      <c r="U111" s="16">
        <f t="shared" si="12"/>
        <v>0</v>
      </c>
    </row>
    <row r="112" spans="1:21" ht="27.95" customHeight="1" x14ac:dyDescent="0.25">
      <c r="A112" s="1">
        <f t="shared" si="9"/>
        <v>107</v>
      </c>
      <c r="B112" s="1" t="s">
        <v>22</v>
      </c>
      <c r="C112" s="1"/>
      <c r="D112" s="90" t="s">
        <v>371</v>
      </c>
      <c r="E112" s="25" t="s">
        <v>41</v>
      </c>
      <c r="F112" s="97" t="s">
        <v>432</v>
      </c>
      <c r="G112" s="93">
        <f t="shared" si="13"/>
        <v>0</v>
      </c>
      <c r="H112" s="44">
        <v>16</v>
      </c>
      <c r="I112" s="44">
        <v>6</v>
      </c>
      <c r="J112" s="44">
        <v>8</v>
      </c>
      <c r="K112" s="44">
        <v>0</v>
      </c>
      <c r="L112" s="44">
        <v>0</v>
      </c>
      <c r="M112" s="44">
        <v>0</v>
      </c>
      <c r="N112" s="16">
        <f t="shared" si="14"/>
        <v>0</v>
      </c>
      <c r="O112" s="16">
        <f t="shared" si="14"/>
        <v>0</v>
      </c>
      <c r="P112" s="5">
        <f t="shared" si="15"/>
        <v>0</v>
      </c>
      <c r="Q112" s="16">
        <f t="shared" si="10"/>
        <v>0</v>
      </c>
      <c r="R112" s="16">
        <f t="shared" si="14"/>
        <v>0</v>
      </c>
      <c r="S112" s="16">
        <f t="shared" si="11"/>
        <v>0</v>
      </c>
      <c r="T112" s="5">
        <f t="shared" si="16"/>
        <v>0</v>
      </c>
      <c r="U112" s="16">
        <f t="shared" si="12"/>
        <v>0</v>
      </c>
    </row>
    <row r="113" spans="1:21" ht="27.95" customHeight="1" x14ac:dyDescent="0.25">
      <c r="A113" s="1">
        <f t="shared" si="9"/>
        <v>108</v>
      </c>
      <c r="B113" s="1" t="s">
        <v>22</v>
      </c>
      <c r="C113" s="1"/>
      <c r="D113" s="25" t="s">
        <v>226</v>
      </c>
      <c r="E113" s="25" t="s">
        <v>41</v>
      </c>
      <c r="F113" s="96" t="s">
        <v>347</v>
      </c>
      <c r="G113" s="93">
        <f t="shared" si="13"/>
        <v>17302.32</v>
      </c>
      <c r="H113" s="44">
        <v>41</v>
      </c>
      <c r="I113" s="44">
        <v>7</v>
      </c>
      <c r="J113" s="44">
        <v>23</v>
      </c>
      <c r="K113" s="44">
        <v>20</v>
      </c>
      <c r="L113" s="44">
        <v>28</v>
      </c>
      <c r="M113" s="44">
        <v>0</v>
      </c>
      <c r="N113" s="16">
        <f t="shared" si="14"/>
        <v>48.780487804878049</v>
      </c>
      <c r="O113" s="5">
        <v>17302.32</v>
      </c>
      <c r="P113" s="5">
        <f t="shared" si="15"/>
        <v>17302.32</v>
      </c>
      <c r="Q113" s="16">
        <f t="shared" si="10"/>
        <v>100</v>
      </c>
      <c r="R113" s="5">
        <v>17302.32</v>
      </c>
      <c r="S113" s="16">
        <f t="shared" si="11"/>
        <v>100</v>
      </c>
      <c r="T113" s="5">
        <f t="shared" si="16"/>
        <v>0</v>
      </c>
      <c r="U113" s="16">
        <f t="shared" si="12"/>
        <v>0</v>
      </c>
    </row>
    <row r="114" spans="1:21" ht="27.95" customHeight="1" x14ac:dyDescent="0.25">
      <c r="A114" s="1">
        <f t="shared" si="9"/>
        <v>109</v>
      </c>
      <c r="B114" s="1" t="s">
        <v>22</v>
      </c>
      <c r="C114" s="1"/>
      <c r="D114" s="25" t="s">
        <v>228</v>
      </c>
      <c r="E114" s="25" t="s">
        <v>53</v>
      </c>
      <c r="F114" s="96" t="s">
        <v>348</v>
      </c>
      <c r="G114" s="93">
        <f t="shared" si="13"/>
        <v>7862.16</v>
      </c>
      <c r="H114" s="44">
        <v>19</v>
      </c>
      <c r="I114" s="44">
        <v>1</v>
      </c>
      <c r="J114" s="44">
        <v>15</v>
      </c>
      <c r="K114" s="44">
        <v>16</v>
      </c>
      <c r="L114" s="44">
        <v>22</v>
      </c>
      <c r="M114" s="44">
        <v>0</v>
      </c>
      <c r="N114" s="16">
        <f t="shared" si="14"/>
        <v>84.210526315789465</v>
      </c>
      <c r="O114" s="5">
        <v>7862.16</v>
      </c>
      <c r="P114" s="5">
        <f t="shared" si="15"/>
        <v>7862.16</v>
      </c>
      <c r="Q114" s="16">
        <f t="shared" si="10"/>
        <v>100</v>
      </c>
      <c r="R114" s="5">
        <v>7862.16</v>
      </c>
      <c r="S114" s="16">
        <f t="shared" si="11"/>
        <v>100</v>
      </c>
      <c r="T114" s="5">
        <f t="shared" si="16"/>
        <v>0</v>
      </c>
      <c r="U114" s="16">
        <f t="shared" si="12"/>
        <v>0</v>
      </c>
    </row>
    <row r="115" spans="1:21" ht="27.95" customHeight="1" x14ac:dyDescent="0.25">
      <c r="A115" s="1">
        <f t="shared" si="9"/>
        <v>110</v>
      </c>
      <c r="B115" s="1" t="s">
        <v>22</v>
      </c>
      <c r="C115" s="1"/>
      <c r="D115" s="25" t="s">
        <v>232</v>
      </c>
      <c r="E115" s="84" t="s">
        <v>164</v>
      </c>
      <c r="F115" s="100" t="s">
        <v>360</v>
      </c>
      <c r="G115" s="93">
        <f t="shared" si="13"/>
        <v>11644.14</v>
      </c>
      <c r="H115" s="44">
        <v>25</v>
      </c>
      <c r="I115" s="44">
        <v>5</v>
      </c>
      <c r="J115" s="44">
        <v>10</v>
      </c>
      <c r="K115" s="44">
        <v>17</v>
      </c>
      <c r="L115" s="44">
        <v>20</v>
      </c>
      <c r="M115" s="44">
        <v>0</v>
      </c>
      <c r="N115" s="16">
        <f t="shared" si="14"/>
        <v>68</v>
      </c>
      <c r="O115" s="5">
        <v>11644.14</v>
      </c>
      <c r="P115" s="5">
        <f t="shared" si="15"/>
        <v>11644.14</v>
      </c>
      <c r="Q115" s="16">
        <f t="shared" si="10"/>
        <v>100</v>
      </c>
      <c r="R115" s="5">
        <v>11644.14</v>
      </c>
      <c r="S115" s="16">
        <f t="shared" si="11"/>
        <v>100</v>
      </c>
      <c r="T115" s="5">
        <f t="shared" si="16"/>
        <v>0</v>
      </c>
      <c r="U115" s="16">
        <f t="shared" si="12"/>
        <v>0</v>
      </c>
    </row>
    <row r="116" spans="1:21" ht="27.95" customHeight="1" x14ac:dyDescent="0.25">
      <c r="A116" s="1">
        <f t="shared" si="9"/>
        <v>111</v>
      </c>
      <c r="B116" s="1" t="s">
        <v>22</v>
      </c>
      <c r="C116" s="1"/>
      <c r="D116" s="25" t="s">
        <v>230</v>
      </c>
      <c r="E116" s="84" t="s">
        <v>64</v>
      </c>
      <c r="F116" s="97" t="s">
        <v>436</v>
      </c>
      <c r="G116" s="93">
        <f t="shared" si="13"/>
        <v>0</v>
      </c>
      <c r="H116" s="44">
        <v>1</v>
      </c>
      <c r="I116" s="44">
        <v>0</v>
      </c>
      <c r="J116" s="44">
        <v>1</v>
      </c>
      <c r="K116" s="44">
        <v>0</v>
      </c>
      <c r="L116" s="44">
        <v>0</v>
      </c>
      <c r="M116" s="44">
        <v>0</v>
      </c>
      <c r="N116" s="16">
        <f t="shared" si="14"/>
        <v>0</v>
      </c>
      <c r="O116" s="5">
        <v>0</v>
      </c>
      <c r="P116" s="5">
        <f t="shared" si="15"/>
        <v>0</v>
      </c>
      <c r="Q116" s="16">
        <f t="shared" si="10"/>
        <v>0</v>
      </c>
      <c r="R116" s="5">
        <v>0</v>
      </c>
      <c r="S116" s="16">
        <f t="shared" si="11"/>
        <v>0</v>
      </c>
      <c r="T116" s="5">
        <f t="shared" si="16"/>
        <v>0</v>
      </c>
      <c r="U116" s="16">
        <f t="shared" si="12"/>
        <v>0</v>
      </c>
    </row>
    <row r="117" spans="1:21" ht="27.95" customHeight="1" x14ac:dyDescent="0.25">
      <c r="A117" s="1">
        <f t="shared" si="9"/>
        <v>112</v>
      </c>
      <c r="B117" s="1" t="s">
        <v>22</v>
      </c>
      <c r="C117" s="1"/>
      <c r="D117" s="25" t="s">
        <v>463</v>
      </c>
      <c r="E117" s="84" t="s">
        <v>41</v>
      </c>
      <c r="F117" s="98"/>
      <c r="G117" s="93"/>
      <c r="H117" s="44">
        <v>3</v>
      </c>
      <c r="I117" s="44">
        <v>0</v>
      </c>
      <c r="J117" s="44">
        <v>2</v>
      </c>
      <c r="K117" s="44"/>
      <c r="L117" s="44"/>
      <c r="M117" s="44"/>
      <c r="N117" s="16"/>
      <c r="O117" s="5"/>
      <c r="P117" s="5"/>
      <c r="Q117" s="16"/>
      <c r="R117" s="5"/>
      <c r="S117" s="16"/>
      <c r="T117" s="5"/>
      <c r="U117" s="16"/>
    </row>
    <row r="118" spans="1:21" ht="49.5" customHeight="1" x14ac:dyDescent="0.25">
      <c r="A118" s="1">
        <f t="shared" si="9"/>
        <v>113</v>
      </c>
      <c r="B118" s="25" t="s">
        <v>23</v>
      </c>
      <c r="C118" s="218" t="s">
        <v>271</v>
      </c>
      <c r="D118" s="25" t="s">
        <v>270</v>
      </c>
      <c r="E118" s="84" t="s">
        <v>41</v>
      </c>
      <c r="F118" s="97" t="s">
        <v>369</v>
      </c>
      <c r="G118" s="93">
        <f t="shared" si="13"/>
        <v>4070.72</v>
      </c>
      <c r="H118" s="44">
        <v>16</v>
      </c>
      <c r="I118" s="44">
        <v>2</v>
      </c>
      <c r="J118" s="44">
        <v>13</v>
      </c>
      <c r="K118" s="44">
        <v>11</v>
      </c>
      <c r="L118" s="44">
        <v>14</v>
      </c>
      <c r="M118" s="44">
        <v>0</v>
      </c>
      <c r="N118" s="16">
        <f t="shared" si="14"/>
        <v>68.75</v>
      </c>
      <c r="O118" s="5">
        <v>4070.72</v>
      </c>
      <c r="P118" s="5">
        <f t="shared" si="15"/>
        <v>4070.72</v>
      </c>
      <c r="Q118" s="16">
        <f t="shared" si="10"/>
        <v>100</v>
      </c>
      <c r="R118" s="5">
        <v>4070.72</v>
      </c>
      <c r="S118" s="16">
        <f t="shared" si="11"/>
        <v>100</v>
      </c>
      <c r="T118" s="5">
        <f t="shared" si="16"/>
        <v>0</v>
      </c>
      <c r="U118" s="16">
        <f t="shared" si="12"/>
        <v>0</v>
      </c>
    </row>
    <row r="119" spans="1:21" ht="49.5" customHeight="1" x14ac:dyDescent="0.25">
      <c r="A119" s="1">
        <f t="shared" si="9"/>
        <v>114</v>
      </c>
      <c r="B119" s="1" t="s">
        <v>22</v>
      </c>
      <c r="C119" s="218"/>
      <c r="D119" s="25" t="s">
        <v>471</v>
      </c>
      <c r="E119" s="84" t="s">
        <v>41</v>
      </c>
      <c r="F119" s="97"/>
      <c r="G119" s="93">
        <f t="shared" si="13"/>
        <v>0</v>
      </c>
      <c r="H119" s="44">
        <v>2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16">
        <f t="shared" si="14"/>
        <v>0</v>
      </c>
      <c r="O119" s="5">
        <v>0</v>
      </c>
      <c r="P119" s="5">
        <f t="shared" si="15"/>
        <v>0</v>
      </c>
      <c r="Q119" s="16">
        <f t="shared" si="10"/>
        <v>0</v>
      </c>
      <c r="R119" s="5">
        <v>0</v>
      </c>
      <c r="S119" s="16">
        <f t="shared" si="11"/>
        <v>0</v>
      </c>
      <c r="T119" s="5">
        <f t="shared" si="16"/>
        <v>0</v>
      </c>
      <c r="U119" s="16">
        <f t="shared" si="12"/>
        <v>0</v>
      </c>
    </row>
    <row r="120" spans="1:21" ht="27.95" customHeight="1" x14ac:dyDescent="0.25">
      <c r="A120" s="1">
        <f t="shared" si="9"/>
        <v>115</v>
      </c>
      <c r="B120" s="1" t="s">
        <v>22</v>
      </c>
      <c r="C120" s="1"/>
      <c r="D120" s="25" t="s">
        <v>234</v>
      </c>
      <c r="E120" s="86" t="s">
        <v>176</v>
      </c>
      <c r="F120" s="96" t="s">
        <v>349</v>
      </c>
      <c r="G120" s="93">
        <f t="shared" si="13"/>
        <v>8750.07</v>
      </c>
      <c r="H120" s="44">
        <v>33</v>
      </c>
      <c r="I120" s="44">
        <v>3</v>
      </c>
      <c r="J120" s="44">
        <v>15</v>
      </c>
      <c r="K120" s="44">
        <v>22</v>
      </c>
      <c r="L120" s="44">
        <v>27</v>
      </c>
      <c r="M120" s="44">
        <v>0</v>
      </c>
      <c r="N120" s="16">
        <f t="shared" si="14"/>
        <v>66.666666666666657</v>
      </c>
      <c r="O120" s="5">
        <v>8750.07</v>
      </c>
      <c r="P120" s="5">
        <f t="shared" si="15"/>
        <v>8750.07</v>
      </c>
      <c r="Q120" s="16">
        <f t="shared" si="10"/>
        <v>100</v>
      </c>
      <c r="R120" s="5">
        <v>8750.07</v>
      </c>
      <c r="S120" s="16">
        <f t="shared" si="11"/>
        <v>100</v>
      </c>
      <c r="T120" s="5">
        <f t="shared" si="16"/>
        <v>0</v>
      </c>
      <c r="U120" s="16">
        <f t="shared" si="12"/>
        <v>0</v>
      </c>
    </row>
    <row r="121" spans="1:21" s="169" customFormat="1" ht="27.95" customHeight="1" x14ac:dyDescent="0.25">
      <c r="A121" s="1">
        <f t="shared" si="9"/>
        <v>116</v>
      </c>
      <c r="B121" s="166" t="s">
        <v>22</v>
      </c>
      <c r="C121" s="166"/>
      <c r="D121" s="25" t="s">
        <v>401</v>
      </c>
      <c r="E121" s="86" t="s">
        <v>128</v>
      </c>
      <c r="F121" s="97" t="s">
        <v>430</v>
      </c>
      <c r="G121" s="93">
        <f t="shared" si="13"/>
        <v>0</v>
      </c>
      <c r="H121" s="168">
        <v>5</v>
      </c>
      <c r="I121" s="168">
        <v>1</v>
      </c>
      <c r="J121" s="168">
        <v>4</v>
      </c>
      <c r="K121" s="44">
        <v>0</v>
      </c>
      <c r="L121" s="44">
        <v>0</v>
      </c>
      <c r="M121" s="44">
        <v>0</v>
      </c>
      <c r="N121" s="16">
        <f t="shared" si="14"/>
        <v>0</v>
      </c>
      <c r="O121" s="5">
        <v>0</v>
      </c>
      <c r="P121" s="5">
        <f t="shared" si="15"/>
        <v>0</v>
      </c>
      <c r="Q121" s="16">
        <f t="shared" si="10"/>
        <v>0</v>
      </c>
      <c r="R121" s="5">
        <v>0</v>
      </c>
      <c r="S121" s="16">
        <f t="shared" si="11"/>
        <v>0</v>
      </c>
      <c r="T121" s="5">
        <f t="shared" si="16"/>
        <v>0</v>
      </c>
      <c r="U121" s="16">
        <f t="shared" si="12"/>
        <v>0</v>
      </c>
    </row>
    <row r="122" spans="1:21" s="169" customFormat="1" ht="27.95" customHeight="1" x14ac:dyDescent="0.25">
      <c r="A122" s="1">
        <f t="shared" si="9"/>
        <v>117</v>
      </c>
      <c r="B122" s="166" t="s">
        <v>22</v>
      </c>
      <c r="C122" s="166"/>
      <c r="D122" s="25" t="s">
        <v>425</v>
      </c>
      <c r="E122" s="86" t="s">
        <v>41</v>
      </c>
      <c r="F122" s="192" t="s">
        <v>444</v>
      </c>
      <c r="G122" s="93">
        <f t="shared" si="13"/>
        <v>1381.67</v>
      </c>
      <c r="H122" s="168">
        <v>7</v>
      </c>
      <c r="I122" s="168">
        <v>1</v>
      </c>
      <c r="J122" s="168">
        <v>6</v>
      </c>
      <c r="K122" s="168">
        <v>4</v>
      </c>
      <c r="L122" s="168">
        <v>4</v>
      </c>
      <c r="M122" s="168">
        <v>0</v>
      </c>
      <c r="N122" s="16">
        <f t="shared" si="14"/>
        <v>57.142857142857139</v>
      </c>
      <c r="O122" s="5">
        <v>1381.67</v>
      </c>
      <c r="P122" s="5">
        <f t="shared" si="15"/>
        <v>1381.67</v>
      </c>
      <c r="Q122" s="16">
        <f t="shared" si="10"/>
        <v>100</v>
      </c>
      <c r="R122" s="5">
        <v>1381.67</v>
      </c>
      <c r="S122" s="16">
        <f t="shared" si="11"/>
        <v>100</v>
      </c>
      <c r="T122" s="5">
        <f t="shared" si="16"/>
        <v>0</v>
      </c>
      <c r="U122" s="16">
        <f t="shared" si="12"/>
        <v>0</v>
      </c>
    </row>
    <row r="123" spans="1:21" ht="27.95" customHeight="1" x14ac:dyDescent="0.25">
      <c r="A123" s="1">
        <f t="shared" si="9"/>
        <v>118</v>
      </c>
      <c r="B123" s="1" t="s">
        <v>22</v>
      </c>
      <c r="C123" s="1"/>
      <c r="D123" s="25" t="s">
        <v>272</v>
      </c>
      <c r="E123" s="86" t="s">
        <v>263</v>
      </c>
      <c r="F123" s="97" t="s">
        <v>350</v>
      </c>
      <c r="G123" s="93">
        <f t="shared" si="13"/>
        <v>8753.1299999999992</v>
      </c>
      <c r="H123" s="44">
        <v>31</v>
      </c>
      <c r="I123" s="44">
        <v>5</v>
      </c>
      <c r="J123" s="44">
        <v>10</v>
      </c>
      <c r="K123" s="44">
        <v>11</v>
      </c>
      <c r="L123" s="44">
        <v>12</v>
      </c>
      <c r="M123" s="44">
        <v>0</v>
      </c>
      <c r="N123" s="16">
        <f t="shared" si="14"/>
        <v>35.483870967741936</v>
      </c>
      <c r="O123" s="5">
        <v>8753.1299999999992</v>
      </c>
      <c r="P123" s="5">
        <f t="shared" si="15"/>
        <v>8753.1299999999992</v>
      </c>
      <c r="Q123" s="16">
        <f t="shared" si="10"/>
        <v>100</v>
      </c>
      <c r="R123" s="5">
        <v>8753.1299999999992</v>
      </c>
      <c r="S123" s="16">
        <f t="shared" si="11"/>
        <v>100</v>
      </c>
      <c r="T123" s="5">
        <f t="shared" si="16"/>
        <v>0</v>
      </c>
      <c r="U123" s="16">
        <f t="shared" si="12"/>
        <v>0</v>
      </c>
    </row>
    <row r="124" spans="1:21" ht="27.95" customHeight="1" x14ac:dyDescent="0.25">
      <c r="A124" s="1">
        <f t="shared" si="9"/>
        <v>119</v>
      </c>
      <c r="B124" s="1" t="s">
        <v>22</v>
      </c>
      <c r="C124" s="1"/>
      <c r="D124" s="25" t="s">
        <v>472</v>
      </c>
      <c r="E124" s="84" t="s">
        <v>53</v>
      </c>
      <c r="F124" s="97"/>
      <c r="G124" s="93">
        <f t="shared" si="13"/>
        <v>0</v>
      </c>
      <c r="H124" s="44">
        <v>4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16">
        <f t="shared" si="14"/>
        <v>0</v>
      </c>
      <c r="O124" s="5">
        <v>0</v>
      </c>
      <c r="P124" s="5">
        <f t="shared" si="15"/>
        <v>0</v>
      </c>
      <c r="Q124" s="16">
        <f t="shared" si="10"/>
        <v>0</v>
      </c>
      <c r="R124" s="5">
        <v>0</v>
      </c>
      <c r="S124" s="16">
        <f t="shared" si="11"/>
        <v>0</v>
      </c>
      <c r="T124" s="5">
        <f t="shared" si="16"/>
        <v>0</v>
      </c>
      <c r="U124" s="16">
        <f t="shared" si="12"/>
        <v>0</v>
      </c>
    </row>
    <row r="125" spans="1:21" ht="27.95" customHeight="1" x14ac:dyDescent="0.25">
      <c r="A125" s="1">
        <f t="shared" si="9"/>
        <v>120</v>
      </c>
      <c r="B125" s="1" t="s">
        <v>22</v>
      </c>
      <c r="C125" s="1"/>
      <c r="D125" s="25" t="s">
        <v>470</v>
      </c>
      <c r="E125" s="86" t="s">
        <v>469</v>
      </c>
      <c r="F125" s="97"/>
      <c r="G125" s="93">
        <f t="shared" si="13"/>
        <v>0</v>
      </c>
      <c r="H125" s="44">
        <v>3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16">
        <f t="shared" si="14"/>
        <v>0</v>
      </c>
      <c r="O125" s="5">
        <v>0</v>
      </c>
      <c r="P125" s="5">
        <f t="shared" si="15"/>
        <v>0</v>
      </c>
      <c r="Q125" s="16">
        <f t="shared" si="10"/>
        <v>0</v>
      </c>
      <c r="R125" s="5">
        <v>0</v>
      </c>
      <c r="S125" s="16">
        <f t="shared" si="11"/>
        <v>0</v>
      </c>
      <c r="T125" s="5">
        <f t="shared" si="16"/>
        <v>0</v>
      </c>
      <c r="U125" s="16">
        <f t="shared" si="12"/>
        <v>0</v>
      </c>
    </row>
    <row r="126" spans="1:21" ht="27.95" customHeight="1" x14ac:dyDescent="0.25">
      <c r="A126" s="1">
        <f t="shared" si="9"/>
        <v>121</v>
      </c>
      <c r="B126" s="1" t="s">
        <v>22</v>
      </c>
      <c r="C126" s="1"/>
      <c r="D126" s="25" t="s">
        <v>236</v>
      </c>
      <c r="E126" s="84" t="s">
        <v>53</v>
      </c>
      <c r="F126" s="96" t="s">
        <v>368</v>
      </c>
      <c r="G126" s="93">
        <f t="shared" si="13"/>
        <v>14913.17</v>
      </c>
      <c r="H126" s="44">
        <v>30</v>
      </c>
      <c r="I126" s="44">
        <v>8</v>
      </c>
      <c r="J126" s="44">
        <v>17</v>
      </c>
      <c r="K126" s="44">
        <v>16</v>
      </c>
      <c r="L126" s="44">
        <v>21</v>
      </c>
      <c r="M126" s="44">
        <v>0</v>
      </c>
      <c r="N126" s="16">
        <f t="shared" si="14"/>
        <v>53.333333333333336</v>
      </c>
      <c r="O126" s="5">
        <v>14913.17</v>
      </c>
      <c r="P126" s="5">
        <f t="shared" si="15"/>
        <v>14913.17</v>
      </c>
      <c r="Q126" s="16">
        <f t="shared" si="10"/>
        <v>100</v>
      </c>
      <c r="R126" s="5">
        <v>14913.17</v>
      </c>
      <c r="S126" s="16">
        <f t="shared" si="11"/>
        <v>100</v>
      </c>
      <c r="T126" s="5">
        <f t="shared" si="16"/>
        <v>0</v>
      </c>
      <c r="U126" s="16">
        <f t="shared" si="12"/>
        <v>0</v>
      </c>
    </row>
    <row r="127" spans="1:21" ht="27.95" customHeight="1" x14ac:dyDescent="0.25">
      <c r="A127" s="1">
        <f t="shared" si="9"/>
        <v>122</v>
      </c>
      <c r="B127" s="1" t="s">
        <v>22</v>
      </c>
      <c r="C127" s="1"/>
      <c r="D127" s="25" t="s">
        <v>240</v>
      </c>
      <c r="E127" s="84" t="s">
        <v>241</v>
      </c>
      <c r="F127" s="96" t="s">
        <v>351</v>
      </c>
      <c r="G127" s="93">
        <f t="shared" si="13"/>
        <v>4691.9399999999996</v>
      </c>
      <c r="H127" s="44">
        <v>21</v>
      </c>
      <c r="I127" s="44">
        <v>8</v>
      </c>
      <c r="J127" s="44">
        <v>7</v>
      </c>
      <c r="K127" s="44">
        <v>12</v>
      </c>
      <c r="L127" s="44">
        <v>12</v>
      </c>
      <c r="M127" s="44">
        <v>0</v>
      </c>
      <c r="N127" s="16">
        <f t="shared" si="14"/>
        <v>57.142857142857139</v>
      </c>
      <c r="O127" s="5">
        <v>4691.9399999999996</v>
      </c>
      <c r="P127" s="5">
        <f t="shared" si="15"/>
        <v>4691.9399999999996</v>
      </c>
      <c r="Q127" s="16">
        <f t="shared" si="10"/>
        <v>100</v>
      </c>
      <c r="R127" s="5">
        <v>4691.9399999999996</v>
      </c>
      <c r="S127" s="16">
        <f t="shared" si="11"/>
        <v>100</v>
      </c>
      <c r="T127" s="5">
        <f t="shared" si="16"/>
        <v>0</v>
      </c>
      <c r="U127" s="16">
        <f t="shared" si="12"/>
        <v>0</v>
      </c>
    </row>
    <row r="128" spans="1:21" ht="27.95" customHeight="1" x14ac:dyDescent="0.25">
      <c r="A128" s="1">
        <f t="shared" si="9"/>
        <v>123</v>
      </c>
      <c r="B128" s="1" t="s">
        <v>22</v>
      </c>
      <c r="C128" s="1"/>
      <c r="D128" s="25" t="s">
        <v>243</v>
      </c>
      <c r="E128" s="33" t="s">
        <v>128</v>
      </c>
      <c r="F128" s="96" t="s">
        <v>352</v>
      </c>
      <c r="G128" s="93">
        <f t="shared" si="13"/>
        <v>10829.84</v>
      </c>
      <c r="H128" s="44">
        <v>29</v>
      </c>
      <c r="I128" s="44">
        <v>7</v>
      </c>
      <c r="J128" s="44">
        <v>7</v>
      </c>
      <c r="K128" s="44">
        <v>26</v>
      </c>
      <c r="L128" s="44">
        <v>27</v>
      </c>
      <c r="M128" s="44">
        <v>0</v>
      </c>
      <c r="N128" s="16">
        <f t="shared" si="14"/>
        <v>89.65517241379311</v>
      </c>
      <c r="O128" s="5">
        <v>10829.84</v>
      </c>
      <c r="P128" s="5">
        <f t="shared" si="15"/>
        <v>10829.84</v>
      </c>
      <c r="Q128" s="16">
        <f t="shared" si="10"/>
        <v>100</v>
      </c>
      <c r="R128" s="5">
        <v>10829.84</v>
      </c>
      <c r="S128" s="16">
        <f t="shared" si="11"/>
        <v>100</v>
      </c>
      <c r="T128" s="5">
        <f t="shared" si="16"/>
        <v>0</v>
      </c>
      <c r="U128" s="16">
        <f t="shared" si="12"/>
        <v>0</v>
      </c>
    </row>
    <row r="129" spans="1:32" ht="27.95" customHeight="1" x14ac:dyDescent="0.25">
      <c r="A129" s="1">
        <f t="shared" si="9"/>
        <v>124</v>
      </c>
      <c r="B129" s="1" t="s">
        <v>22</v>
      </c>
      <c r="C129" s="1"/>
      <c r="D129" s="25" t="s">
        <v>245</v>
      </c>
      <c r="E129" s="84" t="s">
        <v>53</v>
      </c>
      <c r="F129" s="98" t="s">
        <v>353</v>
      </c>
      <c r="G129" s="93">
        <f t="shared" si="13"/>
        <v>8316.64</v>
      </c>
      <c r="H129" s="44">
        <v>27</v>
      </c>
      <c r="I129" s="44">
        <v>8</v>
      </c>
      <c r="J129" s="44">
        <v>16</v>
      </c>
      <c r="K129" s="44">
        <v>17</v>
      </c>
      <c r="L129" s="44">
        <v>23</v>
      </c>
      <c r="M129" s="44">
        <v>0</v>
      </c>
      <c r="N129" s="16">
        <f t="shared" si="14"/>
        <v>62.962962962962962</v>
      </c>
      <c r="O129" s="5">
        <v>8316.64</v>
      </c>
      <c r="P129" s="5">
        <f t="shared" si="15"/>
        <v>8316.64</v>
      </c>
      <c r="Q129" s="16">
        <f t="shared" si="10"/>
        <v>100</v>
      </c>
      <c r="R129" s="5">
        <v>8316.64</v>
      </c>
      <c r="S129" s="16">
        <f t="shared" si="11"/>
        <v>100</v>
      </c>
      <c r="T129" s="5">
        <f t="shared" si="16"/>
        <v>0</v>
      </c>
      <c r="U129" s="16">
        <f t="shared" si="12"/>
        <v>0</v>
      </c>
    </row>
    <row r="130" spans="1:32" ht="27.95" customHeight="1" x14ac:dyDescent="0.25">
      <c r="A130" s="1">
        <f t="shared" si="9"/>
        <v>125</v>
      </c>
      <c r="B130" s="1" t="s">
        <v>22</v>
      </c>
      <c r="C130" s="1"/>
      <c r="D130" s="25" t="s">
        <v>464</v>
      </c>
      <c r="E130" s="84" t="s">
        <v>53</v>
      </c>
      <c r="F130" s="98"/>
      <c r="G130" s="93">
        <f t="shared" si="13"/>
        <v>0</v>
      </c>
      <c r="H130" s="44">
        <v>3</v>
      </c>
      <c r="I130" s="44">
        <v>0</v>
      </c>
      <c r="J130" s="44">
        <v>1</v>
      </c>
      <c r="K130" s="44">
        <v>0</v>
      </c>
      <c r="L130" s="44">
        <v>0</v>
      </c>
      <c r="M130" s="44">
        <v>0</v>
      </c>
      <c r="N130" s="16">
        <f t="shared" si="14"/>
        <v>0</v>
      </c>
      <c r="O130" s="5">
        <v>0</v>
      </c>
      <c r="P130" s="5">
        <f t="shared" si="15"/>
        <v>0</v>
      </c>
      <c r="Q130" s="16">
        <f t="shared" si="10"/>
        <v>0</v>
      </c>
      <c r="R130" s="5">
        <v>0</v>
      </c>
      <c r="S130" s="16">
        <f t="shared" si="11"/>
        <v>0</v>
      </c>
      <c r="T130" s="5">
        <f t="shared" si="16"/>
        <v>0</v>
      </c>
      <c r="U130" s="16">
        <f t="shared" si="12"/>
        <v>0</v>
      </c>
    </row>
    <row r="131" spans="1:32" ht="27.95" customHeight="1" x14ac:dyDescent="0.25">
      <c r="A131" s="1">
        <f t="shared" si="9"/>
        <v>126</v>
      </c>
      <c r="B131" s="1" t="s">
        <v>22</v>
      </c>
      <c r="C131" s="1"/>
      <c r="D131" s="25" t="s">
        <v>247</v>
      </c>
      <c r="E131" s="84" t="s">
        <v>53</v>
      </c>
      <c r="F131" s="103" t="s">
        <v>354</v>
      </c>
      <c r="G131" s="93">
        <f t="shared" si="13"/>
        <v>0</v>
      </c>
      <c r="H131" s="44">
        <v>18</v>
      </c>
      <c r="I131" s="44">
        <v>5</v>
      </c>
      <c r="J131" s="44">
        <v>11</v>
      </c>
      <c r="K131" s="44">
        <v>0</v>
      </c>
      <c r="L131" s="44">
        <v>0</v>
      </c>
      <c r="M131" s="44">
        <v>0</v>
      </c>
      <c r="N131" s="16">
        <f t="shared" si="14"/>
        <v>0</v>
      </c>
      <c r="O131" s="5">
        <v>0</v>
      </c>
      <c r="P131" s="5">
        <f t="shared" si="15"/>
        <v>0</v>
      </c>
      <c r="Q131" s="16">
        <f t="shared" si="10"/>
        <v>0</v>
      </c>
      <c r="R131" s="5">
        <v>0</v>
      </c>
      <c r="S131" s="16">
        <f t="shared" si="11"/>
        <v>0</v>
      </c>
      <c r="T131" s="5">
        <f t="shared" si="16"/>
        <v>0</v>
      </c>
      <c r="U131" s="16">
        <f t="shared" si="12"/>
        <v>0</v>
      </c>
    </row>
    <row r="132" spans="1:32" ht="27.95" customHeight="1" x14ac:dyDescent="0.25">
      <c r="A132" s="1">
        <f t="shared" si="9"/>
        <v>127</v>
      </c>
      <c r="B132" s="1" t="s">
        <v>22</v>
      </c>
      <c r="C132" s="1"/>
      <c r="D132" s="25" t="s">
        <v>426</v>
      </c>
      <c r="E132" s="84" t="s">
        <v>41</v>
      </c>
      <c r="F132" s="192" t="s">
        <v>445</v>
      </c>
      <c r="G132" s="93">
        <f t="shared" si="13"/>
        <v>0</v>
      </c>
      <c r="H132" s="44">
        <v>7</v>
      </c>
      <c r="I132" s="44">
        <v>2</v>
      </c>
      <c r="J132" s="44">
        <v>1</v>
      </c>
      <c r="K132" s="44">
        <v>0</v>
      </c>
      <c r="L132" s="44">
        <v>0</v>
      </c>
      <c r="M132" s="44">
        <v>0</v>
      </c>
      <c r="N132" s="16">
        <f t="shared" si="14"/>
        <v>0</v>
      </c>
      <c r="O132" s="5">
        <v>0</v>
      </c>
      <c r="P132" s="5">
        <f t="shared" si="15"/>
        <v>0</v>
      </c>
      <c r="Q132" s="16">
        <f t="shared" si="10"/>
        <v>0</v>
      </c>
      <c r="R132" s="5">
        <v>0</v>
      </c>
      <c r="S132" s="16">
        <f t="shared" si="11"/>
        <v>0</v>
      </c>
      <c r="T132" s="5">
        <f t="shared" si="16"/>
        <v>0</v>
      </c>
      <c r="U132" s="16">
        <f t="shared" si="12"/>
        <v>0</v>
      </c>
    </row>
    <row r="133" spans="1:32" ht="27.95" customHeight="1" x14ac:dyDescent="0.25">
      <c r="A133" s="1">
        <f t="shared" si="9"/>
        <v>128</v>
      </c>
      <c r="B133" s="1" t="s">
        <v>22</v>
      </c>
      <c r="C133" s="1"/>
      <c r="D133" s="25" t="s">
        <v>249</v>
      </c>
      <c r="E133" s="84" t="s">
        <v>250</v>
      </c>
      <c r="F133" s="96" t="s">
        <v>366</v>
      </c>
      <c r="G133" s="93">
        <f t="shared" si="13"/>
        <v>0</v>
      </c>
      <c r="H133" s="44">
        <v>27</v>
      </c>
      <c r="I133" s="44">
        <v>2</v>
      </c>
      <c r="J133" s="44">
        <v>24</v>
      </c>
      <c r="K133" s="44">
        <v>7</v>
      </c>
      <c r="L133" s="44">
        <v>10</v>
      </c>
      <c r="M133" s="44">
        <v>0</v>
      </c>
      <c r="N133" s="16">
        <f t="shared" si="14"/>
        <v>25.925925925925924</v>
      </c>
      <c r="O133" s="5">
        <v>0</v>
      </c>
      <c r="P133" s="5">
        <f t="shared" si="15"/>
        <v>0</v>
      </c>
      <c r="Q133" s="16">
        <f t="shared" si="10"/>
        <v>0</v>
      </c>
      <c r="R133" s="5">
        <v>0</v>
      </c>
      <c r="S133" s="16">
        <f t="shared" si="11"/>
        <v>0</v>
      </c>
      <c r="T133" s="5">
        <f t="shared" si="16"/>
        <v>0</v>
      </c>
      <c r="U133" s="16">
        <f t="shared" si="12"/>
        <v>0</v>
      </c>
    </row>
    <row r="134" spans="1:32" ht="27.95" customHeight="1" x14ac:dyDescent="0.25">
      <c r="A134" s="1">
        <f t="shared" si="9"/>
        <v>129</v>
      </c>
      <c r="B134" s="1" t="s">
        <v>22</v>
      </c>
      <c r="C134" s="1"/>
      <c r="D134" s="25" t="s">
        <v>467</v>
      </c>
      <c r="E134" s="84" t="s">
        <v>53</v>
      </c>
      <c r="F134" s="96"/>
      <c r="G134" s="93">
        <f t="shared" si="13"/>
        <v>3657.1</v>
      </c>
      <c r="H134" s="44">
        <v>13</v>
      </c>
      <c r="I134" s="44">
        <v>0</v>
      </c>
      <c r="J134" s="44">
        <v>0</v>
      </c>
      <c r="K134" s="44">
        <v>3</v>
      </c>
      <c r="L134" s="44">
        <v>3</v>
      </c>
      <c r="M134" s="44">
        <v>0</v>
      </c>
      <c r="N134" s="16">
        <f t="shared" si="14"/>
        <v>23.076923076923077</v>
      </c>
      <c r="O134" s="5">
        <v>3657.1</v>
      </c>
      <c r="P134" s="5">
        <f t="shared" si="15"/>
        <v>3657.1</v>
      </c>
      <c r="Q134" s="16">
        <f t="shared" si="10"/>
        <v>100</v>
      </c>
      <c r="R134" s="5">
        <v>3657.1</v>
      </c>
      <c r="S134" s="16">
        <f t="shared" si="11"/>
        <v>100</v>
      </c>
      <c r="T134" s="5">
        <f t="shared" si="16"/>
        <v>0</v>
      </c>
      <c r="U134" s="16">
        <f t="shared" si="12"/>
        <v>0</v>
      </c>
    </row>
    <row r="135" spans="1:32" ht="27.95" customHeight="1" x14ac:dyDescent="0.25">
      <c r="A135" s="1">
        <f t="shared" si="9"/>
        <v>130</v>
      </c>
      <c r="B135" s="25" t="s">
        <v>23</v>
      </c>
      <c r="C135" s="218" t="s">
        <v>34</v>
      </c>
      <c r="D135" s="25" t="s">
        <v>252</v>
      </c>
      <c r="E135" s="84" t="s">
        <v>53</v>
      </c>
      <c r="F135" s="89" t="s">
        <v>367</v>
      </c>
      <c r="G135" s="93">
        <f t="shared" si="13"/>
        <v>8716.99</v>
      </c>
      <c r="H135" s="44">
        <v>24</v>
      </c>
      <c r="I135" s="44">
        <v>3</v>
      </c>
      <c r="J135" s="44">
        <v>20</v>
      </c>
      <c r="K135" s="44">
        <v>19</v>
      </c>
      <c r="L135" s="44">
        <v>21</v>
      </c>
      <c r="M135" s="44">
        <v>0</v>
      </c>
      <c r="N135" s="16">
        <f t="shared" si="14"/>
        <v>79.166666666666657</v>
      </c>
      <c r="O135" s="5">
        <v>8716.99</v>
      </c>
      <c r="P135" s="5">
        <f t="shared" si="15"/>
        <v>8716.99</v>
      </c>
      <c r="Q135" s="16">
        <f t="shared" si="10"/>
        <v>100</v>
      </c>
      <c r="R135" s="5">
        <v>8716.99</v>
      </c>
      <c r="S135" s="16">
        <f t="shared" si="11"/>
        <v>100</v>
      </c>
      <c r="T135" s="5">
        <f t="shared" si="16"/>
        <v>0</v>
      </c>
      <c r="U135" s="16">
        <f t="shared" si="12"/>
        <v>0</v>
      </c>
    </row>
    <row r="136" spans="1:32" ht="40.5" customHeight="1" x14ac:dyDescent="0.2">
      <c r="A136" s="1">
        <f t="shared" ref="A136:A137" si="17">ROW(A131:A131)</f>
        <v>131</v>
      </c>
      <c r="B136" s="1" t="s">
        <v>22</v>
      </c>
      <c r="C136" s="218"/>
      <c r="D136" s="25" t="s">
        <v>254</v>
      </c>
      <c r="E136" s="84" t="s">
        <v>41</v>
      </c>
      <c r="F136" s="137" t="s">
        <v>377</v>
      </c>
      <c r="G136" s="93">
        <f t="shared" si="13"/>
        <v>10848.32</v>
      </c>
      <c r="H136" s="44">
        <v>25</v>
      </c>
      <c r="I136" s="44">
        <v>6</v>
      </c>
      <c r="J136" s="44">
        <v>16</v>
      </c>
      <c r="K136" s="44">
        <v>20</v>
      </c>
      <c r="L136" s="44">
        <v>25</v>
      </c>
      <c r="M136" s="44">
        <v>0</v>
      </c>
      <c r="N136" s="16">
        <f t="shared" si="14"/>
        <v>80</v>
      </c>
      <c r="O136" s="5">
        <v>10848.32</v>
      </c>
      <c r="P136" s="5">
        <f t="shared" si="15"/>
        <v>10848.32</v>
      </c>
      <c r="Q136" s="16">
        <f t="shared" si="10"/>
        <v>100</v>
      </c>
      <c r="R136" s="5">
        <v>10848.32</v>
      </c>
      <c r="S136" s="16">
        <f t="shared" si="11"/>
        <v>100</v>
      </c>
      <c r="T136" s="5">
        <f t="shared" si="16"/>
        <v>0</v>
      </c>
      <c r="U136" s="16">
        <f t="shared" si="12"/>
        <v>0</v>
      </c>
    </row>
    <row r="137" spans="1:32" ht="38.25" customHeight="1" x14ac:dyDescent="0.25">
      <c r="A137" s="1">
        <f t="shared" si="17"/>
        <v>132</v>
      </c>
      <c r="B137" s="25" t="s">
        <v>23</v>
      </c>
      <c r="C137" s="218" t="s">
        <v>271</v>
      </c>
      <c r="D137" s="25" t="s">
        <v>256</v>
      </c>
      <c r="E137" s="84" t="s">
        <v>41</v>
      </c>
      <c r="F137" s="103" t="s">
        <v>355</v>
      </c>
      <c r="G137" s="93">
        <f t="shared" si="13"/>
        <v>6525.72</v>
      </c>
      <c r="H137" s="44">
        <v>20</v>
      </c>
      <c r="I137" s="44">
        <v>4</v>
      </c>
      <c r="J137" s="44">
        <v>12</v>
      </c>
      <c r="K137" s="44">
        <v>15</v>
      </c>
      <c r="L137" s="44">
        <v>18</v>
      </c>
      <c r="M137" s="44">
        <v>0</v>
      </c>
      <c r="N137" s="16">
        <f t="shared" si="14"/>
        <v>75</v>
      </c>
      <c r="O137" s="5">
        <v>6525.72</v>
      </c>
      <c r="P137" s="5">
        <f t="shared" si="15"/>
        <v>6525.72</v>
      </c>
      <c r="Q137" s="16">
        <f t="shared" si="10"/>
        <v>100</v>
      </c>
      <c r="R137" s="5">
        <v>6525.72</v>
      </c>
      <c r="S137" s="16">
        <f t="shared" si="11"/>
        <v>100</v>
      </c>
      <c r="T137" s="5">
        <f t="shared" si="16"/>
        <v>0</v>
      </c>
      <c r="U137" s="16">
        <f t="shared" si="12"/>
        <v>0</v>
      </c>
    </row>
    <row r="138" spans="1:32" x14ac:dyDescent="0.25">
      <c r="A138" s="22" t="s">
        <v>19</v>
      </c>
      <c r="B138" s="23"/>
      <c r="C138" s="23"/>
      <c r="D138" s="23"/>
      <c r="E138" s="23"/>
      <c r="F138" s="103"/>
      <c r="G138" s="94">
        <f t="shared" ref="G138:M138" si="18">SUM(G6:G137)</f>
        <v>1430576.39</v>
      </c>
      <c r="H138" s="18">
        <f>SUM(H6:H137)</f>
        <v>3111</v>
      </c>
      <c r="I138" s="18">
        <f t="shared" si="18"/>
        <v>590</v>
      </c>
      <c r="J138" s="18">
        <f t="shared" si="18"/>
        <v>1828</v>
      </c>
      <c r="K138" s="18">
        <f t="shared" si="18"/>
        <v>1890</v>
      </c>
      <c r="L138" s="18">
        <f t="shared" si="18"/>
        <v>2457</v>
      </c>
      <c r="M138" s="18">
        <f t="shared" si="18"/>
        <v>0</v>
      </c>
      <c r="N138" s="16">
        <f t="shared" ref="N138" si="19">IF(H138=0,0,K138/H138)*100</f>
        <v>60.752169720347162</v>
      </c>
      <c r="O138" s="19">
        <f>SUM(O6:O137)</f>
        <v>1430576.39</v>
      </c>
      <c r="P138" s="19">
        <f>SUM(P6:P137)</f>
        <v>1430576.39</v>
      </c>
      <c r="Q138" s="16">
        <f t="shared" si="10"/>
        <v>100</v>
      </c>
      <c r="R138" s="19">
        <f>SUM(R6:R137)</f>
        <v>1430576.39</v>
      </c>
      <c r="S138" s="16">
        <f t="shared" si="11"/>
        <v>100</v>
      </c>
      <c r="T138" s="19">
        <f>SUM(T6:T137)</f>
        <v>0</v>
      </c>
      <c r="U138" s="16">
        <f t="shared" si="12"/>
        <v>0</v>
      </c>
      <c r="V138" s="10"/>
      <c r="W138" s="10"/>
      <c r="X138" s="10"/>
      <c r="Y138" s="9"/>
      <c r="Z138" s="11"/>
      <c r="AA138" s="11"/>
      <c r="AB138" s="9"/>
      <c r="AC138" s="11"/>
      <c r="AD138" s="9"/>
      <c r="AE138" s="11"/>
      <c r="AF138" s="9"/>
    </row>
  </sheetData>
  <sheetProtection algorithmName="SHA-512" hashValue="aZo3BlT+gcxA+EpPLyTG5EVtjmiTnA/ShheZxv0q09cVbuk9Hpq4PnLyauFEfvtxkpkWf4p9yczdghXdsHoPZw==" saltValue="hw5aFz/38Zjr44XAM4dMVg==" spinCount="100000" sheet="1" objects="1" scenarios="1"/>
  <customSheetViews>
    <customSheetView guid="{2F2CED36-E625-4693-8C75-0460C802BA46}">
      <selection activeCell="G2" sqref="G2:G4"/>
      <pageMargins left="0" right="0" top="0" bottom="0" header="0" footer="0"/>
      <pageSetup paperSize="9" scale="60" orientation="landscape" r:id="rId1"/>
      <headerFooter scaleWithDoc="0" alignWithMargins="0"/>
    </customSheetView>
  </customSheetViews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2"/>
  <headerFooter scaleWithDoc="0"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38"/>
  <sheetViews>
    <sheetView zoomScaleNormal="100" zoomScaleSheetLayoutView="130" workbookViewId="0">
      <selection activeCell="R127" sqref="R127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12.140625" style="3" customWidth="1"/>
    <col min="16" max="16" width="13.140625" style="3" customWidth="1"/>
    <col min="17" max="17" width="9.140625" style="2"/>
    <col min="18" max="18" width="11.14062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478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223" t="s">
        <v>6</v>
      </c>
      <c r="Q4" s="221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223" t="s">
        <v>6</v>
      </c>
      <c r="S4" s="221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223" t="s">
        <v>6</v>
      </c>
      <c r="U4" s="221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221">
        <v>1</v>
      </c>
      <c r="B5" s="221">
        <v>2</v>
      </c>
      <c r="C5" s="221">
        <v>3</v>
      </c>
      <c r="D5" s="221">
        <v>4</v>
      </c>
      <c r="E5" s="91">
        <v>5</v>
      </c>
      <c r="F5" s="95">
        <v>6</v>
      </c>
      <c r="G5" s="92">
        <v>7</v>
      </c>
      <c r="H5" s="221">
        <v>8</v>
      </c>
      <c r="I5" s="221">
        <v>9</v>
      </c>
      <c r="J5" s="221">
        <v>10</v>
      </c>
      <c r="K5" s="221">
        <v>11</v>
      </c>
      <c r="L5" s="221">
        <v>12</v>
      </c>
      <c r="M5" s="221">
        <v>13</v>
      </c>
      <c r="N5" s="221">
        <v>14</v>
      </c>
      <c r="O5" s="221">
        <v>15</v>
      </c>
      <c r="P5" s="221">
        <v>16</v>
      </c>
      <c r="Q5" s="221">
        <v>17</v>
      </c>
      <c r="R5" s="221">
        <v>18</v>
      </c>
      <c r="S5" s="221">
        <v>19</v>
      </c>
      <c r="T5" s="221">
        <v>20</v>
      </c>
      <c r="U5" s="221">
        <v>21</v>
      </c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91" si="0">O6</f>
        <v>40431.5</v>
      </c>
      <c r="H6" s="44">
        <v>59</v>
      </c>
      <c r="I6" s="44">
        <v>10</v>
      </c>
      <c r="J6" s="44">
        <v>43</v>
      </c>
      <c r="K6" s="44">
        <v>53</v>
      </c>
      <c r="L6" s="44">
        <v>69</v>
      </c>
      <c r="M6" s="44">
        <v>0</v>
      </c>
      <c r="N6" s="16">
        <f t="shared" ref="N6:N91" si="1">IF(H6=0,0,K6/H6)*100</f>
        <v>89.830508474576277</v>
      </c>
      <c r="O6" s="5">
        <v>40431.5</v>
      </c>
      <c r="P6" s="5">
        <f t="shared" ref="P6:P91" si="2">O6</f>
        <v>40431.5</v>
      </c>
      <c r="Q6" s="16">
        <f t="shared" ref="Q6:Q75" si="3">IF(O6=0,0,P6/O6)*100</f>
        <v>100</v>
      </c>
      <c r="R6" s="5">
        <v>40431.5</v>
      </c>
      <c r="S6" s="16">
        <f t="shared" ref="S6:S75" si="4">IF(P6=0,0,R6/P6)*100</f>
        <v>100</v>
      </c>
      <c r="T6" s="5">
        <f t="shared" ref="T6:T91" si="5">SUM(P6, -R6)</f>
        <v>0</v>
      </c>
      <c r="U6" s="16">
        <f t="shared" ref="U6:U75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16456.669999999998</v>
      </c>
      <c r="H7" s="44">
        <v>28</v>
      </c>
      <c r="I7" s="44">
        <v>6</v>
      </c>
      <c r="J7" s="44">
        <v>17</v>
      </c>
      <c r="K7" s="44">
        <v>25</v>
      </c>
      <c r="L7" s="44">
        <v>33</v>
      </c>
      <c r="M7" s="44">
        <v>0</v>
      </c>
      <c r="N7" s="16">
        <f t="shared" si="1"/>
        <v>89.285714285714292</v>
      </c>
      <c r="O7" s="5">
        <v>16456.669999999998</v>
      </c>
      <c r="P7" s="5">
        <f t="shared" si="2"/>
        <v>16456.669999999998</v>
      </c>
      <c r="Q7" s="16">
        <f t="shared" si="3"/>
        <v>100</v>
      </c>
      <c r="R7" s="5">
        <v>16456.669999999998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454</v>
      </c>
      <c r="E8" s="84" t="s">
        <v>41</v>
      </c>
      <c r="F8" s="208" t="s">
        <v>455</v>
      </c>
      <c r="G8" s="93">
        <f t="shared" si="0"/>
        <v>0</v>
      </c>
      <c r="H8" s="44">
        <v>2</v>
      </c>
      <c r="I8" s="44">
        <v>0</v>
      </c>
      <c r="J8" s="44">
        <v>1</v>
      </c>
      <c r="K8" s="44">
        <v>0</v>
      </c>
      <c r="L8" s="44">
        <v>0</v>
      </c>
      <c r="M8" s="44">
        <v>0</v>
      </c>
      <c r="N8" s="16">
        <f t="shared" si="1"/>
        <v>0</v>
      </c>
      <c r="O8" s="5">
        <v>0</v>
      </c>
      <c r="P8" s="5">
        <f t="shared" si="2"/>
        <v>0</v>
      </c>
      <c r="Q8" s="16">
        <f t="shared" si="3"/>
        <v>0</v>
      </c>
      <c r="R8" s="5">
        <v>0</v>
      </c>
      <c r="S8" s="16">
        <f t="shared" si="4"/>
        <v>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40</v>
      </c>
      <c r="E9" s="84" t="s">
        <v>41</v>
      </c>
      <c r="F9" s="96" t="s">
        <v>372</v>
      </c>
      <c r="G9" s="93">
        <f t="shared" si="0"/>
        <v>40549.65</v>
      </c>
      <c r="H9" s="44">
        <v>56</v>
      </c>
      <c r="I9" s="44">
        <v>12</v>
      </c>
      <c r="J9" s="44">
        <v>40</v>
      </c>
      <c r="K9" s="44">
        <v>53</v>
      </c>
      <c r="L9" s="44">
        <v>68</v>
      </c>
      <c r="M9" s="44">
        <v>0</v>
      </c>
      <c r="N9" s="16">
        <f t="shared" si="1"/>
        <v>94.642857142857139</v>
      </c>
      <c r="O9" s="5">
        <v>40549.65</v>
      </c>
      <c r="P9" s="5">
        <f t="shared" si="2"/>
        <v>40549.65</v>
      </c>
      <c r="Q9" s="16">
        <f t="shared" si="3"/>
        <v>100</v>
      </c>
      <c r="R9" s="5">
        <v>40549.65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43</v>
      </c>
      <c r="E10" s="84" t="s">
        <v>44</v>
      </c>
      <c r="F10" s="97" t="s">
        <v>357</v>
      </c>
      <c r="G10" s="93">
        <f t="shared" si="0"/>
        <v>16594.64</v>
      </c>
      <c r="H10" s="44">
        <v>20</v>
      </c>
      <c r="I10" s="44">
        <v>1</v>
      </c>
      <c r="J10" s="44">
        <v>16</v>
      </c>
      <c r="K10" s="44">
        <v>18</v>
      </c>
      <c r="L10" s="44">
        <v>25</v>
      </c>
      <c r="M10" s="44">
        <v>0</v>
      </c>
      <c r="N10" s="16">
        <f t="shared" si="1"/>
        <v>90</v>
      </c>
      <c r="O10" s="5">
        <v>16594.64</v>
      </c>
      <c r="P10" s="5">
        <f t="shared" si="2"/>
        <v>16594.64</v>
      </c>
      <c r="Q10" s="16">
        <f t="shared" si="3"/>
        <v>100</v>
      </c>
      <c r="R10" s="5">
        <v>16594.64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5" t="s">
        <v>46</v>
      </c>
      <c r="E11" s="84" t="s">
        <v>41</v>
      </c>
      <c r="F11" s="96" t="s">
        <v>405</v>
      </c>
      <c r="G11" s="93">
        <f t="shared" si="0"/>
        <v>5526.62</v>
      </c>
      <c r="H11" s="44">
        <v>14</v>
      </c>
      <c r="I11" s="44">
        <v>2</v>
      </c>
      <c r="J11" s="44">
        <v>7</v>
      </c>
      <c r="K11" s="44">
        <v>7</v>
      </c>
      <c r="L11" s="44">
        <v>9</v>
      </c>
      <c r="M11" s="44">
        <v>0</v>
      </c>
      <c r="N11" s="16">
        <f t="shared" si="1"/>
        <v>50</v>
      </c>
      <c r="O11" s="5">
        <v>5526.62</v>
      </c>
      <c r="P11" s="5">
        <f t="shared" si="2"/>
        <v>5526.62</v>
      </c>
      <c r="Q11" s="16">
        <f t="shared" si="3"/>
        <v>100</v>
      </c>
      <c r="R11" s="5">
        <v>5526.62</v>
      </c>
      <c r="S11" s="16">
        <f t="shared" si="4"/>
        <v>100</v>
      </c>
      <c r="T11" s="5">
        <f t="shared" si="5"/>
        <v>0</v>
      </c>
      <c r="U11" s="16">
        <f t="shared" si="6"/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412</v>
      </c>
      <c r="E12" s="84" t="s">
        <v>41</v>
      </c>
      <c r="F12" s="192" t="s">
        <v>427</v>
      </c>
      <c r="G12" s="93">
        <f t="shared" si="0"/>
        <v>0</v>
      </c>
      <c r="H12" s="44">
        <v>10</v>
      </c>
      <c r="I12" s="44">
        <v>2</v>
      </c>
      <c r="J12" s="44">
        <v>4</v>
      </c>
      <c r="K12" s="44">
        <v>0</v>
      </c>
      <c r="L12" s="44">
        <v>0</v>
      </c>
      <c r="M12" s="44">
        <v>0</v>
      </c>
      <c r="N12" s="16">
        <f t="shared" si="1"/>
        <v>0</v>
      </c>
      <c r="O12" s="5">
        <v>0</v>
      </c>
      <c r="P12" s="5">
        <f t="shared" si="2"/>
        <v>0</v>
      </c>
      <c r="Q12" s="16">
        <f t="shared" si="3"/>
        <v>0</v>
      </c>
      <c r="R12" s="5">
        <v>0</v>
      </c>
      <c r="S12" s="16">
        <f t="shared" si="4"/>
        <v>0</v>
      </c>
      <c r="T12" s="5">
        <f t="shared" si="5"/>
        <v>0</v>
      </c>
      <c r="U12" s="16">
        <f t="shared" si="6"/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48.75" customHeight="1" x14ac:dyDescent="0.25">
      <c r="A13" s="1">
        <f t="shared" si="7"/>
        <v>8</v>
      </c>
      <c r="B13" s="1" t="s">
        <v>22</v>
      </c>
      <c r="C13" s="1"/>
      <c r="D13" s="25" t="s">
        <v>413</v>
      </c>
      <c r="E13" s="84" t="s">
        <v>41</v>
      </c>
      <c r="F13" s="192" t="s">
        <v>428</v>
      </c>
      <c r="G13" s="93">
        <f t="shared" si="0"/>
        <v>0</v>
      </c>
      <c r="H13" s="44">
        <v>8</v>
      </c>
      <c r="I13" s="44">
        <v>1</v>
      </c>
      <c r="J13" s="44">
        <v>7</v>
      </c>
      <c r="K13" s="44">
        <v>0</v>
      </c>
      <c r="L13" s="44">
        <v>0</v>
      </c>
      <c r="M13" s="44">
        <v>0</v>
      </c>
      <c r="N13" s="16">
        <f t="shared" si="1"/>
        <v>0</v>
      </c>
      <c r="O13" s="5">
        <v>0</v>
      </c>
      <c r="P13" s="5">
        <f t="shared" si="2"/>
        <v>0</v>
      </c>
      <c r="Q13" s="16">
        <f t="shared" si="3"/>
        <v>0</v>
      </c>
      <c r="R13" s="5">
        <v>0</v>
      </c>
      <c r="S13" s="16">
        <f t="shared" si="4"/>
        <v>0</v>
      </c>
      <c r="T13" s="5">
        <f t="shared" si="5"/>
        <v>0</v>
      </c>
      <c r="U13" s="16">
        <f t="shared" si="6"/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414</v>
      </c>
      <c r="E14" s="84" t="s">
        <v>41</v>
      </c>
      <c r="F14" s="192" t="s">
        <v>429</v>
      </c>
      <c r="G14" s="93">
        <f t="shared" si="0"/>
        <v>0</v>
      </c>
      <c r="H14" s="44">
        <v>1</v>
      </c>
      <c r="I14" s="44">
        <v>0</v>
      </c>
      <c r="J14" s="44">
        <v>1</v>
      </c>
      <c r="K14" s="44">
        <v>0</v>
      </c>
      <c r="L14" s="44">
        <v>0</v>
      </c>
      <c r="M14" s="44">
        <v>0</v>
      </c>
      <c r="N14" s="16">
        <f t="shared" si="1"/>
        <v>0</v>
      </c>
      <c r="O14" s="5">
        <v>0</v>
      </c>
      <c r="P14" s="5">
        <f t="shared" si="2"/>
        <v>0</v>
      </c>
      <c r="Q14" s="16">
        <f t="shared" si="3"/>
        <v>0</v>
      </c>
      <c r="R14" s="5">
        <v>0</v>
      </c>
      <c r="S14" s="16">
        <f t="shared" si="4"/>
        <v>0</v>
      </c>
      <c r="T14" s="5">
        <f t="shared" si="5"/>
        <v>0</v>
      </c>
      <c r="U14" s="16">
        <f t="shared" si="6"/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456</v>
      </c>
      <c r="E15" s="84" t="s">
        <v>41</v>
      </c>
      <c r="F15" s="209" t="s">
        <v>457</v>
      </c>
      <c r="G15" s="93">
        <f t="shared" si="0"/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16">
        <f t="shared" si="1"/>
        <v>0</v>
      </c>
      <c r="O15" s="5">
        <v>0</v>
      </c>
      <c r="P15" s="5">
        <f t="shared" si="2"/>
        <v>0</v>
      </c>
      <c r="Q15" s="16">
        <f t="shared" si="3"/>
        <v>0</v>
      </c>
      <c r="R15" s="5">
        <v>0</v>
      </c>
      <c r="S15" s="16">
        <f t="shared" si="4"/>
        <v>0</v>
      </c>
      <c r="T15" s="5">
        <f t="shared" si="5"/>
        <v>0</v>
      </c>
      <c r="U15" s="16">
        <f t="shared" si="6"/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9" t="s">
        <v>48</v>
      </c>
      <c r="E16" s="84" t="s">
        <v>41</v>
      </c>
      <c r="F16" s="97" t="s">
        <v>373</v>
      </c>
      <c r="G16" s="93">
        <f t="shared" si="0"/>
        <v>1103.51</v>
      </c>
      <c r="H16" s="44">
        <v>5</v>
      </c>
      <c r="I16" s="44">
        <v>2</v>
      </c>
      <c r="J16" s="44">
        <v>3</v>
      </c>
      <c r="K16" s="44">
        <v>2</v>
      </c>
      <c r="L16" s="44">
        <v>2</v>
      </c>
      <c r="M16" s="44">
        <v>0</v>
      </c>
      <c r="N16" s="16">
        <f t="shared" si="1"/>
        <v>40</v>
      </c>
      <c r="O16" s="5">
        <v>1103.51</v>
      </c>
      <c r="P16" s="5">
        <f t="shared" si="2"/>
        <v>1103.51</v>
      </c>
      <c r="Q16" s="16">
        <f t="shared" si="3"/>
        <v>100</v>
      </c>
      <c r="R16" s="5">
        <v>1103.51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32" ht="27.95" customHeight="1" x14ac:dyDescent="0.25">
      <c r="A17" s="1">
        <f t="shared" si="7"/>
        <v>12</v>
      </c>
      <c r="B17" s="1" t="s">
        <v>22</v>
      </c>
      <c r="C17" s="1"/>
      <c r="D17" s="25" t="s">
        <v>415</v>
      </c>
      <c r="E17" s="84" t="s">
        <v>41</v>
      </c>
      <c r="F17" s="192" t="s">
        <v>433</v>
      </c>
      <c r="G17" s="93">
        <f t="shared" si="0"/>
        <v>0</v>
      </c>
      <c r="H17" s="44">
        <v>4</v>
      </c>
      <c r="I17" s="44">
        <v>0</v>
      </c>
      <c r="J17" s="44">
        <v>0</v>
      </c>
      <c r="K17" s="44">
        <v>2</v>
      </c>
      <c r="L17" s="44">
        <v>2</v>
      </c>
      <c r="M17" s="44">
        <v>0</v>
      </c>
      <c r="N17" s="16">
        <f t="shared" si="1"/>
        <v>50</v>
      </c>
      <c r="O17" s="5">
        <v>0</v>
      </c>
      <c r="P17" s="5">
        <f t="shared" si="2"/>
        <v>0</v>
      </c>
      <c r="Q17" s="16">
        <f t="shared" si="3"/>
        <v>0</v>
      </c>
      <c r="R17" s="5">
        <v>0</v>
      </c>
      <c r="S17" s="16">
        <f t="shared" si="4"/>
        <v>0</v>
      </c>
      <c r="T17" s="5">
        <f t="shared" si="5"/>
        <v>0</v>
      </c>
      <c r="U17" s="16">
        <f t="shared" si="6"/>
        <v>0</v>
      </c>
    </row>
    <row r="18" spans="1:32" ht="27.95" customHeight="1" x14ac:dyDescent="0.25">
      <c r="A18" s="1">
        <f t="shared" si="7"/>
        <v>13</v>
      </c>
      <c r="B18" s="1" t="s">
        <v>22</v>
      </c>
      <c r="C18" s="1"/>
      <c r="D18" s="25" t="s">
        <v>50</v>
      </c>
      <c r="E18" s="84" t="s">
        <v>41</v>
      </c>
      <c r="F18" s="98" t="s">
        <v>406</v>
      </c>
      <c r="G18" s="93">
        <f t="shared" si="0"/>
        <v>2818.82</v>
      </c>
      <c r="H18" s="44">
        <v>10</v>
      </c>
      <c r="I18" s="44">
        <v>0</v>
      </c>
      <c r="J18" s="44">
        <v>8</v>
      </c>
      <c r="K18" s="44">
        <v>5</v>
      </c>
      <c r="L18" s="44">
        <v>6</v>
      </c>
      <c r="M18" s="44">
        <v>0</v>
      </c>
      <c r="N18" s="16">
        <f t="shared" si="1"/>
        <v>50</v>
      </c>
      <c r="O18" s="5">
        <v>2818.82</v>
      </c>
      <c r="P18" s="5">
        <f t="shared" si="2"/>
        <v>2818.82</v>
      </c>
      <c r="Q18" s="16">
        <f t="shared" si="3"/>
        <v>100</v>
      </c>
      <c r="R18" s="5">
        <v>2818.82</v>
      </c>
      <c r="S18" s="16">
        <f t="shared" si="4"/>
        <v>100</v>
      </c>
      <c r="T18" s="5">
        <f t="shared" si="5"/>
        <v>0</v>
      </c>
      <c r="U18" s="16">
        <f t="shared" si="6"/>
        <v>0</v>
      </c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</row>
    <row r="19" spans="1:32" ht="27.95" customHeight="1" x14ac:dyDescent="0.25">
      <c r="A19" s="1">
        <f t="shared" si="7"/>
        <v>14</v>
      </c>
      <c r="B19" s="1" t="s">
        <v>22</v>
      </c>
      <c r="C19" s="1"/>
      <c r="D19" s="90" t="s">
        <v>52</v>
      </c>
      <c r="E19" s="84" t="s">
        <v>41</v>
      </c>
      <c r="F19" s="98"/>
      <c r="G19" s="93">
        <f t="shared" si="0"/>
        <v>0</v>
      </c>
      <c r="H19" s="44">
        <v>1</v>
      </c>
      <c r="I19" s="44">
        <v>0</v>
      </c>
      <c r="J19" s="44">
        <v>1</v>
      </c>
      <c r="K19" s="44">
        <v>0</v>
      </c>
      <c r="L19" s="44">
        <v>0</v>
      </c>
      <c r="M19" s="44">
        <v>0</v>
      </c>
      <c r="N19" s="16">
        <f t="shared" si="1"/>
        <v>0</v>
      </c>
      <c r="O19" s="5">
        <v>0</v>
      </c>
      <c r="P19" s="5">
        <f t="shared" si="2"/>
        <v>0</v>
      </c>
      <c r="Q19" s="16">
        <f t="shared" si="3"/>
        <v>0</v>
      </c>
      <c r="R19" s="5">
        <v>0</v>
      </c>
      <c r="S19" s="16">
        <f t="shared" si="4"/>
        <v>0</v>
      </c>
      <c r="T19" s="5">
        <f t="shared" si="5"/>
        <v>0</v>
      </c>
      <c r="U19" s="16">
        <f t="shared" si="6"/>
        <v>0</v>
      </c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</row>
    <row r="20" spans="1:32" ht="27.95" customHeight="1" x14ac:dyDescent="0.25">
      <c r="A20" s="1">
        <f t="shared" si="7"/>
        <v>15</v>
      </c>
      <c r="B20" s="1" t="s">
        <v>22</v>
      </c>
      <c r="C20" s="1"/>
      <c r="D20" s="25" t="s">
        <v>55</v>
      </c>
      <c r="E20" s="84" t="s">
        <v>41</v>
      </c>
      <c r="F20" s="98" t="s">
        <v>289</v>
      </c>
      <c r="G20" s="93">
        <f t="shared" si="0"/>
        <v>14487.96</v>
      </c>
      <c r="H20" s="44">
        <v>78</v>
      </c>
      <c r="I20" s="44">
        <v>20</v>
      </c>
      <c r="J20" s="44">
        <v>51</v>
      </c>
      <c r="K20" s="44">
        <v>18</v>
      </c>
      <c r="L20" s="44">
        <v>22</v>
      </c>
      <c r="M20" s="44">
        <v>0</v>
      </c>
      <c r="N20" s="16">
        <f t="shared" si="1"/>
        <v>23.076923076923077</v>
      </c>
      <c r="O20" s="5">
        <v>14487.96</v>
      </c>
      <c r="P20" s="5">
        <f t="shared" si="2"/>
        <v>14487.96</v>
      </c>
      <c r="Q20" s="16">
        <f t="shared" si="3"/>
        <v>100</v>
      </c>
      <c r="R20" s="5">
        <v>14487.96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32" ht="27.95" customHeight="1" x14ac:dyDescent="0.25">
      <c r="A21" s="1">
        <f t="shared" si="7"/>
        <v>16</v>
      </c>
      <c r="B21" s="1" t="s">
        <v>22</v>
      </c>
      <c r="C21" s="1"/>
      <c r="D21" s="25" t="s">
        <v>57</v>
      </c>
      <c r="E21" s="84" t="s">
        <v>58</v>
      </c>
      <c r="F21" s="96" t="s">
        <v>290</v>
      </c>
      <c r="G21" s="93">
        <f t="shared" si="0"/>
        <v>33898.43</v>
      </c>
      <c r="H21" s="44">
        <v>50</v>
      </c>
      <c r="I21" s="44">
        <v>8</v>
      </c>
      <c r="J21" s="44">
        <v>37</v>
      </c>
      <c r="K21" s="44">
        <v>38</v>
      </c>
      <c r="L21" s="44">
        <v>55</v>
      </c>
      <c r="M21" s="44">
        <v>0</v>
      </c>
      <c r="N21" s="16">
        <f t="shared" si="1"/>
        <v>76</v>
      </c>
      <c r="O21" s="5">
        <v>33898.43</v>
      </c>
      <c r="P21" s="5">
        <f t="shared" si="2"/>
        <v>33898.43</v>
      </c>
      <c r="Q21" s="16">
        <f t="shared" si="3"/>
        <v>100</v>
      </c>
      <c r="R21" s="5">
        <v>33898.43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32" ht="27.95" customHeight="1" x14ac:dyDescent="0.25">
      <c r="A22" s="1">
        <f t="shared" si="7"/>
        <v>17</v>
      </c>
      <c r="B22" s="1" t="s">
        <v>22</v>
      </c>
      <c r="C22" s="1"/>
      <c r="D22" s="25" t="s">
        <v>60</v>
      </c>
      <c r="E22" s="84" t="s">
        <v>61</v>
      </c>
      <c r="F22" s="96" t="s">
        <v>291</v>
      </c>
      <c r="G22" s="93">
        <f t="shared" si="0"/>
        <v>22379.31</v>
      </c>
      <c r="H22" s="44">
        <v>35</v>
      </c>
      <c r="I22" s="44">
        <v>7</v>
      </c>
      <c r="J22" s="44">
        <v>16</v>
      </c>
      <c r="K22" s="44">
        <v>24</v>
      </c>
      <c r="L22" s="44">
        <v>38</v>
      </c>
      <c r="M22" s="44">
        <v>0</v>
      </c>
      <c r="N22" s="16">
        <f t="shared" si="1"/>
        <v>68.571428571428569</v>
      </c>
      <c r="O22" s="5">
        <v>22379.31</v>
      </c>
      <c r="P22" s="5">
        <f t="shared" si="2"/>
        <v>22379.31</v>
      </c>
      <c r="Q22" s="16">
        <f t="shared" si="3"/>
        <v>100</v>
      </c>
      <c r="R22" s="5">
        <v>22379.31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32" ht="27.95" customHeight="1" x14ac:dyDescent="0.25">
      <c r="A23" s="1">
        <f t="shared" si="7"/>
        <v>18</v>
      </c>
      <c r="B23" s="1" t="s">
        <v>22</v>
      </c>
      <c r="C23" s="1"/>
      <c r="D23" s="25" t="s">
        <v>63</v>
      </c>
      <c r="E23" s="84" t="s">
        <v>64</v>
      </c>
      <c r="F23" s="96" t="s">
        <v>292</v>
      </c>
      <c r="G23" s="93">
        <f t="shared" si="0"/>
        <v>23030.6</v>
      </c>
      <c r="H23" s="44">
        <v>49</v>
      </c>
      <c r="I23" s="44">
        <v>7</v>
      </c>
      <c r="J23" s="44">
        <v>36</v>
      </c>
      <c r="K23" s="44">
        <v>38</v>
      </c>
      <c r="L23" s="44">
        <v>50</v>
      </c>
      <c r="M23" s="44">
        <v>0</v>
      </c>
      <c r="N23" s="16">
        <f t="shared" si="1"/>
        <v>77.551020408163268</v>
      </c>
      <c r="O23" s="5">
        <v>23030.6</v>
      </c>
      <c r="P23" s="5">
        <f t="shared" si="2"/>
        <v>23030.6</v>
      </c>
      <c r="Q23" s="16">
        <f t="shared" si="3"/>
        <v>100</v>
      </c>
      <c r="R23" s="5">
        <v>23030.6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32" ht="27.95" customHeight="1" x14ac:dyDescent="0.25">
      <c r="A24" s="1">
        <f t="shared" si="7"/>
        <v>19</v>
      </c>
      <c r="B24" s="1" t="s">
        <v>22</v>
      </c>
      <c r="C24" s="1"/>
      <c r="D24" s="25" t="s">
        <v>476</v>
      </c>
      <c r="E24" s="84" t="s">
        <v>41</v>
      </c>
      <c r="F24" s="192" t="s">
        <v>434</v>
      </c>
      <c r="G24" s="93">
        <f t="shared" si="0"/>
        <v>0</v>
      </c>
      <c r="H24" s="44">
        <v>4</v>
      </c>
      <c r="I24" s="44">
        <v>0</v>
      </c>
      <c r="J24" s="44">
        <v>4</v>
      </c>
      <c r="K24" s="44">
        <v>0</v>
      </c>
      <c r="L24" s="44">
        <v>0</v>
      </c>
      <c r="M24" s="44">
        <v>0</v>
      </c>
      <c r="N24" s="16">
        <f t="shared" si="1"/>
        <v>0</v>
      </c>
      <c r="O24" s="5">
        <v>0</v>
      </c>
      <c r="P24" s="5">
        <f t="shared" si="2"/>
        <v>0</v>
      </c>
      <c r="Q24" s="16">
        <f t="shared" si="3"/>
        <v>0</v>
      </c>
      <c r="R24" s="5">
        <v>0</v>
      </c>
      <c r="S24" s="16">
        <f t="shared" si="4"/>
        <v>0</v>
      </c>
      <c r="T24" s="5">
        <f t="shared" si="5"/>
        <v>0</v>
      </c>
      <c r="U24" s="16">
        <f t="shared" si="6"/>
        <v>0</v>
      </c>
    </row>
    <row r="25" spans="1:32" ht="27.95" customHeight="1" x14ac:dyDescent="0.25">
      <c r="A25" s="1">
        <f t="shared" si="7"/>
        <v>20</v>
      </c>
      <c r="B25" s="1" t="s">
        <v>22</v>
      </c>
      <c r="C25" s="1"/>
      <c r="D25" s="25" t="s">
        <v>69</v>
      </c>
      <c r="E25" s="84" t="s">
        <v>41</v>
      </c>
      <c r="F25" s="96" t="s">
        <v>293</v>
      </c>
      <c r="G25" s="93">
        <f t="shared" si="0"/>
        <v>5766.92</v>
      </c>
      <c r="H25" s="44">
        <v>15</v>
      </c>
      <c r="I25" s="44">
        <v>3</v>
      </c>
      <c r="J25" s="44">
        <v>12</v>
      </c>
      <c r="K25" s="44">
        <v>11</v>
      </c>
      <c r="L25" s="44">
        <v>14</v>
      </c>
      <c r="M25" s="44">
        <v>0</v>
      </c>
      <c r="N25" s="16">
        <f t="shared" si="1"/>
        <v>73.333333333333329</v>
      </c>
      <c r="O25" s="5">
        <v>5766.92</v>
      </c>
      <c r="P25" s="5">
        <f t="shared" si="2"/>
        <v>5766.92</v>
      </c>
      <c r="Q25" s="16">
        <f t="shared" si="3"/>
        <v>100</v>
      </c>
      <c r="R25" s="5">
        <v>5766.92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32" ht="27.95" customHeight="1" x14ac:dyDescent="0.25">
      <c r="A26" s="1">
        <f t="shared" si="7"/>
        <v>21</v>
      </c>
      <c r="B26" s="1" t="s">
        <v>22</v>
      </c>
      <c r="C26" s="1"/>
      <c r="D26" s="25" t="s">
        <v>66</v>
      </c>
      <c r="E26" s="84" t="s">
        <v>67</v>
      </c>
      <c r="F26" s="96" t="s">
        <v>294</v>
      </c>
      <c r="G26" s="93">
        <f t="shared" si="0"/>
        <v>53693.53</v>
      </c>
      <c r="H26" s="44">
        <v>70</v>
      </c>
      <c r="I26" s="44">
        <v>16</v>
      </c>
      <c r="J26" s="44">
        <v>47</v>
      </c>
      <c r="K26" s="44">
        <v>43</v>
      </c>
      <c r="L26" s="44">
        <v>63</v>
      </c>
      <c r="M26" s="44">
        <v>0</v>
      </c>
      <c r="N26" s="16">
        <f t="shared" si="1"/>
        <v>61.428571428571431</v>
      </c>
      <c r="O26" s="5">
        <v>53693.53</v>
      </c>
      <c r="P26" s="5">
        <f t="shared" si="2"/>
        <v>53693.53</v>
      </c>
      <c r="Q26" s="16">
        <f t="shared" si="3"/>
        <v>100</v>
      </c>
      <c r="R26" s="5">
        <v>53693.53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32" ht="27.95" customHeight="1" x14ac:dyDescent="0.25">
      <c r="A27" s="1">
        <f t="shared" si="7"/>
        <v>22</v>
      </c>
      <c r="B27" s="1" t="s">
        <v>264</v>
      </c>
      <c r="C27" s="221" t="s">
        <v>265</v>
      </c>
      <c r="D27" s="37" t="s">
        <v>284</v>
      </c>
      <c r="E27" s="84" t="s">
        <v>97</v>
      </c>
      <c r="F27" s="97" t="s">
        <v>358</v>
      </c>
      <c r="G27" s="93">
        <f t="shared" si="0"/>
        <v>5101.93</v>
      </c>
      <c r="H27" s="44">
        <v>10</v>
      </c>
      <c r="I27" s="44">
        <v>6</v>
      </c>
      <c r="J27" s="44">
        <v>3</v>
      </c>
      <c r="K27" s="44">
        <v>7</v>
      </c>
      <c r="L27" s="44">
        <v>9</v>
      </c>
      <c r="M27" s="44">
        <v>0</v>
      </c>
      <c r="N27" s="16">
        <f t="shared" si="1"/>
        <v>70</v>
      </c>
      <c r="O27" s="5">
        <v>5101.93</v>
      </c>
      <c r="P27" s="5">
        <f t="shared" si="2"/>
        <v>5101.93</v>
      </c>
      <c r="Q27" s="16">
        <f t="shared" si="3"/>
        <v>100</v>
      </c>
      <c r="R27" s="5">
        <v>5101.93</v>
      </c>
      <c r="S27" s="16">
        <f t="shared" si="4"/>
        <v>100</v>
      </c>
      <c r="T27" s="5">
        <f t="shared" si="5"/>
        <v>0</v>
      </c>
      <c r="U27" s="16">
        <f t="shared" si="6"/>
        <v>0</v>
      </c>
    </row>
    <row r="28" spans="1:32" ht="27.95" customHeight="1" x14ac:dyDescent="0.25">
      <c r="A28" s="1">
        <f t="shared" si="7"/>
        <v>23</v>
      </c>
      <c r="B28" s="25" t="s">
        <v>23</v>
      </c>
      <c r="C28" s="221" t="s">
        <v>26</v>
      </c>
      <c r="D28" s="25" t="s">
        <v>71</v>
      </c>
      <c r="E28" s="25" t="s">
        <v>72</v>
      </c>
      <c r="F28" s="96" t="s">
        <v>295</v>
      </c>
      <c r="G28" s="16">
        <f t="shared" si="0"/>
        <v>6566.71</v>
      </c>
      <c r="H28" s="44">
        <v>22</v>
      </c>
      <c r="I28" s="44">
        <v>4</v>
      </c>
      <c r="J28" s="44">
        <v>15</v>
      </c>
      <c r="K28" s="44">
        <v>9</v>
      </c>
      <c r="L28" s="44">
        <v>11</v>
      </c>
      <c r="M28" s="44">
        <v>0</v>
      </c>
      <c r="N28" s="16">
        <f t="shared" si="1"/>
        <v>40.909090909090914</v>
      </c>
      <c r="O28" s="5">
        <v>6566.71</v>
      </c>
      <c r="P28" s="5">
        <f t="shared" si="2"/>
        <v>6566.71</v>
      </c>
      <c r="Q28" s="16">
        <f t="shared" si="3"/>
        <v>100</v>
      </c>
      <c r="R28" s="5">
        <v>6566.71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32" ht="27.95" customHeight="1" x14ac:dyDescent="0.2">
      <c r="A29" s="1">
        <f t="shared" si="7"/>
        <v>24</v>
      </c>
      <c r="B29" s="25" t="s">
        <v>22</v>
      </c>
      <c r="C29" s="221"/>
      <c r="D29" s="25" t="s">
        <v>458</v>
      </c>
      <c r="E29" s="25" t="s">
        <v>41</v>
      </c>
      <c r="F29" s="26" t="s">
        <v>459</v>
      </c>
      <c r="G29" s="16">
        <f t="shared" si="0"/>
        <v>0</v>
      </c>
      <c r="H29" s="44">
        <v>2</v>
      </c>
      <c r="I29" s="44">
        <v>0</v>
      </c>
      <c r="J29" s="44">
        <v>2</v>
      </c>
      <c r="K29" s="44">
        <v>0</v>
      </c>
      <c r="L29" s="44">
        <v>0</v>
      </c>
      <c r="M29" s="44">
        <v>0</v>
      </c>
      <c r="N29" s="16">
        <f t="shared" si="1"/>
        <v>0</v>
      </c>
      <c r="O29" s="5">
        <v>0</v>
      </c>
      <c r="P29" s="5">
        <f t="shared" si="2"/>
        <v>0</v>
      </c>
      <c r="Q29" s="16">
        <f t="shared" si="3"/>
        <v>0</v>
      </c>
      <c r="R29" s="5">
        <v>0</v>
      </c>
      <c r="S29" s="16">
        <f t="shared" si="4"/>
        <v>0</v>
      </c>
      <c r="T29" s="5">
        <f t="shared" si="5"/>
        <v>0</v>
      </c>
      <c r="U29" s="16">
        <f t="shared" si="6"/>
        <v>0</v>
      </c>
    </row>
    <row r="30" spans="1:32" ht="27.95" customHeight="1" x14ac:dyDescent="0.2">
      <c r="A30" s="1">
        <f t="shared" si="7"/>
        <v>25</v>
      </c>
      <c r="B30" s="25" t="s">
        <v>22</v>
      </c>
      <c r="C30" s="221"/>
      <c r="D30" s="25" t="s">
        <v>465</v>
      </c>
      <c r="E30" s="25" t="s">
        <v>41</v>
      </c>
      <c r="F30" s="26"/>
      <c r="G30" s="16">
        <f t="shared" si="0"/>
        <v>0</v>
      </c>
      <c r="H30" s="44">
        <v>6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16">
        <f t="shared" si="1"/>
        <v>0</v>
      </c>
      <c r="O30" s="5">
        <v>0</v>
      </c>
      <c r="P30" s="5">
        <f t="shared" si="2"/>
        <v>0</v>
      </c>
      <c r="Q30" s="16">
        <f t="shared" si="3"/>
        <v>0</v>
      </c>
      <c r="R30" s="5">
        <v>0</v>
      </c>
      <c r="S30" s="16">
        <f t="shared" si="4"/>
        <v>0</v>
      </c>
      <c r="T30" s="5">
        <f t="shared" si="5"/>
        <v>0</v>
      </c>
      <c r="U30" s="16">
        <f t="shared" si="6"/>
        <v>0</v>
      </c>
    </row>
    <row r="31" spans="1:32" ht="27.95" customHeight="1" x14ac:dyDescent="0.25">
      <c r="A31" s="1">
        <f t="shared" si="7"/>
        <v>26</v>
      </c>
      <c r="B31" s="1" t="s">
        <v>22</v>
      </c>
      <c r="C31" s="1"/>
      <c r="D31" s="25" t="s">
        <v>74</v>
      </c>
      <c r="E31" s="25" t="s">
        <v>75</v>
      </c>
      <c r="F31" s="96" t="s">
        <v>296</v>
      </c>
      <c r="G31" s="16">
        <f t="shared" si="0"/>
        <v>29797.68</v>
      </c>
      <c r="H31" s="44">
        <v>27</v>
      </c>
      <c r="I31" s="44">
        <v>5</v>
      </c>
      <c r="J31" s="44">
        <v>20</v>
      </c>
      <c r="K31" s="44">
        <v>26</v>
      </c>
      <c r="L31" s="44">
        <v>37</v>
      </c>
      <c r="M31" s="44">
        <v>0</v>
      </c>
      <c r="N31" s="16">
        <f t="shared" si="1"/>
        <v>96.296296296296291</v>
      </c>
      <c r="O31" s="5">
        <v>29797.68</v>
      </c>
      <c r="P31" s="5">
        <f t="shared" si="2"/>
        <v>29797.68</v>
      </c>
      <c r="Q31" s="16">
        <f t="shared" si="3"/>
        <v>100</v>
      </c>
      <c r="R31" s="5">
        <v>29797.68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32" ht="27.95" customHeight="1" x14ac:dyDescent="0.25">
      <c r="A32" s="1">
        <f t="shared" si="7"/>
        <v>27</v>
      </c>
      <c r="B32" s="1" t="s">
        <v>22</v>
      </c>
      <c r="C32" s="1"/>
      <c r="D32" s="25" t="s">
        <v>77</v>
      </c>
      <c r="E32" s="25" t="s">
        <v>78</v>
      </c>
      <c r="F32" s="88" t="s">
        <v>297</v>
      </c>
      <c r="G32" s="16">
        <f t="shared" si="0"/>
        <v>4755.7700000000004</v>
      </c>
      <c r="H32" s="44">
        <v>13</v>
      </c>
      <c r="I32" s="44">
        <v>3</v>
      </c>
      <c r="J32" s="44">
        <v>8</v>
      </c>
      <c r="K32" s="44">
        <v>9</v>
      </c>
      <c r="L32" s="44">
        <v>13</v>
      </c>
      <c r="M32" s="44">
        <v>0</v>
      </c>
      <c r="N32" s="16">
        <f t="shared" si="1"/>
        <v>69.230769230769226</v>
      </c>
      <c r="O32" s="5">
        <v>4755.7700000000004</v>
      </c>
      <c r="P32" s="5">
        <f t="shared" si="2"/>
        <v>4755.7700000000004</v>
      </c>
      <c r="Q32" s="16">
        <f t="shared" si="3"/>
        <v>100</v>
      </c>
      <c r="R32" s="5">
        <v>4755.7700000000004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80</v>
      </c>
      <c r="E33" s="25" t="s">
        <v>81</v>
      </c>
      <c r="F33" s="97" t="s">
        <v>374</v>
      </c>
      <c r="G33" s="16">
        <f t="shared" si="0"/>
        <v>11974.27</v>
      </c>
      <c r="H33" s="44">
        <v>70</v>
      </c>
      <c r="I33" s="44">
        <v>10</v>
      </c>
      <c r="J33" s="44">
        <v>26</v>
      </c>
      <c r="K33" s="44">
        <v>32</v>
      </c>
      <c r="L33" s="44">
        <v>38</v>
      </c>
      <c r="M33" s="44">
        <v>0</v>
      </c>
      <c r="N33" s="16">
        <f t="shared" si="1"/>
        <v>45.714285714285715</v>
      </c>
      <c r="O33" s="5">
        <v>11974.27</v>
      </c>
      <c r="P33" s="5">
        <f t="shared" si="2"/>
        <v>11974.27</v>
      </c>
      <c r="Q33" s="16">
        <f t="shared" si="3"/>
        <v>100</v>
      </c>
      <c r="R33" s="5">
        <v>11974.27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83</v>
      </c>
      <c r="E34" s="84" t="s">
        <v>41</v>
      </c>
      <c r="F34" s="88" t="s">
        <v>84</v>
      </c>
      <c r="G34" s="93">
        <f t="shared" si="0"/>
        <v>15819.39</v>
      </c>
      <c r="H34" s="44">
        <v>26</v>
      </c>
      <c r="I34" s="44">
        <v>4</v>
      </c>
      <c r="J34" s="44">
        <v>21</v>
      </c>
      <c r="K34" s="44">
        <v>24</v>
      </c>
      <c r="L34" s="44">
        <v>34</v>
      </c>
      <c r="M34" s="44">
        <v>0</v>
      </c>
      <c r="N34" s="16">
        <f t="shared" si="1"/>
        <v>92.307692307692307</v>
      </c>
      <c r="O34" s="5">
        <v>15819.39</v>
      </c>
      <c r="P34" s="5">
        <f t="shared" si="2"/>
        <v>15819.39</v>
      </c>
      <c r="Q34" s="16">
        <f t="shared" si="3"/>
        <v>100</v>
      </c>
      <c r="R34" s="5">
        <v>15819.39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1" t="s">
        <v>22</v>
      </c>
      <c r="C35" s="1"/>
      <c r="D35" s="34" t="s">
        <v>85</v>
      </c>
      <c r="E35" s="84" t="s">
        <v>41</v>
      </c>
      <c r="F35" s="97" t="s">
        <v>356</v>
      </c>
      <c r="G35" s="93">
        <f t="shared" si="0"/>
        <v>6222.08</v>
      </c>
      <c r="H35" s="44">
        <v>16</v>
      </c>
      <c r="I35" s="44">
        <v>4</v>
      </c>
      <c r="J35" s="44">
        <v>9</v>
      </c>
      <c r="K35" s="44">
        <v>12</v>
      </c>
      <c r="L35" s="44">
        <v>14</v>
      </c>
      <c r="M35" s="44">
        <v>0</v>
      </c>
      <c r="N35" s="16">
        <f t="shared" si="1"/>
        <v>75</v>
      </c>
      <c r="O35" s="5">
        <v>6222.08</v>
      </c>
      <c r="P35" s="5">
        <f t="shared" si="2"/>
        <v>6222.08</v>
      </c>
      <c r="Q35" s="16">
        <f t="shared" si="3"/>
        <v>100</v>
      </c>
      <c r="R35" s="5">
        <v>6222.08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27.95" customHeight="1" x14ac:dyDescent="0.25">
      <c r="A36" s="1">
        <f t="shared" si="7"/>
        <v>31</v>
      </c>
      <c r="B36" s="1" t="s">
        <v>22</v>
      </c>
      <c r="C36" s="1"/>
      <c r="D36" s="25" t="s">
        <v>87</v>
      </c>
      <c r="E36" s="84" t="s">
        <v>53</v>
      </c>
      <c r="F36" s="88" t="s">
        <v>298</v>
      </c>
      <c r="G36" s="93">
        <f t="shared" si="0"/>
        <v>16052.25</v>
      </c>
      <c r="H36" s="44">
        <v>40</v>
      </c>
      <c r="I36" s="44">
        <v>15</v>
      </c>
      <c r="J36" s="44">
        <v>20</v>
      </c>
      <c r="K36" s="44">
        <v>22</v>
      </c>
      <c r="L36" s="44">
        <v>25</v>
      </c>
      <c r="M36" s="44">
        <v>0</v>
      </c>
      <c r="N36" s="16">
        <f t="shared" si="1"/>
        <v>55.000000000000007</v>
      </c>
      <c r="O36" s="5">
        <v>16052.25</v>
      </c>
      <c r="P36" s="5">
        <f t="shared" si="2"/>
        <v>16052.25</v>
      </c>
      <c r="Q36" s="16">
        <f t="shared" si="3"/>
        <v>100</v>
      </c>
      <c r="R36" s="5">
        <v>16052.25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25" t="s">
        <v>24</v>
      </c>
      <c r="C37" s="221" t="s">
        <v>27</v>
      </c>
      <c r="D37" s="25" t="s">
        <v>92</v>
      </c>
      <c r="E37" s="84" t="s">
        <v>41</v>
      </c>
      <c r="F37" s="96" t="s">
        <v>363</v>
      </c>
      <c r="G37" s="93">
        <f t="shared" si="0"/>
        <v>6049.42</v>
      </c>
      <c r="H37" s="44">
        <v>28</v>
      </c>
      <c r="I37" s="44">
        <v>3</v>
      </c>
      <c r="J37" s="44">
        <v>19</v>
      </c>
      <c r="K37" s="44">
        <v>17</v>
      </c>
      <c r="L37" s="44">
        <v>19</v>
      </c>
      <c r="M37" s="44">
        <v>0</v>
      </c>
      <c r="N37" s="16">
        <f t="shared" si="1"/>
        <v>60.714285714285708</v>
      </c>
      <c r="O37" s="5">
        <v>6049.42</v>
      </c>
      <c r="P37" s="5">
        <f t="shared" si="2"/>
        <v>6049.42</v>
      </c>
      <c r="Q37" s="16">
        <f t="shared" si="3"/>
        <v>100</v>
      </c>
      <c r="R37" s="5">
        <v>6049.42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25" t="s">
        <v>22</v>
      </c>
      <c r="C38" s="221"/>
      <c r="D38" s="25" t="s">
        <v>417</v>
      </c>
      <c r="E38" s="84" t="s">
        <v>41</v>
      </c>
      <c r="F38" s="192" t="s">
        <v>435</v>
      </c>
      <c r="G38" s="93">
        <f t="shared" si="0"/>
        <v>365.4</v>
      </c>
      <c r="H38" s="44">
        <v>11</v>
      </c>
      <c r="I38" s="44">
        <v>2</v>
      </c>
      <c r="J38" s="44">
        <v>2</v>
      </c>
      <c r="K38" s="44">
        <v>1</v>
      </c>
      <c r="L38" s="44">
        <v>1</v>
      </c>
      <c r="M38" s="44">
        <v>0</v>
      </c>
      <c r="N38" s="16">
        <f t="shared" si="1"/>
        <v>9.0909090909090917</v>
      </c>
      <c r="O38" s="5">
        <v>365.4</v>
      </c>
      <c r="P38" s="5">
        <f t="shared" si="2"/>
        <v>365.4</v>
      </c>
      <c r="Q38" s="16">
        <f t="shared" si="3"/>
        <v>100</v>
      </c>
      <c r="R38" s="5">
        <v>365.4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94</v>
      </c>
      <c r="E39" s="84" t="s">
        <v>41</v>
      </c>
      <c r="F39" s="96" t="s">
        <v>299</v>
      </c>
      <c r="G39" s="93">
        <f t="shared" si="0"/>
        <v>7096.48</v>
      </c>
      <c r="H39" s="44">
        <v>25</v>
      </c>
      <c r="I39" s="44">
        <v>4</v>
      </c>
      <c r="J39" s="44">
        <v>13</v>
      </c>
      <c r="K39" s="44">
        <v>17</v>
      </c>
      <c r="L39" s="44">
        <v>20</v>
      </c>
      <c r="M39" s="44">
        <v>0</v>
      </c>
      <c r="N39" s="16">
        <f t="shared" si="1"/>
        <v>68</v>
      </c>
      <c r="O39" s="5">
        <v>7096.48</v>
      </c>
      <c r="P39" s="5">
        <f t="shared" si="2"/>
        <v>7096.48</v>
      </c>
      <c r="Q39" s="16">
        <f t="shared" si="3"/>
        <v>100</v>
      </c>
      <c r="R39" s="5">
        <v>7096.48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38.25" x14ac:dyDescent="0.25">
      <c r="A40" s="1">
        <f t="shared" si="7"/>
        <v>35</v>
      </c>
      <c r="B40" s="117" t="s">
        <v>23</v>
      </c>
      <c r="C40" s="221" t="s">
        <v>383</v>
      </c>
      <c r="D40" s="25" t="s">
        <v>384</v>
      </c>
      <c r="E40" s="84" t="s">
        <v>41</v>
      </c>
      <c r="F40" s="97" t="s">
        <v>436</v>
      </c>
      <c r="G40" s="93">
        <f t="shared" si="0"/>
        <v>904.37</v>
      </c>
      <c r="H40" s="44">
        <v>9</v>
      </c>
      <c r="I40" s="44">
        <v>2</v>
      </c>
      <c r="J40" s="44">
        <v>6</v>
      </c>
      <c r="K40" s="44">
        <v>4</v>
      </c>
      <c r="L40" s="44">
        <v>4</v>
      </c>
      <c r="M40" s="44">
        <v>0</v>
      </c>
      <c r="N40" s="16">
        <f t="shared" si="1"/>
        <v>44.444444444444443</v>
      </c>
      <c r="O40" s="5">
        <v>904.37</v>
      </c>
      <c r="P40" s="5">
        <f t="shared" si="2"/>
        <v>904.37</v>
      </c>
      <c r="Q40" s="16">
        <f t="shared" si="3"/>
        <v>100</v>
      </c>
      <c r="R40" s="5">
        <v>904.37</v>
      </c>
      <c r="S40" s="16">
        <f t="shared" si="4"/>
        <v>100</v>
      </c>
      <c r="T40" s="5">
        <f t="shared" si="5"/>
        <v>0</v>
      </c>
      <c r="U40" s="16">
        <f t="shared" si="6"/>
        <v>0</v>
      </c>
    </row>
    <row r="41" spans="1:21" ht="30" x14ac:dyDescent="0.25">
      <c r="A41" s="1">
        <f t="shared" si="7"/>
        <v>36</v>
      </c>
      <c r="B41" s="117" t="s">
        <v>22</v>
      </c>
      <c r="C41" s="221"/>
      <c r="D41" s="25" t="s">
        <v>452</v>
      </c>
      <c r="E41" s="84" t="s">
        <v>41</v>
      </c>
      <c r="F41" s="97"/>
      <c r="G41" s="93">
        <f t="shared" si="0"/>
        <v>0</v>
      </c>
      <c r="H41" s="44">
        <v>4</v>
      </c>
      <c r="I41" s="44">
        <v>0</v>
      </c>
      <c r="J41" s="44">
        <v>4</v>
      </c>
      <c r="K41" s="44">
        <v>0</v>
      </c>
      <c r="L41" s="44">
        <v>0</v>
      </c>
      <c r="M41" s="44">
        <v>0</v>
      </c>
      <c r="N41" s="16">
        <f t="shared" si="1"/>
        <v>0</v>
      </c>
      <c r="O41" s="5">
        <v>0</v>
      </c>
      <c r="P41" s="5">
        <f t="shared" si="2"/>
        <v>0</v>
      </c>
      <c r="Q41" s="16">
        <f t="shared" si="3"/>
        <v>0</v>
      </c>
      <c r="R41" s="5">
        <v>0</v>
      </c>
      <c r="S41" s="16">
        <f t="shared" si="4"/>
        <v>0</v>
      </c>
      <c r="T41" s="5">
        <f t="shared" si="5"/>
        <v>0</v>
      </c>
      <c r="U41" s="16">
        <f t="shared" si="6"/>
        <v>0</v>
      </c>
    </row>
    <row r="42" spans="1:21" ht="27.95" customHeight="1" x14ac:dyDescent="0.2">
      <c r="A42" s="1">
        <f t="shared" si="7"/>
        <v>37</v>
      </c>
      <c r="B42" s="1" t="s">
        <v>22</v>
      </c>
      <c r="C42" s="1"/>
      <c r="D42" s="37" t="s">
        <v>99</v>
      </c>
      <c r="E42" s="85" t="s">
        <v>100</v>
      </c>
      <c r="F42" s="138" t="s">
        <v>300</v>
      </c>
      <c r="G42" s="93">
        <f t="shared" si="0"/>
        <v>42507.21</v>
      </c>
      <c r="H42" s="44">
        <v>58</v>
      </c>
      <c r="I42" s="44">
        <v>4</v>
      </c>
      <c r="J42" s="44">
        <v>41</v>
      </c>
      <c r="K42" s="44">
        <v>52</v>
      </c>
      <c r="L42" s="44">
        <v>65</v>
      </c>
      <c r="M42" s="44">
        <v>0</v>
      </c>
      <c r="N42" s="16">
        <f t="shared" si="1"/>
        <v>89.65517241379311</v>
      </c>
      <c r="O42" s="5">
        <v>42507.21</v>
      </c>
      <c r="P42" s="5">
        <f t="shared" si="2"/>
        <v>42507.21</v>
      </c>
      <c r="Q42" s="16">
        <f t="shared" si="3"/>
        <v>100</v>
      </c>
      <c r="R42" s="5">
        <v>42507.21</v>
      </c>
      <c r="S42" s="16">
        <f t="shared" si="4"/>
        <v>100</v>
      </c>
      <c r="T42" s="5">
        <f t="shared" si="5"/>
        <v>0</v>
      </c>
      <c r="U42" s="16">
        <f t="shared" si="6"/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102</v>
      </c>
      <c r="E43" s="84" t="s">
        <v>41</v>
      </c>
      <c r="F43" s="96" t="s">
        <v>301</v>
      </c>
      <c r="G43" s="93">
        <f t="shared" si="0"/>
        <v>16898.13</v>
      </c>
      <c r="H43" s="44">
        <v>46</v>
      </c>
      <c r="I43" s="44">
        <v>10</v>
      </c>
      <c r="J43" s="44">
        <v>32</v>
      </c>
      <c r="K43" s="44">
        <v>35</v>
      </c>
      <c r="L43" s="44">
        <v>42</v>
      </c>
      <c r="M43" s="44">
        <v>0</v>
      </c>
      <c r="N43" s="16">
        <f t="shared" si="1"/>
        <v>76.08695652173914</v>
      </c>
      <c r="O43" s="5">
        <v>16898.13</v>
      </c>
      <c r="P43" s="5">
        <f t="shared" si="2"/>
        <v>16898.13</v>
      </c>
      <c r="Q43" s="16">
        <f t="shared" si="3"/>
        <v>100</v>
      </c>
      <c r="R43" s="5">
        <v>16898.13</v>
      </c>
      <c r="S43" s="16">
        <f t="shared" si="4"/>
        <v>100</v>
      </c>
      <c r="T43" s="5">
        <f t="shared" si="5"/>
        <v>0</v>
      </c>
      <c r="U43" s="16">
        <f t="shared" si="6"/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104</v>
      </c>
      <c r="E44" s="84" t="s">
        <v>41</v>
      </c>
      <c r="F44" s="96" t="s">
        <v>302</v>
      </c>
      <c r="G44" s="93">
        <f t="shared" si="0"/>
        <v>16646.240000000002</v>
      </c>
      <c r="H44" s="44">
        <v>31</v>
      </c>
      <c r="I44" s="44">
        <v>8</v>
      </c>
      <c r="J44" s="44">
        <v>18</v>
      </c>
      <c r="K44" s="44">
        <v>21</v>
      </c>
      <c r="L44" s="44">
        <v>30</v>
      </c>
      <c r="M44" s="44">
        <v>0</v>
      </c>
      <c r="N44" s="16">
        <f t="shared" si="1"/>
        <v>67.741935483870961</v>
      </c>
      <c r="O44" s="5">
        <v>16646.240000000002</v>
      </c>
      <c r="P44" s="5">
        <f t="shared" si="2"/>
        <v>16646.240000000002</v>
      </c>
      <c r="Q44" s="16">
        <f t="shared" si="3"/>
        <v>100</v>
      </c>
      <c r="R44" s="5">
        <v>16646.240000000002</v>
      </c>
      <c r="S44" s="16">
        <f t="shared" si="4"/>
        <v>100</v>
      </c>
      <c r="T44" s="5">
        <f t="shared" si="5"/>
        <v>0</v>
      </c>
      <c r="U44" s="16">
        <f t="shared" si="6"/>
        <v>0</v>
      </c>
    </row>
    <row r="45" spans="1:21" ht="27.95" customHeight="1" x14ac:dyDescent="0.25">
      <c r="A45" s="1">
        <f t="shared" si="7"/>
        <v>40</v>
      </c>
      <c r="B45" s="1" t="s">
        <v>22</v>
      </c>
      <c r="C45" s="1"/>
      <c r="D45" s="25" t="s">
        <v>106</v>
      </c>
      <c r="E45" s="84" t="s">
        <v>53</v>
      </c>
      <c r="F45" s="96" t="s">
        <v>303</v>
      </c>
      <c r="G45" s="93">
        <f t="shared" si="0"/>
        <v>14463.07</v>
      </c>
      <c r="H45" s="44">
        <v>29</v>
      </c>
      <c r="I45" s="44">
        <v>9</v>
      </c>
      <c r="J45" s="44">
        <v>15</v>
      </c>
      <c r="K45" s="44">
        <v>22</v>
      </c>
      <c r="L45" s="44">
        <v>32</v>
      </c>
      <c r="M45" s="44">
        <v>0</v>
      </c>
      <c r="N45" s="16">
        <f t="shared" si="1"/>
        <v>75.862068965517238</v>
      </c>
      <c r="O45" s="5">
        <v>14463.07</v>
      </c>
      <c r="P45" s="5">
        <f t="shared" si="2"/>
        <v>14463.07</v>
      </c>
      <c r="Q45" s="16">
        <f t="shared" si="3"/>
        <v>100</v>
      </c>
      <c r="R45" s="5">
        <v>14463.07</v>
      </c>
      <c r="S45" s="16">
        <f t="shared" si="4"/>
        <v>100</v>
      </c>
      <c r="T45" s="5">
        <f t="shared" si="5"/>
        <v>0</v>
      </c>
      <c r="U45" s="16">
        <f t="shared" si="6"/>
        <v>0</v>
      </c>
    </row>
    <row r="46" spans="1:21" ht="27.95" customHeight="1" x14ac:dyDescent="0.25">
      <c r="A46" s="1">
        <f t="shared" si="7"/>
        <v>41</v>
      </c>
      <c r="B46" s="1" t="s">
        <v>22</v>
      </c>
      <c r="C46" s="1"/>
      <c r="D46" s="25" t="s">
        <v>108</v>
      </c>
      <c r="E46" s="84" t="s">
        <v>41</v>
      </c>
      <c r="F46" s="98" t="s">
        <v>304</v>
      </c>
      <c r="G46" s="93">
        <f t="shared" si="0"/>
        <v>35237.519999999997</v>
      </c>
      <c r="H46" s="44">
        <v>72</v>
      </c>
      <c r="I46" s="44">
        <v>25</v>
      </c>
      <c r="J46" s="44">
        <v>38</v>
      </c>
      <c r="K46" s="44">
        <v>51</v>
      </c>
      <c r="L46" s="44">
        <v>61</v>
      </c>
      <c r="M46" s="44">
        <v>0</v>
      </c>
      <c r="N46" s="16">
        <f t="shared" si="1"/>
        <v>70.833333333333343</v>
      </c>
      <c r="O46" s="5">
        <v>35237.519999999997</v>
      </c>
      <c r="P46" s="5">
        <f t="shared" si="2"/>
        <v>35237.519999999997</v>
      </c>
      <c r="Q46" s="16">
        <f t="shared" si="3"/>
        <v>100</v>
      </c>
      <c r="R46" s="5">
        <v>35237.519999999997</v>
      </c>
      <c r="S46" s="16">
        <f t="shared" si="4"/>
        <v>100</v>
      </c>
      <c r="T46" s="5">
        <f t="shared" si="5"/>
        <v>0</v>
      </c>
      <c r="U46" s="16">
        <f t="shared" si="6"/>
        <v>0</v>
      </c>
    </row>
    <row r="47" spans="1:21" ht="27.95" customHeight="1" x14ac:dyDescent="0.25">
      <c r="A47" s="1">
        <f t="shared" si="7"/>
        <v>42</v>
      </c>
      <c r="B47" s="25" t="s">
        <v>264</v>
      </c>
      <c r="C47" s="221" t="s">
        <v>273</v>
      </c>
      <c r="D47" s="25" t="s">
        <v>115</v>
      </c>
      <c r="E47" s="86" t="s">
        <v>116</v>
      </c>
      <c r="F47" s="97" t="s">
        <v>375</v>
      </c>
      <c r="G47" s="93">
        <f t="shared" si="0"/>
        <v>18710.400000000001</v>
      </c>
      <c r="H47" s="44">
        <v>40</v>
      </c>
      <c r="I47" s="44">
        <v>8</v>
      </c>
      <c r="J47" s="44">
        <v>19</v>
      </c>
      <c r="K47" s="44">
        <v>30</v>
      </c>
      <c r="L47" s="44">
        <v>39</v>
      </c>
      <c r="M47" s="44">
        <v>0</v>
      </c>
      <c r="N47" s="16">
        <f t="shared" si="1"/>
        <v>75</v>
      </c>
      <c r="O47" s="5">
        <v>18710.400000000001</v>
      </c>
      <c r="P47" s="5">
        <f t="shared" si="2"/>
        <v>18710.400000000001</v>
      </c>
      <c r="Q47" s="16">
        <f t="shared" si="3"/>
        <v>100</v>
      </c>
      <c r="R47" s="5">
        <v>18710.400000000001</v>
      </c>
      <c r="S47" s="16">
        <f t="shared" si="4"/>
        <v>100</v>
      </c>
      <c r="T47" s="5">
        <f t="shared" si="5"/>
        <v>0</v>
      </c>
      <c r="U47" s="16">
        <f t="shared" si="6"/>
        <v>0</v>
      </c>
    </row>
    <row r="48" spans="1:21" ht="32.25" customHeight="1" x14ac:dyDescent="0.25">
      <c r="A48" s="1">
        <f t="shared" si="7"/>
        <v>43</v>
      </c>
      <c r="B48" s="1" t="s">
        <v>22</v>
      </c>
      <c r="C48" s="1"/>
      <c r="D48" s="25" t="s">
        <v>113</v>
      </c>
      <c r="E48" s="84" t="s">
        <v>53</v>
      </c>
      <c r="F48" s="96" t="s">
        <v>305</v>
      </c>
      <c r="G48" s="93">
        <f t="shared" si="0"/>
        <v>4471.76</v>
      </c>
      <c r="H48" s="44">
        <v>39</v>
      </c>
      <c r="I48" s="44">
        <v>9</v>
      </c>
      <c r="J48" s="44">
        <v>26</v>
      </c>
      <c r="K48" s="44">
        <v>14</v>
      </c>
      <c r="L48" s="44">
        <v>14</v>
      </c>
      <c r="M48" s="44">
        <v>0</v>
      </c>
      <c r="N48" s="16">
        <f t="shared" si="1"/>
        <v>35.897435897435898</v>
      </c>
      <c r="O48" s="5">
        <v>4471.76</v>
      </c>
      <c r="P48" s="5">
        <f t="shared" si="2"/>
        <v>4471.76</v>
      </c>
      <c r="Q48" s="16">
        <f t="shared" si="3"/>
        <v>100</v>
      </c>
      <c r="R48" s="5">
        <v>4471.76</v>
      </c>
      <c r="S48" s="16">
        <f t="shared" si="4"/>
        <v>100</v>
      </c>
      <c r="T48" s="5">
        <f t="shared" si="5"/>
        <v>0</v>
      </c>
      <c r="U48" s="16">
        <f t="shared" si="6"/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118</v>
      </c>
      <c r="E49" s="84" t="s">
        <v>116</v>
      </c>
      <c r="F49" s="96" t="s">
        <v>306</v>
      </c>
      <c r="G49" s="93">
        <f t="shared" si="0"/>
        <v>9541.8700000000008</v>
      </c>
      <c r="H49" s="44">
        <v>20</v>
      </c>
      <c r="I49" s="44">
        <v>6</v>
      </c>
      <c r="J49" s="44">
        <v>11</v>
      </c>
      <c r="K49" s="44">
        <v>12</v>
      </c>
      <c r="L49" s="44">
        <v>15</v>
      </c>
      <c r="M49" s="44">
        <v>0</v>
      </c>
      <c r="N49" s="16">
        <f t="shared" si="1"/>
        <v>60</v>
      </c>
      <c r="O49" s="5">
        <v>9541.8700000000008</v>
      </c>
      <c r="P49" s="5">
        <f t="shared" si="2"/>
        <v>9541.8700000000008</v>
      </c>
      <c r="Q49" s="16">
        <f t="shared" si="3"/>
        <v>100</v>
      </c>
      <c r="R49" s="5">
        <v>9541.8700000000008</v>
      </c>
      <c r="S49" s="16">
        <f t="shared" si="4"/>
        <v>100</v>
      </c>
      <c r="T49" s="5">
        <f t="shared" si="5"/>
        <v>0</v>
      </c>
      <c r="U49" s="16">
        <f t="shared" si="6"/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120</v>
      </c>
      <c r="E50" s="84" t="s">
        <v>58</v>
      </c>
      <c r="F50" s="96" t="s">
        <v>307</v>
      </c>
      <c r="G50" s="93">
        <f t="shared" si="0"/>
        <v>15316.18</v>
      </c>
      <c r="H50" s="44">
        <v>22</v>
      </c>
      <c r="I50" s="44">
        <v>5</v>
      </c>
      <c r="J50" s="44">
        <v>14</v>
      </c>
      <c r="K50" s="44">
        <v>14</v>
      </c>
      <c r="L50" s="44">
        <v>24</v>
      </c>
      <c r="M50" s="44">
        <v>0</v>
      </c>
      <c r="N50" s="16">
        <f t="shared" si="1"/>
        <v>63.636363636363633</v>
      </c>
      <c r="O50" s="5">
        <v>15316.18</v>
      </c>
      <c r="P50" s="5">
        <f t="shared" si="2"/>
        <v>15316.18</v>
      </c>
      <c r="Q50" s="16">
        <f t="shared" si="3"/>
        <v>100</v>
      </c>
      <c r="R50" s="5">
        <v>15316.18</v>
      </c>
      <c r="S50" s="16">
        <f t="shared" si="4"/>
        <v>100</v>
      </c>
      <c r="T50" s="5">
        <f t="shared" si="5"/>
        <v>0</v>
      </c>
      <c r="U50" s="16">
        <f t="shared" si="6"/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37" t="s">
        <v>418</v>
      </c>
      <c r="E51" s="84" t="s">
        <v>58</v>
      </c>
      <c r="F51" s="192" t="s">
        <v>437</v>
      </c>
      <c r="G51" s="93">
        <f t="shared" si="0"/>
        <v>5821.4</v>
      </c>
      <c r="H51" s="44">
        <v>19</v>
      </c>
      <c r="I51" s="44">
        <v>1</v>
      </c>
      <c r="J51" s="44">
        <v>3</v>
      </c>
      <c r="K51" s="44">
        <v>9</v>
      </c>
      <c r="L51" s="44">
        <v>9</v>
      </c>
      <c r="M51" s="44">
        <v>0</v>
      </c>
      <c r="N51" s="16">
        <f t="shared" si="1"/>
        <v>47.368421052631575</v>
      </c>
      <c r="O51" s="5">
        <v>5821.4</v>
      </c>
      <c r="P51" s="5">
        <f t="shared" si="2"/>
        <v>5821.4</v>
      </c>
      <c r="Q51" s="16">
        <f t="shared" si="3"/>
        <v>100</v>
      </c>
      <c r="R51" s="5">
        <v>5821.4</v>
      </c>
      <c r="S51" s="16">
        <f t="shared" si="4"/>
        <v>100</v>
      </c>
      <c r="T51" s="5">
        <f t="shared" si="5"/>
        <v>0</v>
      </c>
      <c r="U51" s="16">
        <f t="shared" si="6"/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122</v>
      </c>
      <c r="E52" s="84" t="s">
        <v>123</v>
      </c>
      <c r="F52" s="96" t="s">
        <v>308</v>
      </c>
      <c r="G52" s="93">
        <f t="shared" si="0"/>
        <v>67504.639999999999</v>
      </c>
      <c r="H52" s="44">
        <v>104</v>
      </c>
      <c r="I52" s="44">
        <v>9</v>
      </c>
      <c r="J52" s="44">
        <v>80</v>
      </c>
      <c r="K52" s="44">
        <v>59</v>
      </c>
      <c r="L52" s="44">
        <v>95</v>
      </c>
      <c r="M52" s="44">
        <v>0</v>
      </c>
      <c r="N52" s="16">
        <f t="shared" si="1"/>
        <v>56.730769230769226</v>
      </c>
      <c r="O52" s="5">
        <v>67504.639999999999</v>
      </c>
      <c r="P52" s="5">
        <f t="shared" si="2"/>
        <v>67504.639999999999</v>
      </c>
      <c r="Q52" s="16">
        <f t="shared" si="3"/>
        <v>100</v>
      </c>
      <c r="R52" s="5">
        <v>67504.639999999999</v>
      </c>
      <c r="S52" s="16">
        <f t="shared" si="4"/>
        <v>100</v>
      </c>
      <c r="T52" s="5">
        <f t="shared" si="5"/>
        <v>0</v>
      </c>
      <c r="U52" s="16">
        <f t="shared" si="6"/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266</v>
      </c>
      <c r="E53" s="84" t="s">
        <v>41</v>
      </c>
      <c r="F53" s="96" t="s">
        <v>309</v>
      </c>
      <c r="G53" s="93">
        <f t="shared" si="0"/>
        <v>0</v>
      </c>
      <c r="H53" s="44">
        <v>11</v>
      </c>
      <c r="I53" s="44">
        <v>2</v>
      </c>
      <c r="J53" s="44">
        <v>7</v>
      </c>
      <c r="K53" s="44">
        <v>0</v>
      </c>
      <c r="L53" s="44">
        <v>0</v>
      </c>
      <c r="M53" s="44">
        <v>0</v>
      </c>
      <c r="N53" s="16">
        <f t="shared" si="1"/>
        <v>0</v>
      </c>
      <c r="O53" s="16">
        <f>IF(I53=0,0,L53/I53)*100</f>
        <v>0</v>
      </c>
      <c r="P53" s="5">
        <f t="shared" si="2"/>
        <v>0</v>
      </c>
      <c r="Q53" s="16">
        <f t="shared" si="3"/>
        <v>0</v>
      </c>
      <c r="R53" s="16">
        <f t="shared" ref="R53" si="8">IF(L53=0,0,O53/L53)*100</f>
        <v>0</v>
      </c>
      <c r="S53" s="16">
        <f t="shared" si="4"/>
        <v>0</v>
      </c>
      <c r="T53" s="5">
        <f t="shared" si="5"/>
        <v>0</v>
      </c>
      <c r="U53" s="16">
        <f t="shared" si="6"/>
        <v>0</v>
      </c>
    </row>
    <row r="54" spans="1:21" ht="38.25" customHeight="1" x14ac:dyDescent="0.25">
      <c r="A54" s="1">
        <f t="shared" si="7"/>
        <v>49</v>
      </c>
      <c r="B54" s="221" t="s">
        <v>23</v>
      </c>
      <c r="C54" s="221" t="s">
        <v>273</v>
      </c>
      <c r="D54" s="25" t="s">
        <v>274</v>
      </c>
      <c r="E54" s="84" t="s">
        <v>41</v>
      </c>
      <c r="F54" s="96" t="s">
        <v>310</v>
      </c>
      <c r="G54" s="93">
        <f t="shared" si="0"/>
        <v>6532.15</v>
      </c>
      <c r="H54" s="44">
        <v>23</v>
      </c>
      <c r="I54" s="44">
        <v>4</v>
      </c>
      <c r="J54" s="44">
        <v>15</v>
      </c>
      <c r="K54" s="44">
        <v>14</v>
      </c>
      <c r="L54" s="44">
        <v>27</v>
      </c>
      <c r="M54" s="44">
        <v>0</v>
      </c>
      <c r="N54" s="16">
        <f t="shared" si="1"/>
        <v>60.869565217391312</v>
      </c>
      <c r="O54" s="16">
        <v>6532.15</v>
      </c>
      <c r="P54" s="5">
        <f t="shared" si="2"/>
        <v>6532.15</v>
      </c>
      <c r="Q54" s="16">
        <f t="shared" si="3"/>
        <v>100</v>
      </c>
      <c r="R54" s="16">
        <v>6532.15</v>
      </c>
      <c r="S54" s="16">
        <f t="shared" si="4"/>
        <v>100</v>
      </c>
      <c r="T54" s="5">
        <f t="shared" si="5"/>
        <v>0</v>
      </c>
      <c r="U54" s="16">
        <f t="shared" si="6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125</v>
      </c>
      <c r="E55" s="84" t="s">
        <v>72</v>
      </c>
      <c r="F55" s="96" t="s">
        <v>311</v>
      </c>
      <c r="G55" s="93">
        <f t="shared" si="0"/>
        <v>31149.98</v>
      </c>
      <c r="H55" s="44">
        <v>33</v>
      </c>
      <c r="I55" s="44">
        <v>6</v>
      </c>
      <c r="J55" s="44">
        <v>22</v>
      </c>
      <c r="K55" s="44">
        <v>29</v>
      </c>
      <c r="L55" s="44">
        <v>45</v>
      </c>
      <c r="M55" s="44">
        <v>0</v>
      </c>
      <c r="N55" s="16">
        <f t="shared" si="1"/>
        <v>87.878787878787875</v>
      </c>
      <c r="O55" s="5">
        <v>31149.98</v>
      </c>
      <c r="P55" s="5">
        <f t="shared" si="2"/>
        <v>31149.98</v>
      </c>
      <c r="Q55" s="16">
        <f t="shared" si="3"/>
        <v>100</v>
      </c>
      <c r="R55" s="5">
        <v>31149.98</v>
      </c>
      <c r="S55" s="16">
        <f t="shared" si="4"/>
        <v>100</v>
      </c>
      <c r="T55" s="5">
        <f t="shared" si="5"/>
        <v>0</v>
      </c>
      <c r="U55" s="16">
        <f t="shared" si="6"/>
        <v>0</v>
      </c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37" t="s">
        <v>127</v>
      </c>
      <c r="E56" s="85" t="s">
        <v>128</v>
      </c>
      <c r="F56" s="98" t="s">
        <v>312</v>
      </c>
      <c r="G56" s="93">
        <f t="shared" si="0"/>
        <v>34548.39</v>
      </c>
      <c r="H56" s="44">
        <v>58</v>
      </c>
      <c r="I56" s="44">
        <v>22</v>
      </c>
      <c r="J56" s="44">
        <v>21</v>
      </c>
      <c r="K56" s="44">
        <v>40</v>
      </c>
      <c r="L56" s="44">
        <v>61</v>
      </c>
      <c r="M56" s="44">
        <v>0</v>
      </c>
      <c r="N56" s="16">
        <f t="shared" si="1"/>
        <v>68.965517241379317</v>
      </c>
      <c r="O56" s="5">
        <v>34548.39</v>
      </c>
      <c r="P56" s="5">
        <f t="shared" si="2"/>
        <v>34548.39</v>
      </c>
      <c r="Q56" s="16">
        <f t="shared" si="3"/>
        <v>100</v>
      </c>
      <c r="R56" s="5">
        <v>34548.39</v>
      </c>
      <c r="S56" s="16">
        <f t="shared" si="4"/>
        <v>100</v>
      </c>
      <c r="T56" s="5">
        <f t="shared" si="5"/>
        <v>0</v>
      </c>
      <c r="U56" s="16">
        <f t="shared" si="6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37" t="s">
        <v>468</v>
      </c>
      <c r="E57" s="85" t="s">
        <v>469</v>
      </c>
      <c r="F57" s="98"/>
      <c r="G57" s="93">
        <f t="shared" si="0"/>
        <v>0</v>
      </c>
      <c r="H57" s="44">
        <v>7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16">
        <f t="shared" si="1"/>
        <v>0</v>
      </c>
      <c r="O57" s="5">
        <v>0</v>
      </c>
      <c r="P57" s="5">
        <f t="shared" si="2"/>
        <v>0</v>
      </c>
      <c r="Q57" s="16">
        <f t="shared" si="3"/>
        <v>0</v>
      </c>
      <c r="R57" s="5">
        <v>0</v>
      </c>
      <c r="S57" s="16">
        <f t="shared" si="4"/>
        <v>0</v>
      </c>
      <c r="T57" s="5">
        <f t="shared" si="5"/>
        <v>0</v>
      </c>
      <c r="U57" s="16">
        <f t="shared" si="6"/>
        <v>0</v>
      </c>
    </row>
    <row r="58" spans="1:21" ht="27.95" customHeight="1" x14ac:dyDescent="0.25">
      <c r="A58" s="1"/>
      <c r="B58" s="1" t="s">
        <v>22</v>
      </c>
      <c r="C58" s="1"/>
      <c r="D58" s="25" t="s">
        <v>477</v>
      </c>
      <c r="E58" s="224" t="s">
        <v>263</v>
      </c>
      <c r="F58" s="98"/>
      <c r="G58" s="93">
        <f t="shared" si="0"/>
        <v>0</v>
      </c>
      <c r="H58" s="44">
        <v>3</v>
      </c>
      <c r="I58" s="44">
        <v>0</v>
      </c>
      <c r="J58" s="44">
        <v>1</v>
      </c>
      <c r="K58" s="44">
        <v>0</v>
      </c>
      <c r="L58" s="44">
        <v>0</v>
      </c>
      <c r="M58" s="44">
        <v>0</v>
      </c>
      <c r="N58" s="16">
        <f t="shared" si="1"/>
        <v>0</v>
      </c>
      <c r="O58" s="5">
        <v>0</v>
      </c>
      <c r="P58" s="5">
        <f t="shared" si="2"/>
        <v>0</v>
      </c>
      <c r="Q58" s="16">
        <f t="shared" si="3"/>
        <v>0</v>
      </c>
      <c r="R58" s="5">
        <v>0</v>
      </c>
      <c r="S58" s="16">
        <f t="shared" si="4"/>
        <v>0</v>
      </c>
      <c r="T58" s="5">
        <f t="shared" si="5"/>
        <v>0</v>
      </c>
      <c r="U58" s="16">
        <f t="shared" si="6"/>
        <v>0</v>
      </c>
    </row>
    <row r="59" spans="1:21" ht="27.95" customHeight="1" x14ac:dyDescent="0.25">
      <c r="A59" s="1">
        <f>ROW(A53:A53)</f>
        <v>53</v>
      </c>
      <c r="B59" s="1" t="s">
        <v>22</v>
      </c>
      <c r="C59" s="1"/>
      <c r="D59" s="25" t="s">
        <v>275</v>
      </c>
      <c r="E59" s="85" t="s">
        <v>276</v>
      </c>
      <c r="F59" s="97" t="s">
        <v>436</v>
      </c>
      <c r="G59" s="93">
        <f t="shared" si="0"/>
        <v>0</v>
      </c>
      <c r="H59" s="44">
        <v>3</v>
      </c>
      <c r="I59" s="44">
        <v>0</v>
      </c>
      <c r="J59" s="44">
        <v>2</v>
      </c>
      <c r="K59" s="44">
        <v>0</v>
      </c>
      <c r="L59" s="44">
        <v>0</v>
      </c>
      <c r="M59" s="44">
        <v>0</v>
      </c>
      <c r="N59" s="16">
        <f t="shared" si="1"/>
        <v>0</v>
      </c>
      <c r="O59" s="16">
        <f>IF(I59=0,0,L59/I59)*100</f>
        <v>0</v>
      </c>
      <c r="P59" s="5">
        <f t="shared" si="2"/>
        <v>0</v>
      </c>
      <c r="Q59" s="16">
        <f t="shared" si="3"/>
        <v>0</v>
      </c>
      <c r="R59" s="16">
        <f>IF(L59=0,0,O59/L59)*100</f>
        <v>0</v>
      </c>
      <c r="S59" s="16">
        <f t="shared" si="4"/>
        <v>0</v>
      </c>
      <c r="T59" s="5">
        <f t="shared" si="5"/>
        <v>0</v>
      </c>
      <c r="U59" s="16">
        <f t="shared" si="6"/>
        <v>0</v>
      </c>
    </row>
    <row r="60" spans="1:21" ht="27.95" customHeight="1" x14ac:dyDescent="0.25">
      <c r="A60" s="1">
        <f>ROW(A54:A54)</f>
        <v>54</v>
      </c>
      <c r="B60" s="25" t="s">
        <v>23</v>
      </c>
      <c r="C60" s="221" t="s">
        <v>29</v>
      </c>
      <c r="D60" s="25" t="s">
        <v>132</v>
      </c>
      <c r="E60" s="84" t="s">
        <v>78</v>
      </c>
      <c r="F60" s="96" t="s">
        <v>313</v>
      </c>
      <c r="G60" s="93">
        <f t="shared" si="0"/>
        <v>22685.48</v>
      </c>
      <c r="H60" s="44">
        <v>48</v>
      </c>
      <c r="I60" s="44">
        <v>8</v>
      </c>
      <c r="J60" s="44">
        <v>29</v>
      </c>
      <c r="K60" s="44">
        <v>36</v>
      </c>
      <c r="L60" s="44">
        <v>41</v>
      </c>
      <c r="M60" s="44">
        <v>0</v>
      </c>
      <c r="N60" s="16">
        <f t="shared" si="1"/>
        <v>75</v>
      </c>
      <c r="O60" s="5">
        <v>22685.48</v>
      </c>
      <c r="P60" s="5">
        <f t="shared" si="2"/>
        <v>22685.48</v>
      </c>
      <c r="Q60" s="16">
        <f t="shared" si="3"/>
        <v>100</v>
      </c>
      <c r="R60" s="5">
        <v>22685.48</v>
      </c>
      <c r="S60" s="16">
        <f t="shared" si="4"/>
        <v>100</v>
      </c>
      <c r="T60" s="5">
        <f t="shared" si="5"/>
        <v>0</v>
      </c>
      <c r="U60" s="16">
        <f t="shared" si="6"/>
        <v>0</v>
      </c>
    </row>
    <row r="61" spans="1:21" ht="29.25" customHeight="1" x14ac:dyDescent="0.25">
      <c r="A61" s="1">
        <f>ROW(A55:A55)</f>
        <v>55</v>
      </c>
      <c r="B61" s="1" t="s">
        <v>22</v>
      </c>
      <c r="C61" s="1"/>
      <c r="D61" s="37" t="s">
        <v>130</v>
      </c>
      <c r="E61" s="85" t="s">
        <v>41</v>
      </c>
      <c r="F61" s="96" t="s">
        <v>314</v>
      </c>
      <c r="G61" s="93">
        <f t="shared" si="0"/>
        <v>20738.580000000002</v>
      </c>
      <c r="H61" s="44">
        <v>55</v>
      </c>
      <c r="I61" s="44">
        <v>6</v>
      </c>
      <c r="J61" s="44">
        <v>21</v>
      </c>
      <c r="K61" s="44">
        <v>32</v>
      </c>
      <c r="L61" s="44">
        <v>44</v>
      </c>
      <c r="M61" s="44">
        <v>0</v>
      </c>
      <c r="N61" s="16">
        <f t="shared" si="1"/>
        <v>58.18181818181818</v>
      </c>
      <c r="O61" s="5">
        <v>20738.580000000002</v>
      </c>
      <c r="P61" s="5">
        <f t="shared" si="2"/>
        <v>20738.580000000002</v>
      </c>
      <c r="Q61" s="16">
        <f t="shared" si="3"/>
        <v>100</v>
      </c>
      <c r="R61" s="5">
        <v>20738.580000000002</v>
      </c>
      <c r="S61" s="16">
        <f t="shared" si="4"/>
        <v>100</v>
      </c>
      <c r="T61" s="5">
        <f t="shared" si="5"/>
        <v>0</v>
      </c>
      <c r="U61" s="16">
        <f t="shared" si="6"/>
        <v>0</v>
      </c>
    </row>
    <row r="62" spans="1:21" ht="28.5" customHeight="1" x14ac:dyDescent="0.25">
      <c r="A62" s="1">
        <f>ROW(A56:A56)</f>
        <v>56</v>
      </c>
      <c r="B62" s="60" t="s">
        <v>22</v>
      </c>
      <c r="C62" s="221"/>
      <c r="D62" s="37" t="s">
        <v>277</v>
      </c>
      <c r="E62" s="84" t="s">
        <v>41</v>
      </c>
      <c r="F62" s="98" t="s">
        <v>315</v>
      </c>
      <c r="G62" s="93">
        <f t="shared" si="0"/>
        <v>0</v>
      </c>
      <c r="H62" s="44">
        <v>30</v>
      </c>
      <c r="I62" s="44">
        <v>6</v>
      </c>
      <c r="J62" s="44">
        <v>19</v>
      </c>
      <c r="K62" s="44">
        <v>0</v>
      </c>
      <c r="L62" s="44">
        <v>0</v>
      </c>
      <c r="M62" s="44">
        <v>0</v>
      </c>
      <c r="N62" s="16">
        <f t="shared" si="1"/>
        <v>0</v>
      </c>
      <c r="O62" s="5">
        <v>0</v>
      </c>
      <c r="P62" s="5">
        <f t="shared" si="2"/>
        <v>0</v>
      </c>
      <c r="Q62" s="16">
        <f t="shared" si="3"/>
        <v>0</v>
      </c>
      <c r="R62" s="5">
        <v>0</v>
      </c>
      <c r="S62" s="16">
        <f t="shared" si="4"/>
        <v>0</v>
      </c>
      <c r="T62" s="5">
        <f t="shared" si="5"/>
        <v>0</v>
      </c>
      <c r="U62" s="16">
        <f t="shared" si="6"/>
        <v>0</v>
      </c>
    </row>
    <row r="63" spans="1:21" ht="28.5" customHeight="1" x14ac:dyDescent="0.25">
      <c r="A63" s="1">
        <f>ROW(A57:A57)</f>
        <v>57</v>
      </c>
      <c r="B63" s="60" t="s">
        <v>22</v>
      </c>
      <c r="C63" s="221"/>
      <c r="D63" s="37" t="s">
        <v>419</v>
      </c>
      <c r="E63" s="84" t="s">
        <v>41</v>
      </c>
      <c r="F63" s="192" t="s">
        <v>438</v>
      </c>
      <c r="G63" s="93">
        <f t="shared" si="0"/>
        <v>1386.83</v>
      </c>
      <c r="H63" s="44">
        <v>7</v>
      </c>
      <c r="I63" s="44">
        <v>1</v>
      </c>
      <c r="J63" s="44">
        <v>4</v>
      </c>
      <c r="K63" s="44">
        <v>4</v>
      </c>
      <c r="L63" s="44">
        <v>4</v>
      </c>
      <c r="M63" s="44">
        <v>0</v>
      </c>
      <c r="N63" s="16">
        <f t="shared" si="1"/>
        <v>57.142857142857139</v>
      </c>
      <c r="O63" s="5">
        <v>1386.83</v>
      </c>
      <c r="P63" s="5">
        <f t="shared" si="2"/>
        <v>1386.83</v>
      </c>
      <c r="Q63" s="16">
        <f t="shared" si="3"/>
        <v>100</v>
      </c>
      <c r="R63" s="5">
        <v>1386.83</v>
      </c>
      <c r="S63" s="16">
        <f t="shared" si="4"/>
        <v>100</v>
      </c>
      <c r="T63" s="5">
        <f t="shared" si="5"/>
        <v>0</v>
      </c>
      <c r="U63" s="16">
        <f t="shared" si="6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134</v>
      </c>
      <c r="E64" s="84" t="s">
        <v>135</v>
      </c>
      <c r="F64" s="96" t="s">
        <v>316</v>
      </c>
      <c r="G64" s="93">
        <f t="shared" si="0"/>
        <v>4661.71</v>
      </c>
      <c r="H64" s="44">
        <v>10</v>
      </c>
      <c r="I64" s="44">
        <v>1</v>
      </c>
      <c r="J64" s="44">
        <v>7</v>
      </c>
      <c r="K64" s="44">
        <v>9</v>
      </c>
      <c r="L64" s="44">
        <v>11</v>
      </c>
      <c r="M64" s="44">
        <v>0</v>
      </c>
      <c r="N64" s="16">
        <f t="shared" si="1"/>
        <v>90</v>
      </c>
      <c r="O64" s="5">
        <v>4661.71</v>
      </c>
      <c r="P64" s="5">
        <f t="shared" si="2"/>
        <v>4661.71</v>
      </c>
      <c r="Q64" s="16">
        <f t="shared" si="3"/>
        <v>100</v>
      </c>
      <c r="R64" s="5">
        <v>4661.71</v>
      </c>
      <c r="S64" s="16">
        <f t="shared" si="4"/>
        <v>100</v>
      </c>
      <c r="T64" s="5">
        <f t="shared" si="5"/>
        <v>0</v>
      </c>
      <c r="U64" s="16">
        <f t="shared" si="6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141</v>
      </c>
      <c r="E65" s="84" t="s">
        <v>53</v>
      </c>
      <c r="F65" s="96" t="s">
        <v>317</v>
      </c>
      <c r="G65" s="93">
        <f t="shared" si="0"/>
        <v>16750.849999999999</v>
      </c>
      <c r="H65" s="44">
        <v>39</v>
      </c>
      <c r="I65" s="44">
        <v>10</v>
      </c>
      <c r="J65" s="44">
        <v>22</v>
      </c>
      <c r="K65" s="44">
        <v>31</v>
      </c>
      <c r="L65" s="44">
        <v>37</v>
      </c>
      <c r="M65" s="44">
        <v>0</v>
      </c>
      <c r="N65" s="16">
        <f t="shared" si="1"/>
        <v>79.487179487179489</v>
      </c>
      <c r="O65" s="5">
        <v>16750.849999999999</v>
      </c>
      <c r="P65" s="5">
        <f t="shared" si="2"/>
        <v>16750.849999999999</v>
      </c>
      <c r="Q65" s="16">
        <f t="shared" si="3"/>
        <v>100</v>
      </c>
      <c r="R65" s="5">
        <v>16750.849999999999</v>
      </c>
      <c r="S65" s="16">
        <f t="shared" si="4"/>
        <v>100</v>
      </c>
      <c r="T65" s="5">
        <f t="shared" si="5"/>
        <v>0</v>
      </c>
      <c r="U65" s="16">
        <f t="shared" si="6"/>
        <v>0</v>
      </c>
    </row>
    <row r="66" spans="1:21" ht="27.95" customHeight="1" x14ac:dyDescent="0.25">
      <c r="A66" s="1">
        <f t="shared" si="7"/>
        <v>61</v>
      </c>
      <c r="B66" s="1" t="s">
        <v>22</v>
      </c>
      <c r="C66" s="1"/>
      <c r="D66" s="25" t="s">
        <v>143</v>
      </c>
      <c r="E66" s="84" t="s">
        <v>53</v>
      </c>
      <c r="F66" s="96" t="s">
        <v>318</v>
      </c>
      <c r="G66" s="93">
        <f t="shared" si="0"/>
        <v>18330.18</v>
      </c>
      <c r="H66" s="44">
        <v>27</v>
      </c>
      <c r="I66" s="44">
        <v>7</v>
      </c>
      <c r="J66" s="44">
        <v>18</v>
      </c>
      <c r="K66" s="44">
        <v>19</v>
      </c>
      <c r="L66" s="44">
        <v>25</v>
      </c>
      <c r="M66" s="44">
        <v>0</v>
      </c>
      <c r="N66" s="16">
        <f t="shared" si="1"/>
        <v>70.370370370370367</v>
      </c>
      <c r="O66" s="5">
        <v>18330.18</v>
      </c>
      <c r="P66" s="5">
        <f t="shared" si="2"/>
        <v>18330.18</v>
      </c>
      <c r="Q66" s="16">
        <f t="shared" si="3"/>
        <v>100</v>
      </c>
      <c r="R66" s="5">
        <v>18330.18</v>
      </c>
      <c r="S66" s="16">
        <f t="shared" si="4"/>
        <v>100</v>
      </c>
      <c r="T66" s="5">
        <f t="shared" si="5"/>
        <v>0</v>
      </c>
      <c r="U66" s="16">
        <f t="shared" si="6"/>
        <v>0</v>
      </c>
    </row>
    <row r="67" spans="1:21" ht="30.75" customHeight="1" x14ac:dyDescent="0.25">
      <c r="A67" s="1">
        <f t="shared" si="7"/>
        <v>62</v>
      </c>
      <c r="B67" s="25" t="s">
        <v>23</v>
      </c>
      <c r="C67" s="221" t="s">
        <v>268</v>
      </c>
      <c r="D67" s="25" t="s">
        <v>267</v>
      </c>
      <c r="E67" s="84" t="s">
        <v>41</v>
      </c>
      <c r="F67" s="96" t="s">
        <v>319</v>
      </c>
      <c r="G67" s="93">
        <f t="shared" si="0"/>
        <v>1203.94</v>
      </c>
      <c r="H67" s="44">
        <v>6</v>
      </c>
      <c r="I67" s="44">
        <v>0</v>
      </c>
      <c r="J67" s="44">
        <v>5</v>
      </c>
      <c r="K67" s="44">
        <v>3</v>
      </c>
      <c r="L67" s="44">
        <v>3</v>
      </c>
      <c r="M67" s="44">
        <v>0</v>
      </c>
      <c r="N67" s="16">
        <f t="shared" si="1"/>
        <v>50</v>
      </c>
      <c r="O67" s="16">
        <v>1203.94</v>
      </c>
      <c r="P67" s="5">
        <f t="shared" si="2"/>
        <v>1203.94</v>
      </c>
      <c r="Q67" s="16">
        <f t="shared" si="3"/>
        <v>100</v>
      </c>
      <c r="R67" s="16">
        <v>1203.94</v>
      </c>
      <c r="S67" s="16">
        <f t="shared" si="4"/>
        <v>100</v>
      </c>
      <c r="T67" s="5">
        <f t="shared" si="5"/>
        <v>0</v>
      </c>
      <c r="U67" s="16">
        <f t="shared" si="6"/>
        <v>0</v>
      </c>
    </row>
    <row r="68" spans="1:21" ht="30.75" customHeight="1" x14ac:dyDescent="0.25">
      <c r="A68" s="1">
        <f t="shared" si="7"/>
        <v>63</v>
      </c>
      <c r="B68" s="25" t="s">
        <v>22</v>
      </c>
      <c r="C68" s="221"/>
      <c r="D68" s="25" t="s">
        <v>420</v>
      </c>
      <c r="E68" s="84" t="s">
        <v>41</v>
      </c>
      <c r="F68" s="192" t="s">
        <v>439</v>
      </c>
      <c r="G68" s="93">
        <f t="shared" si="0"/>
        <v>3697.5</v>
      </c>
      <c r="H68" s="44">
        <v>9</v>
      </c>
      <c r="I68" s="44">
        <v>1</v>
      </c>
      <c r="J68" s="44">
        <v>3</v>
      </c>
      <c r="K68" s="44">
        <v>4</v>
      </c>
      <c r="L68" s="44">
        <v>6</v>
      </c>
      <c r="M68" s="44">
        <v>0</v>
      </c>
      <c r="N68" s="16">
        <f t="shared" si="1"/>
        <v>44.444444444444443</v>
      </c>
      <c r="O68" s="16">
        <v>3697.5</v>
      </c>
      <c r="P68" s="5">
        <f t="shared" si="2"/>
        <v>3697.5</v>
      </c>
      <c r="Q68" s="16">
        <f t="shared" si="3"/>
        <v>100</v>
      </c>
      <c r="R68" s="16">
        <v>3697.5</v>
      </c>
      <c r="S68" s="16">
        <f t="shared" si="4"/>
        <v>100</v>
      </c>
      <c r="T68" s="5">
        <f t="shared" si="5"/>
        <v>0</v>
      </c>
      <c r="U68" s="16">
        <f t="shared" si="6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145</v>
      </c>
      <c r="E69" s="84" t="s">
        <v>111</v>
      </c>
      <c r="F69" s="96" t="s">
        <v>320</v>
      </c>
      <c r="G69" s="93">
        <f t="shared" si="0"/>
        <v>18464.59</v>
      </c>
      <c r="H69" s="44">
        <v>32</v>
      </c>
      <c r="I69" s="44">
        <v>2</v>
      </c>
      <c r="J69" s="44">
        <v>16</v>
      </c>
      <c r="K69" s="44">
        <v>21</v>
      </c>
      <c r="L69" s="44">
        <v>28</v>
      </c>
      <c r="M69" s="44">
        <v>0</v>
      </c>
      <c r="N69" s="16">
        <f t="shared" si="1"/>
        <v>65.625</v>
      </c>
      <c r="O69" s="5">
        <v>18464.59</v>
      </c>
      <c r="P69" s="5">
        <f t="shared" si="2"/>
        <v>18464.59</v>
      </c>
      <c r="Q69" s="16">
        <f t="shared" si="3"/>
        <v>100</v>
      </c>
      <c r="R69" s="5">
        <v>18464.59</v>
      </c>
      <c r="S69" s="16">
        <f t="shared" si="4"/>
        <v>100</v>
      </c>
      <c r="T69" s="5">
        <f t="shared" si="5"/>
        <v>0</v>
      </c>
      <c r="U69" s="16">
        <f t="shared" si="6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421</v>
      </c>
      <c r="E70" s="84" t="s">
        <v>41</v>
      </c>
      <c r="F70" s="192" t="s">
        <v>440</v>
      </c>
      <c r="G70" s="93">
        <f t="shared" si="0"/>
        <v>1031.6500000000001</v>
      </c>
      <c r="H70" s="44">
        <v>6</v>
      </c>
      <c r="I70" s="44">
        <v>2</v>
      </c>
      <c r="J70" s="44">
        <v>2</v>
      </c>
      <c r="K70" s="44">
        <v>3</v>
      </c>
      <c r="L70" s="44">
        <v>3</v>
      </c>
      <c r="M70" s="44">
        <v>0</v>
      </c>
      <c r="N70" s="16">
        <f t="shared" si="1"/>
        <v>50</v>
      </c>
      <c r="O70" s="5">
        <v>1031.6500000000001</v>
      </c>
      <c r="P70" s="5">
        <f t="shared" si="2"/>
        <v>1031.6500000000001</v>
      </c>
      <c r="Q70" s="16">
        <f t="shared" si="3"/>
        <v>100</v>
      </c>
      <c r="R70" s="5">
        <v>1031.6500000000001</v>
      </c>
      <c r="S70" s="16">
        <f t="shared" si="4"/>
        <v>100</v>
      </c>
      <c r="T70" s="5">
        <f t="shared" si="5"/>
        <v>0</v>
      </c>
      <c r="U70" s="16">
        <f t="shared" si="6"/>
        <v>0</v>
      </c>
    </row>
    <row r="71" spans="1:21" ht="27.95" customHeight="1" x14ac:dyDescent="0.25">
      <c r="A71" s="1">
        <f t="shared" ref="A71:A134" si="9">ROW(A66:A66)</f>
        <v>66</v>
      </c>
      <c r="B71" s="1" t="s">
        <v>22</v>
      </c>
      <c r="C71" s="1"/>
      <c r="D71" s="25" t="s">
        <v>149</v>
      </c>
      <c r="E71" s="84" t="s">
        <v>150</v>
      </c>
      <c r="F71" s="96" t="s">
        <v>321</v>
      </c>
      <c r="G71" s="93">
        <f t="shared" si="0"/>
        <v>18536.490000000002</v>
      </c>
      <c r="H71" s="44">
        <v>24</v>
      </c>
      <c r="I71" s="44">
        <v>4</v>
      </c>
      <c r="J71" s="44">
        <v>15</v>
      </c>
      <c r="K71" s="44">
        <v>21</v>
      </c>
      <c r="L71" s="44">
        <v>26</v>
      </c>
      <c r="M71" s="44">
        <v>0</v>
      </c>
      <c r="N71" s="16">
        <f t="shared" si="1"/>
        <v>87.5</v>
      </c>
      <c r="O71" s="5">
        <v>18536.490000000002</v>
      </c>
      <c r="P71" s="5">
        <f t="shared" si="2"/>
        <v>18536.490000000002</v>
      </c>
      <c r="Q71" s="16">
        <f t="shared" si="3"/>
        <v>100</v>
      </c>
      <c r="R71" s="5">
        <v>18536.490000000002</v>
      </c>
      <c r="S71" s="16">
        <f t="shared" si="4"/>
        <v>100</v>
      </c>
      <c r="T71" s="5">
        <f t="shared" si="5"/>
        <v>0</v>
      </c>
      <c r="U71" s="16">
        <f t="shared" si="6"/>
        <v>0</v>
      </c>
    </row>
    <row r="72" spans="1:21" ht="27.95" customHeight="1" x14ac:dyDescent="0.25">
      <c r="A72" s="1">
        <f t="shared" si="9"/>
        <v>67</v>
      </c>
      <c r="B72" s="1" t="s">
        <v>22</v>
      </c>
      <c r="C72" s="1"/>
      <c r="D72" s="25" t="s">
        <v>152</v>
      </c>
      <c r="E72" s="86" t="s">
        <v>53</v>
      </c>
      <c r="F72" s="96" t="s">
        <v>322</v>
      </c>
      <c r="G72" s="93">
        <f t="shared" si="0"/>
        <v>13211.78</v>
      </c>
      <c r="H72" s="44">
        <v>30</v>
      </c>
      <c r="I72" s="44">
        <v>8</v>
      </c>
      <c r="J72" s="44">
        <v>17</v>
      </c>
      <c r="K72" s="44">
        <v>14</v>
      </c>
      <c r="L72" s="44">
        <v>20</v>
      </c>
      <c r="M72" s="44">
        <v>0</v>
      </c>
      <c r="N72" s="16">
        <f t="shared" si="1"/>
        <v>46.666666666666664</v>
      </c>
      <c r="O72" s="5">
        <v>13211.78</v>
      </c>
      <c r="P72" s="5">
        <f t="shared" si="2"/>
        <v>13211.78</v>
      </c>
      <c r="Q72" s="16">
        <f t="shared" si="3"/>
        <v>100</v>
      </c>
      <c r="R72" s="5">
        <v>13211.78</v>
      </c>
      <c r="S72" s="16">
        <f t="shared" si="4"/>
        <v>100</v>
      </c>
      <c r="T72" s="5">
        <f t="shared" si="5"/>
        <v>0</v>
      </c>
      <c r="U72" s="16">
        <f t="shared" si="6"/>
        <v>0</v>
      </c>
    </row>
    <row r="73" spans="1:21" ht="27.95" customHeight="1" x14ac:dyDescent="0.25">
      <c r="A73" s="1">
        <f t="shared" si="9"/>
        <v>68</v>
      </c>
      <c r="B73" s="1" t="s">
        <v>22</v>
      </c>
      <c r="C73" s="1"/>
      <c r="D73" s="25" t="s">
        <v>154</v>
      </c>
      <c r="E73" s="84" t="s">
        <v>155</v>
      </c>
      <c r="F73" s="99" t="s">
        <v>323</v>
      </c>
      <c r="G73" s="93">
        <f t="shared" si="0"/>
        <v>28511.98</v>
      </c>
      <c r="H73" s="44">
        <v>52</v>
      </c>
      <c r="I73" s="44">
        <v>5</v>
      </c>
      <c r="J73" s="44">
        <v>46</v>
      </c>
      <c r="K73" s="44">
        <v>31</v>
      </c>
      <c r="L73" s="44">
        <v>47</v>
      </c>
      <c r="M73" s="44">
        <v>0</v>
      </c>
      <c r="N73" s="16">
        <f t="shared" si="1"/>
        <v>59.615384615384613</v>
      </c>
      <c r="O73" s="5">
        <v>28511.98</v>
      </c>
      <c r="P73" s="5">
        <f t="shared" si="2"/>
        <v>28511.98</v>
      </c>
      <c r="Q73" s="16">
        <f t="shared" si="3"/>
        <v>100</v>
      </c>
      <c r="R73" s="5">
        <v>28511.98</v>
      </c>
      <c r="S73" s="16">
        <f t="shared" si="4"/>
        <v>100</v>
      </c>
      <c r="T73" s="5">
        <f t="shared" si="5"/>
        <v>0</v>
      </c>
      <c r="U73" s="16">
        <f t="shared" si="6"/>
        <v>0</v>
      </c>
    </row>
    <row r="74" spans="1:21" ht="39" customHeight="1" x14ac:dyDescent="0.25">
      <c r="A74" s="1">
        <f t="shared" si="9"/>
        <v>69</v>
      </c>
      <c r="B74" s="25" t="s">
        <v>23</v>
      </c>
      <c r="C74" s="221" t="s">
        <v>30</v>
      </c>
      <c r="D74" s="25" t="s">
        <v>157</v>
      </c>
      <c r="E74" s="87" t="s">
        <v>158</v>
      </c>
      <c r="F74" s="97" t="s">
        <v>324</v>
      </c>
      <c r="G74" s="93">
        <f t="shared" si="0"/>
        <v>3148.3</v>
      </c>
      <c r="H74" s="44">
        <v>42</v>
      </c>
      <c r="I74" s="44">
        <v>8</v>
      </c>
      <c r="J74" s="44">
        <v>12</v>
      </c>
      <c r="K74" s="44">
        <v>8</v>
      </c>
      <c r="L74" s="44">
        <v>9</v>
      </c>
      <c r="M74" s="44">
        <v>0</v>
      </c>
      <c r="N74" s="16">
        <f t="shared" si="1"/>
        <v>19.047619047619047</v>
      </c>
      <c r="O74" s="5">
        <v>3148.3</v>
      </c>
      <c r="P74" s="5">
        <f t="shared" si="2"/>
        <v>3148.3</v>
      </c>
      <c r="Q74" s="16">
        <f t="shared" si="3"/>
        <v>100</v>
      </c>
      <c r="R74" s="5">
        <v>3148.3</v>
      </c>
      <c r="S74" s="16">
        <f t="shared" si="4"/>
        <v>100</v>
      </c>
      <c r="T74" s="5">
        <f t="shared" si="5"/>
        <v>0</v>
      </c>
      <c r="U74" s="16">
        <f t="shared" si="6"/>
        <v>0</v>
      </c>
    </row>
    <row r="75" spans="1:21" ht="27.95" customHeight="1" x14ac:dyDescent="0.25">
      <c r="A75" s="1">
        <f t="shared" si="9"/>
        <v>70</v>
      </c>
      <c r="B75" s="1" t="s">
        <v>22</v>
      </c>
      <c r="C75" s="1"/>
      <c r="D75" s="25" t="s">
        <v>160</v>
      </c>
      <c r="E75" s="84" t="s">
        <v>161</v>
      </c>
      <c r="F75" s="96" t="s">
        <v>325</v>
      </c>
      <c r="G75" s="93">
        <f t="shared" si="0"/>
        <v>21394.04</v>
      </c>
      <c r="H75" s="44">
        <v>47</v>
      </c>
      <c r="I75" s="44">
        <v>2</v>
      </c>
      <c r="J75" s="44">
        <v>22</v>
      </c>
      <c r="K75" s="44">
        <v>30</v>
      </c>
      <c r="L75" s="44">
        <v>39</v>
      </c>
      <c r="M75" s="44">
        <v>0</v>
      </c>
      <c r="N75" s="16">
        <f t="shared" si="1"/>
        <v>63.829787234042556</v>
      </c>
      <c r="O75" s="5">
        <v>21394.04</v>
      </c>
      <c r="P75" s="5">
        <f t="shared" si="2"/>
        <v>21394.04</v>
      </c>
      <c r="Q75" s="16">
        <f t="shared" si="3"/>
        <v>100</v>
      </c>
      <c r="R75" s="5">
        <v>21394.04</v>
      </c>
      <c r="S75" s="16">
        <f t="shared" si="4"/>
        <v>100</v>
      </c>
      <c r="T75" s="5">
        <f t="shared" si="5"/>
        <v>0</v>
      </c>
      <c r="U75" s="16">
        <f t="shared" si="6"/>
        <v>0</v>
      </c>
    </row>
    <row r="76" spans="1:21" ht="27.95" customHeight="1" x14ac:dyDescent="0.25">
      <c r="A76" s="1">
        <f t="shared" si="9"/>
        <v>71</v>
      </c>
      <c r="B76" s="25" t="s">
        <v>24</v>
      </c>
      <c r="C76" s="221" t="s">
        <v>31</v>
      </c>
      <c r="D76" s="25" t="s">
        <v>163</v>
      </c>
      <c r="E76" s="84" t="s">
        <v>164</v>
      </c>
      <c r="F76" s="100" t="s">
        <v>165</v>
      </c>
      <c r="G76" s="93">
        <f t="shared" si="0"/>
        <v>15118.22</v>
      </c>
      <c r="H76" s="44">
        <v>28</v>
      </c>
      <c r="I76" s="44">
        <v>5</v>
      </c>
      <c r="J76" s="44">
        <v>16</v>
      </c>
      <c r="K76" s="44">
        <v>19</v>
      </c>
      <c r="L76" s="44">
        <v>22</v>
      </c>
      <c r="M76" s="44">
        <v>0</v>
      </c>
      <c r="N76" s="16">
        <f t="shared" si="1"/>
        <v>67.857142857142861</v>
      </c>
      <c r="O76" s="5">
        <v>15118.22</v>
      </c>
      <c r="P76" s="5">
        <f t="shared" si="2"/>
        <v>15118.22</v>
      </c>
      <c r="Q76" s="16">
        <f t="shared" ref="Q76:Q138" si="10">IF(O76=0,0,P76/O76)*100</f>
        <v>100</v>
      </c>
      <c r="R76" s="5">
        <v>15118.22</v>
      </c>
      <c r="S76" s="16">
        <f t="shared" ref="S76:S138" si="11">IF(P76=0,0,R76/P76)*100</f>
        <v>100</v>
      </c>
      <c r="T76" s="5">
        <f t="shared" si="5"/>
        <v>0</v>
      </c>
      <c r="U76" s="16">
        <f t="shared" ref="U76:U138" si="12">IF(P76=0,0,T76/P76)*100</f>
        <v>0</v>
      </c>
    </row>
    <row r="77" spans="1:21" ht="27.95" customHeight="1" x14ac:dyDescent="0.25">
      <c r="A77" s="1">
        <f t="shared" si="9"/>
        <v>72</v>
      </c>
      <c r="B77" s="1" t="s">
        <v>22</v>
      </c>
      <c r="C77" s="1"/>
      <c r="D77" s="25" t="s">
        <v>168</v>
      </c>
      <c r="E77" s="84" t="s">
        <v>41</v>
      </c>
      <c r="F77" s="98" t="s">
        <v>326</v>
      </c>
      <c r="G77" s="93">
        <f t="shared" si="0"/>
        <v>13054.1</v>
      </c>
      <c r="H77" s="44">
        <v>43</v>
      </c>
      <c r="I77" s="44">
        <v>14</v>
      </c>
      <c r="J77" s="44">
        <v>18</v>
      </c>
      <c r="K77" s="44">
        <v>25</v>
      </c>
      <c r="L77" s="44">
        <v>30</v>
      </c>
      <c r="M77" s="44">
        <v>0</v>
      </c>
      <c r="N77" s="16">
        <f t="shared" si="1"/>
        <v>58.139534883720934</v>
      </c>
      <c r="O77" s="5">
        <v>13054.1</v>
      </c>
      <c r="P77" s="5">
        <f t="shared" si="2"/>
        <v>13054.1</v>
      </c>
      <c r="Q77" s="16">
        <f t="shared" si="10"/>
        <v>100</v>
      </c>
      <c r="R77" s="5">
        <v>13054.1</v>
      </c>
      <c r="S77" s="16">
        <f t="shared" si="11"/>
        <v>100</v>
      </c>
      <c r="T77" s="5">
        <f t="shared" si="5"/>
        <v>0</v>
      </c>
      <c r="U77" s="16">
        <f t="shared" si="12"/>
        <v>0</v>
      </c>
    </row>
    <row r="78" spans="1:21" ht="27.95" customHeight="1" x14ac:dyDescent="0.25">
      <c r="A78" s="1">
        <f t="shared" si="9"/>
        <v>73</v>
      </c>
      <c r="B78" s="1" t="s">
        <v>22</v>
      </c>
      <c r="C78" s="1"/>
      <c r="D78" s="25" t="s">
        <v>170</v>
      </c>
      <c r="E78" s="84" t="s">
        <v>41</v>
      </c>
      <c r="F78" s="98" t="s">
        <v>327</v>
      </c>
      <c r="G78" s="93">
        <f t="shared" si="0"/>
        <v>6295.73</v>
      </c>
      <c r="H78" s="44">
        <v>27</v>
      </c>
      <c r="I78" s="44">
        <v>7</v>
      </c>
      <c r="J78" s="44">
        <v>14</v>
      </c>
      <c r="K78" s="44">
        <v>14</v>
      </c>
      <c r="L78" s="44">
        <v>17</v>
      </c>
      <c r="M78" s="44">
        <v>0</v>
      </c>
      <c r="N78" s="16">
        <f t="shared" si="1"/>
        <v>51.851851851851848</v>
      </c>
      <c r="O78" s="5">
        <v>6295.73</v>
      </c>
      <c r="P78" s="5">
        <f t="shared" si="2"/>
        <v>6295.73</v>
      </c>
      <c r="Q78" s="16">
        <f t="shared" si="10"/>
        <v>100</v>
      </c>
      <c r="R78" s="5">
        <v>6295.73</v>
      </c>
      <c r="S78" s="16">
        <f t="shared" si="11"/>
        <v>100</v>
      </c>
      <c r="T78" s="5">
        <f t="shared" si="5"/>
        <v>0</v>
      </c>
      <c r="U78" s="16">
        <f t="shared" si="12"/>
        <v>0</v>
      </c>
    </row>
    <row r="79" spans="1:21" ht="27.95" customHeight="1" x14ac:dyDescent="0.25">
      <c r="A79" s="1">
        <f t="shared" si="9"/>
        <v>74</v>
      </c>
      <c r="B79" s="1" t="s">
        <v>22</v>
      </c>
      <c r="C79" s="1"/>
      <c r="D79" s="25" t="s">
        <v>166</v>
      </c>
      <c r="E79" s="84" t="s">
        <v>53</v>
      </c>
      <c r="F79" s="98" t="s">
        <v>328</v>
      </c>
      <c r="G79" s="93">
        <f t="shared" si="0"/>
        <v>15758.73</v>
      </c>
      <c r="H79" s="44">
        <v>36</v>
      </c>
      <c r="I79" s="44">
        <v>6</v>
      </c>
      <c r="J79" s="44">
        <v>27</v>
      </c>
      <c r="K79" s="44">
        <v>22</v>
      </c>
      <c r="L79" s="44">
        <v>29</v>
      </c>
      <c r="M79" s="44">
        <v>0</v>
      </c>
      <c r="N79" s="16">
        <f t="shared" si="1"/>
        <v>61.111111111111114</v>
      </c>
      <c r="O79" s="5">
        <v>15758.73</v>
      </c>
      <c r="P79" s="5">
        <f t="shared" si="2"/>
        <v>15758.73</v>
      </c>
      <c r="Q79" s="16">
        <f t="shared" si="10"/>
        <v>100</v>
      </c>
      <c r="R79" s="5">
        <v>15758.73</v>
      </c>
      <c r="S79" s="16">
        <f t="shared" si="11"/>
        <v>100</v>
      </c>
      <c r="T79" s="5">
        <f t="shared" si="5"/>
        <v>0</v>
      </c>
      <c r="U79" s="16">
        <f t="shared" si="12"/>
        <v>0</v>
      </c>
    </row>
    <row r="80" spans="1:21" ht="27.95" customHeight="1" x14ac:dyDescent="0.25">
      <c r="A80" s="1">
        <f t="shared" si="9"/>
        <v>75</v>
      </c>
      <c r="B80" s="1" t="s">
        <v>22</v>
      </c>
      <c r="C80" s="1"/>
      <c r="D80" s="25" t="s">
        <v>422</v>
      </c>
      <c r="E80" s="84" t="s">
        <v>53</v>
      </c>
      <c r="F80" s="192" t="s">
        <v>441</v>
      </c>
      <c r="G80" s="93">
        <f t="shared" si="0"/>
        <v>0</v>
      </c>
      <c r="H80" s="44">
        <v>2</v>
      </c>
      <c r="I80" s="44">
        <v>0</v>
      </c>
      <c r="J80" s="44">
        <v>1</v>
      </c>
      <c r="K80" s="44">
        <v>0</v>
      </c>
      <c r="L80" s="44">
        <v>0</v>
      </c>
      <c r="M80" s="44">
        <v>0</v>
      </c>
      <c r="N80" s="16">
        <f t="shared" si="1"/>
        <v>0</v>
      </c>
      <c r="O80" s="5">
        <v>0</v>
      </c>
      <c r="P80" s="5">
        <f t="shared" si="2"/>
        <v>0</v>
      </c>
      <c r="Q80" s="16">
        <f t="shared" si="10"/>
        <v>0</v>
      </c>
      <c r="R80" s="5">
        <v>0</v>
      </c>
      <c r="S80" s="16">
        <f t="shared" si="11"/>
        <v>0</v>
      </c>
      <c r="T80" s="5">
        <f t="shared" si="5"/>
        <v>0</v>
      </c>
      <c r="U80" s="16">
        <f t="shared" si="12"/>
        <v>0</v>
      </c>
    </row>
    <row r="81" spans="1:21" ht="27.95" customHeight="1" x14ac:dyDescent="0.25">
      <c r="A81" s="1">
        <f t="shared" si="9"/>
        <v>76</v>
      </c>
      <c r="B81" s="1" t="s">
        <v>22</v>
      </c>
      <c r="C81" s="1"/>
      <c r="D81" s="25" t="s">
        <v>172</v>
      </c>
      <c r="E81" s="86" t="s">
        <v>173</v>
      </c>
      <c r="F81" s="96" t="s">
        <v>329</v>
      </c>
      <c r="G81" s="93">
        <f t="shared" si="0"/>
        <v>22289.7</v>
      </c>
      <c r="H81" s="44">
        <v>34</v>
      </c>
      <c r="I81" s="44">
        <v>1</v>
      </c>
      <c r="J81" s="44">
        <v>23</v>
      </c>
      <c r="K81" s="44">
        <v>16</v>
      </c>
      <c r="L81" s="44">
        <v>21</v>
      </c>
      <c r="M81" s="44">
        <v>0</v>
      </c>
      <c r="N81" s="16">
        <f t="shared" si="1"/>
        <v>47.058823529411761</v>
      </c>
      <c r="O81" s="5">
        <v>22289.7</v>
      </c>
      <c r="P81" s="5">
        <f t="shared" si="2"/>
        <v>22289.7</v>
      </c>
      <c r="Q81" s="16">
        <f t="shared" si="10"/>
        <v>100</v>
      </c>
      <c r="R81" s="5">
        <v>22289.7</v>
      </c>
      <c r="S81" s="16">
        <f t="shared" si="11"/>
        <v>100</v>
      </c>
      <c r="T81" s="5">
        <f t="shared" si="5"/>
        <v>0</v>
      </c>
      <c r="U81" s="16">
        <f t="shared" si="12"/>
        <v>0</v>
      </c>
    </row>
    <row r="82" spans="1:21" ht="27.95" customHeight="1" x14ac:dyDescent="0.25">
      <c r="A82" s="1">
        <f t="shared" si="9"/>
        <v>77</v>
      </c>
      <c r="B82" s="1" t="s">
        <v>22</v>
      </c>
      <c r="C82" s="1"/>
      <c r="D82" s="25" t="s">
        <v>175</v>
      </c>
      <c r="E82" s="84" t="s">
        <v>176</v>
      </c>
      <c r="F82" s="96" t="s">
        <v>370</v>
      </c>
      <c r="G82" s="93">
        <f t="shared" si="0"/>
        <v>20300.25</v>
      </c>
      <c r="H82" s="44">
        <v>35</v>
      </c>
      <c r="I82" s="44">
        <v>9</v>
      </c>
      <c r="J82" s="44">
        <v>17</v>
      </c>
      <c r="K82" s="44">
        <v>23</v>
      </c>
      <c r="L82" s="44">
        <v>26</v>
      </c>
      <c r="M82" s="44">
        <v>0</v>
      </c>
      <c r="N82" s="16">
        <f t="shared" si="1"/>
        <v>65.714285714285708</v>
      </c>
      <c r="O82" s="5">
        <v>20300.25</v>
      </c>
      <c r="P82" s="5">
        <f t="shared" si="2"/>
        <v>20300.25</v>
      </c>
      <c r="Q82" s="16">
        <f t="shared" si="10"/>
        <v>100</v>
      </c>
      <c r="R82" s="5">
        <v>20300.25</v>
      </c>
      <c r="S82" s="16">
        <f t="shared" si="11"/>
        <v>100</v>
      </c>
      <c r="T82" s="5">
        <f t="shared" si="5"/>
        <v>0</v>
      </c>
      <c r="U82" s="16">
        <f t="shared" si="12"/>
        <v>0</v>
      </c>
    </row>
    <row r="83" spans="1:21" ht="27.95" customHeight="1" x14ac:dyDescent="0.25">
      <c r="A83" s="1">
        <f t="shared" si="9"/>
        <v>78</v>
      </c>
      <c r="B83" s="1" t="s">
        <v>22</v>
      </c>
      <c r="C83" s="1"/>
      <c r="D83" s="25" t="s">
        <v>451</v>
      </c>
      <c r="E83" s="84" t="s">
        <v>41</v>
      </c>
      <c r="F83" s="96"/>
      <c r="G83" s="93">
        <f t="shared" si="0"/>
        <v>744.81</v>
      </c>
      <c r="H83" s="44">
        <v>7</v>
      </c>
      <c r="I83" s="44">
        <v>1</v>
      </c>
      <c r="J83" s="44">
        <v>4</v>
      </c>
      <c r="K83" s="44">
        <v>3</v>
      </c>
      <c r="L83" s="44">
        <v>3</v>
      </c>
      <c r="M83" s="44">
        <v>0</v>
      </c>
      <c r="N83" s="16">
        <f t="shared" si="1"/>
        <v>42.857142857142854</v>
      </c>
      <c r="O83" s="5">
        <v>744.81</v>
      </c>
      <c r="P83" s="5">
        <f t="shared" si="2"/>
        <v>744.81</v>
      </c>
      <c r="Q83" s="16">
        <f t="shared" si="10"/>
        <v>100</v>
      </c>
      <c r="R83" s="5">
        <v>744.81</v>
      </c>
      <c r="S83" s="16">
        <f t="shared" si="11"/>
        <v>100</v>
      </c>
      <c r="T83" s="5">
        <f t="shared" si="5"/>
        <v>0</v>
      </c>
      <c r="U83" s="16">
        <f t="shared" si="12"/>
        <v>0</v>
      </c>
    </row>
    <row r="84" spans="1:21" ht="27.95" customHeight="1" x14ac:dyDescent="0.25">
      <c r="A84" s="1">
        <f t="shared" si="9"/>
        <v>79</v>
      </c>
      <c r="B84" s="1" t="s">
        <v>22</v>
      </c>
      <c r="C84" s="1"/>
      <c r="D84" s="37" t="s">
        <v>178</v>
      </c>
      <c r="E84" s="85" t="s">
        <v>53</v>
      </c>
      <c r="F84" s="96" t="s">
        <v>330</v>
      </c>
      <c r="G84" s="93">
        <f t="shared" si="0"/>
        <v>103.49</v>
      </c>
      <c r="H84" s="44">
        <v>1</v>
      </c>
      <c r="I84" s="44">
        <v>0</v>
      </c>
      <c r="J84" s="44">
        <v>1</v>
      </c>
      <c r="K84" s="44">
        <v>1</v>
      </c>
      <c r="L84" s="44">
        <v>1</v>
      </c>
      <c r="M84" s="44">
        <v>0</v>
      </c>
      <c r="N84" s="16">
        <f t="shared" si="1"/>
        <v>100</v>
      </c>
      <c r="O84" s="5">
        <v>103.49</v>
      </c>
      <c r="P84" s="5">
        <f t="shared" si="2"/>
        <v>103.49</v>
      </c>
      <c r="Q84" s="16">
        <f t="shared" si="10"/>
        <v>100</v>
      </c>
      <c r="R84" s="5">
        <v>103.49</v>
      </c>
      <c r="S84" s="16">
        <f t="shared" si="11"/>
        <v>100</v>
      </c>
      <c r="T84" s="5">
        <f t="shared" si="5"/>
        <v>0</v>
      </c>
      <c r="U84" s="16">
        <f t="shared" si="12"/>
        <v>0</v>
      </c>
    </row>
    <row r="85" spans="1:21" ht="27.95" customHeight="1" x14ac:dyDescent="0.25">
      <c r="A85" s="1">
        <f t="shared" si="9"/>
        <v>80</v>
      </c>
      <c r="B85" s="1" t="s">
        <v>22</v>
      </c>
      <c r="C85" s="1"/>
      <c r="D85" s="25" t="s">
        <v>180</v>
      </c>
      <c r="E85" s="84" t="s">
        <v>41</v>
      </c>
      <c r="F85" s="97" t="s">
        <v>359</v>
      </c>
      <c r="G85" s="93">
        <f t="shared" si="0"/>
        <v>0</v>
      </c>
      <c r="H85" s="44">
        <v>15</v>
      </c>
      <c r="I85" s="44">
        <v>5</v>
      </c>
      <c r="J85" s="44">
        <v>7</v>
      </c>
      <c r="K85" s="44">
        <v>0</v>
      </c>
      <c r="L85" s="44">
        <v>0</v>
      </c>
      <c r="M85" s="44">
        <v>0</v>
      </c>
      <c r="N85" s="16">
        <f t="shared" si="1"/>
        <v>0</v>
      </c>
      <c r="O85" s="5">
        <v>0</v>
      </c>
      <c r="P85" s="5">
        <f t="shared" si="2"/>
        <v>0</v>
      </c>
      <c r="Q85" s="16">
        <f t="shared" si="10"/>
        <v>0</v>
      </c>
      <c r="R85" s="5">
        <v>0</v>
      </c>
      <c r="S85" s="16">
        <f t="shared" si="11"/>
        <v>0</v>
      </c>
      <c r="T85" s="5">
        <f t="shared" si="5"/>
        <v>0</v>
      </c>
      <c r="U85" s="16">
        <f t="shared" si="12"/>
        <v>0</v>
      </c>
    </row>
    <row r="86" spans="1:21" ht="27.95" customHeight="1" x14ac:dyDescent="0.25">
      <c r="A86" s="1">
        <f t="shared" si="9"/>
        <v>81</v>
      </c>
      <c r="B86" s="25" t="s">
        <v>25</v>
      </c>
      <c r="C86" s="221" t="s">
        <v>32</v>
      </c>
      <c r="D86" s="25" t="s">
        <v>182</v>
      </c>
      <c r="E86" s="84" t="s">
        <v>41</v>
      </c>
      <c r="F86" s="96" t="s">
        <v>331</v>
      </c>
      <c r="G86" s="93">
        <f t="shared" si="0"/>
        <v>12694.09</v>
      </c>
      <c r="H86" s="44">
        <v>37</v>
      </c>
      <c r="I86" s="44">
        <v>13</v>
      </c>
      <c r="J86" s="44">
        <v>18</v>
      </c>
      <c r="K86" s="44">
        <v>32</v>
      </c>
      <c r="L86" s="44">
        <v>40</v>
      </c>
      <c r="M86" s="44">
        <v>0</v>
      </c>
      <c r="N86" s="16">
        <f t="shared" si="1"/>
        <v>86.486486486486484</v>
      </c>
      <c r="O86" s="5">
        <v>12694.09</v>
      </c>
      <c r="P86" s="5">
        <f t="shared" si="2"/>
        <v>12694.09</v>
      </c>
      <c r="Q86" s="16">
        <f t="shared" si="10"/>
        <v>100</v>
      </c>
      <c r="R86" s="5">
        <v>12694.09</v>
      </c>
      <c r="S86" s="16">
        <f t="shared" si="11"/>
        <v>100</v>
      </c>
      <c r="T86" s="5">
        <f t="shared" si="5"/>
        <v>0</v>
      </c>
      <c r="U86" s="16">
        <f t="shared" si="12"/>
        <v>0</v>
      </c>
    </row>
    <row r="87" spans="1:21" ht="27.95" customHeight="1" x14ac:dyDescent="0.25">
      <c r="A87" s="1">
        <f t="shared" si="9"/>
        <v>82</v>
      </c>
      <c r="B87" s="221" t="s">
        <v>24</v>
      </c>
      <c r="C87" s="221" t="s">
        <v>259</v>
      </c>
      <c r="D87" s="25" t="s">
        <v>260</v>
      </c>
      <c r="E87" s="84" t="s">
        <v>41</v>
      </c>
      <c r="F87" s="96" t="s">
        <v>332</v>
      </c>
      <c r="G87" s="93">
        <f t="shared" si="0"/>
        <v>4831.78</v>
      </c>
      <c r="H87" s="44">
        <v>14</v>
      </c>
      <c r="I87" s="44">
        <v>2</v>
      </c>
      <c r="J87" s="44">
        <v>5</v>
      </c>
      <c r="K87" s="44">
        <v>9</v>
      </c>
      <c r="L87" s="44">
        <v>13</v>
      </c>
      <c r="M87" s="44">
        <v>0</v>
      </c>
      <c r="N87" s="16">
        <f t="shared" si="1"/>
        <v>64.285714285714292</v>
      </c>
      <c r="O87" s="16">
        <v>4831.78</v>
      </c>
      <c r="P87" s="5">
        <f t="shared" si="2"/>
        <v>4831.78</v>
      </c>
      <c r="Q87" s="16">
        <f t="shared" si="10"/>
        <v>100</v>
      </c>
      <c r="R87" s="16">
        <v>4831.78</v>
      </c>
      <c r="S87" s="16">
        <f t="shared" si="11"/>
        <v>100</v>
      </c>
      <c r="T87" s="5">
        <f t="shared" si="5"/>
        <v>0</v>
      </c>
      <c r="U87" s="16">
        <f t="shared" si="12"/>
        <v>0</v>
      </c>
    </row>
    <row r="88" spans="1:21" ht="27.95" customHeight="1" x14ac:dyDescent="0.25">
      <c r="A88" s="1">
        <f t="shared" si="9"/>
        <v>83</v>
      </c>
      <c r="B88" s="221" t="s">
        <v>22</v>
      </c>
      <c r="C88" s="221"/>
      <c r="D88" s="25" t="s">
        <v>473</v>
      </c>
      <c r="E88" s="84" t="s">
        <v>58</v>
      </c>
      <c r="F88" s="96"/>
      <c r="G88" s="93">
        <f t="shared" si="0"/>
        <v>0</v>
      </c>
      <c r="H88" s="44">
        <v>3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16">
        <f t="shared" si="1"/>
        <v>0</v>
      </c>
      <c r="O88" s="16">
        <v>0</v>
      </c>
      <c r="P88" s="5">
        <f t="shared" si="2"/>
        <v>0</v>
      </c>
      <c r="Q88" s="16">
        <f t="shared" si="10"/>
        <v>0</v>
      </c>
      <c r="R88" s="16">
        <v>0</v>
      </c>
      <c r="S88" s="16">
        <f t="shared" si="11"/>
        <v>0</v>
      </c>
      <c r="T88" s="5">
        <f t="shared" si="5"/>
        <v>0</v>
      </c>
      <c r="U88" s="16">
        <f t="shared" si="12"/>
        <v>0</v>
      </c>
    </row>
    <row r="89" spans="1:21" ht="27.95" customHeight="1" x14ac:dyDescent="0.25">
      <c r="A89" s="1">
        <f t="shared" si="9"/>
        <v>84</v>
      </c>
      <c r="B89" s="1" t="s">
        <v>22</v>
      </c>
      <c r="C89" s="1"/>
      <c r="D89" s="25" t="s">
        <v>184</v>
      </c>
      <c r="E89" s="84" t="s">
        <v>185</v>
      </c>
      <c r="F89" s="98" t="s">
        <v>333</v>
      </c>
      <c r="G89" s="93">
        <f t="shared" si="0"/>
        <v>91.35</v>
      </c>
      <c r="H89" s="44">
        <v>11</v>
      </c>
      <c r="I89" s="44">
        <v>1</v>
      </c>
      <c r="J89" s="44">
        <v>6</v>
      </c>
      <c r="K89" s="44">
        <v>1</v>
      </c>
      <c r="L89" s="44">
        <v>1</v>
      </c>
      <c r="M89" s="44">
        <v>0</v>
      </c>
      <c r="N89" s="16">
        <f t="shared" si="1"/>
        <v>9.0909090909090917</v>
      </c>
      <c r="O89" s="5">
        <v>91.35</v>
      </c>
      <c r="P89" s="5">
        <f t="shared" si="2"/>
        <v>91.35</v>
      </c>
      <c r="Q89" s="16">
        <f t="shared" si="10"/>
        <v>100</v>
      </c>
      <c r="R89" s="5">
        <v>91.35</v>
      </c>
      <c r="S89" s="16">
        <f t="shared" si="11"/>
        <v>100</v>
      </c>
      <c r="T89" s="5">
        <f t="shared" si="5"/>
        <v>0</v>
      </c>
      <c r="U89" s="16">
        <f t="shared" si="12"/>
        <v>0</v>
      </c>
    </row>
    <row r="90" spans="1:21" ht="27.95" customHeight="1" x14ac:dyDescent="0.25">
      <c r="A90" s="1">
        <f t="shared" si="9"/>
        <v>85</v>
      </c>
      <c r="B90" s="1" t="s">
        <v>22</v>
      </c>
      <c r="C90" s="1"/>
      <c r="D90" s="25" t="s">
        <v>187</v>
      </c>
      <c r="E90" s="84" t="s">
        <v>188</v>
      </c>
      <c r="F90" s="96" t="s">
        <v>362</v>
      </c>
      <c r="G90" s="93">
        <f t="shared" si="0"/>
        <v>17430.099999999999</v>
      </c>
      <c r="H90" s="44">
        <v>42</v>
      </c>
      <c r="I90" s="44">
        <v>8</v>
      </c>
      <c r="J90" s="44">
        <v>24</v>
      </c>
      <c r="K90" s="44">
        <v>32</v>
      </c>
      <c r="L90" s="44">
        <v>39</v>
      </c>
      <c r="M90" s="44">
        <v>0</v>
      </c>
      <c r="N90" s="16">
        <f t="shared" si="1"/>
        <v>76.19047619047619</v>
      </c>
      <c r="O90" s="5">
        <v>17430.099999999999</v>
      </c>
      <c r="P90" s="5">
        <f t="shared" si="2"/>
        <v>17430.099999999999</v>
      </c>
      <c r="Q90" s="16">
        <f t="shared" si="10"/>
        <v>100</v>
      </c>
      <c r="R90" s="5">
        <v>17430.099999999999</v>
      </c>
      <c r="S90" s="16">
        <f t="shared" si="11"/>
        <v>100</v>
      </c>
      <c r="T90" s="5">
        <f t="shared" si="5"/>
        <v>0</v>
      </c>
      <c r="U90" s="16">
        <f t="shared" si="12"/>
        <v>0</v>
      </c>
    </row>
    <row r="91" spans="1:21" ht="27.95" customHeight="1" x14ac:dyDescent="0.25">
      <c r="A91" s="1">
        <f t="shared" si="9"/>
        <v>86</v>
      </c>
      <c r="B91" s="1" t="s">
        <v>22</v>
      </c>
      <c r="C91" s="1"/>
      <c r="D91" s="25" t="s">
        <v>423</v>
      </c>
      <c r="E91" s="84" t="s">
        <v>188</v>
      </c>
      <c r="F91" s="192" t="s">
        <v>442</v>
      </c>
      <c r="G91" s="93">
        <f t="shared" si="0"/>
        <v>0</v>
      </c>
      <c r="H91" s="44">
        <v>8</v>
      </c>
      <c r="I91" s="44">
        <v>0</v>
      </c>
      <c r="J91" s="44">
        <v>1</v>
      </c>
      <c r="K91" s="44">
        <v>0</v>
      </c>
      <c r="L91" s="44">
        <v>0</v>
      </c>
      <c r="M91" s="44">
        <v>0</v>
      </c>
      <c r="N91" s="16">
        <f t="shared" si="1"/>
        <v>0</v>
      </c>
      <c r="O91" s="5">
        <v>0</v>
      </c>
      <c r="P91" s="5">
        <f t="shared" si="2"/>
        <v>0</v>
      </c>
      <c r="Q91" s="16">
        <f t="shared" si="10"/>
        <v>0</v>
      </c>
      <c r="R91" s="5">
        <v>0</v>
      </c>
      <c r="S91" s="16">
        <f t="shared" si="11"/>
        <v>0</v>
      </c>
      <c r="T91" s="5">
        <f t="shared" si="5"/>
        <v>0</v>
      </c>
      <c r="U91" s="16">
        <f t="shared" si="12"/>
        <v>0</v>
      </c>
    </row>
    <row r="92" spans="1:21" ht="42" customHeight="1" x14ac:dyDescent="0.25">
      <c r="A92" s="1">
        <f t="shared" si="9"/>
        <v>87</v>
      </c>
      <c r="B92" s="1" t="s">
        <v>22</v>
      </c>
      <c r="C92" s="1"/>
      <c r="D92" s="25" t="s">
        <v>190</v>
      </c>
      <c r="E92" s="84" t="s">
        <v>44</v>
      </c>
      <c r="F92" s="96" t="s">
        <v>361</v>
      </c>
      <c r="G92" s="93">
        <f t="shared" ref="G92:G137" si="13">O92</f>
        <v>47898.87</v>
      </c>
      <c r="H92" s="44">
        <v>55</v>
      </c>
      <c r="I92" s="44">
        <v>13</v>
      </c>
      <c r="J92" s="44">
        <v>33</v>
      </c>
      <c r="K92" s="44">
        <v>38</v>
      </c>
      <c r="L92" s="44">
        <v>56</v>
      </c>
      <c r="M92" s="44">
        <v>0</v>
      </c>
      <c r="N92" s="16">
        <f t="shared" ref="N92:R137" si="14">IF(H92=0,0,K92/H92)*100</f>
        <v>69.090909090909093</v>
      </c>
      <c r="O92" s="5">
        <v>47898.87</v>
      </c>
      <c r="P92" s="5">
        <f t="shared" ref="P92:P137" si="15">O92</f>
        <v>47898.87</v>
      </c>
      <c r="Q92" s="16">
        <f t="shared" si="10"/>
        <v>100</v>
      </c>
      <c r="R92" s="5">
        <v>47898.87</v>
      </c>
      <c r="S92" s="16">
        <f t="shared" si="11"/>
        <v>100</v>
      </c>
      <c r="T92" s="5">
        <f t="shared" ref="T92:T137" si="16">SUM(P92, -R92)</f>
        <v>0</v>
      </c>
      <c r="U92" s="16">
        <f t="shared" si="12"/>
        <v>0</v>
      </c>
    </row>
    <row r="93" spans="1:21" ht="27.95" customHeight="1" x14ac:dyDescent="0.25">
      <c r="A93" s="1">
        <f t="shared" si="9"/>
        <v>88</v>
      </c>
      <c r="B93" s="1" t="s">
        <v>22</v>
      </c>
      <c r="C93" s="1"/>
      <c r="D93" s="25" t="s">
        <v>192</v>
      </c>
      <c r="E93" s="84" t="s">
        <v>123</v>
      </c>
      <c r="F93" s="98" t="s">
        <v>334</v>
      </c>
      <c r="G93" s="93">
        <f t="shared" si="13"/>
        <v>643.1</v>
      </c>
      <c r="H93" s="44">
        <v>2</v>
      </c>
      <c r="I93" s="44">
        <v>0</v>
      </c>
      <c r="J93" s="44">
        <v>2</v>
      </c>
      <c r="K93" s="44">
        <v>2</v>
      </c>
      <c r="L93" s="44">
        <v>2</v>
      </c>
      <c r="M93" s="44">
        <v>0</v>
      </c>
      <c r="N93" s="16">
        <f t="shared" si="14"/>
        <v>100</v>
      </c>
      <c r="O93" s="5">
        <v>643.1</v>
      </c>
      <c r="P93" s="5">
        <f t="shared" si="15"/>
        <v>643.1</v>
      </c>
      <c r="Q93" s="16">
        <f t="shared" si="10"/>
        <v>100</v>
      </c>
      <c r="R93" s="5">
        <v>643.1</v>
      </c>
      <c r="S93" s="16">
        <f t="shared" si="11"/>
        <v>100</v>
      </c>
      <c r="T93" s="5">
        <f t="shared" si="16"/>
        <v>0</v>
      </c>
      <c r="U93" s="16">
        <f t="shared" si="12"/>
        <v>0</v>
      </c>
    </row>
    <row r="94" spans="1:21" ht="27.95" customHeight="1" x14ac:dyDescent="0.25">
      <c r="A94" s="1">
        <f t="shared" si="9"/>
        <v>89</v>
      </c>
      <c r="B94" s="1" t="s">
        <v>22</v>
      </c>
      <c r="C94" s="1"/>
      <c r="D94" s="25" t="s">
        <v>424</v>
      </c>
      <c r="E94" s="84" t="s">
        <v>111</v>
      </c>
      <c r="F94" s="192" t="s">
        <v>443</v>
      </c>
      <c r="G94" s="93">
        <f t="shared" si="13"/>
        <v>0</v>
      </c>
      <c r="H94" s="44">
        <v>21</v>
      </c>
      <c r="I94" s="44">
        <v>1</v>
      </c>
      <c r="J94" s="44">
        <v>0</v>
      </c>
      <c r="K94" s="44">
        <v>0</v>
      </c>
      <c r="L94" s="44">
        <v>0</v>
      </c>
      <c r="M94" s="44">
        <v>0</v>
      </c>
      <c r="N94" s="16">
        <f t="shared" si="14"/>
        <v>0</v>
      </c>
      <c r="O94" s="5">
        <v>0</v>
      </c>
      <c r="P94" s="5">
        <f t="shared" si="15"/>
        <v>0</v>
      </c>
      <c r="Q94" s="16">
        <f t="shared" si="10"/>
        <v>0</v>
      </c>
      <c r="R94" s="5">
        <v>0</v>
      </c>
      <c r="S94" s="16">
        <f t="shared" si="11"/>
        <v>0</v>
      </c>
      <c r="T94" s="5">
        <f t="shared" si="16"/>
        <v>0</v>
      </c>
      <c r="U94" s="16">
        <f t="shared" si="12"/>
        <v>0</v>
      </c>
    </row>
    <row r="95" spans="1:21" ht="27.95" customHeight="1" x14ac:dyDescent="0.25">
      <c r="A95" s="1">
        <f t="shared" si="9"/>
        <v>90</v>
      </c>
      <c r="B95" s="1" t="s">
        <v>22</v>
      </c>
      <c r="C95" s="1"/>
      <c r="D95" s="25" t="s">
        <v>193</v>
      </c>
      <c r="E95" s="84" t="s">
        <v>41</v>
      </c>
      <c r="F95" s="100" t="s">
        <v>376</v>
      </c>
      <c r="G95" s="93">
        <f t="shared" si="13"/>
        <v>0</v>
      </c>
      <c r="H95" s="44">
        <v>24</v>
      </c>
      <c r="I95" s="44">
        <v>4</v>
      </c>
      <c r="J95" s="44">
        <v>19</v>
      </c>
      <c r="K95" s="44">
        <v>0</v>
      </c>
      <c r="L95" s="44">
        <v>0</v>
      </c>
      <c r="M95" s="44">
        <v>0</v>
      </c>
      <c r="N95" s="16">
        <f t="shared" si="14"/>
        <v>0</v>
      </c>
      <c r="O95" s="5">
        <v>0</v>
      </c>
      <c r="P95" s="5">
        <f t="shared" si="15"/>
        <v>0</v>
      </c>
      <c r="Q95" s="16">
        <f t="shared" si="10"/>
        <v>0</v>
      </c>
      <c r="R95" s="5">
        <v>0</v>
      </c>
      <c r="S95" s="16">
        <f t="shared" si="11"/>
        <v>0</v>
      </c>
      <c r="T95" s="5">
        <f t="shared" si="16"/>
        <v>0</v>
      </c>
      <c r="U95" s="16">
        <f t="shared" si="12"/>
        <v>0</v>
      </c>
    </row>
    <row r="96" spans="1:21" ht="27.95" customHeight="1" x14ac:dyDescent="0.25">
      <c r="A96" s="1">
        <f t="shared" si="9"/>
        <v>91</v>
      </c>
      <c r="B96" s="1" t="s">
        <v>22</v>
      </c>
      <c r="C96" s="1"/>
      <c r="D96" s="25" t="s">
        <v>195</v>
      </c>
      <c r="E96" s="84" t="s">
        <v>196</v>
      </c>
      <c r="F96" s="96" t="s">
        <v>335</v>
      </c>
      <c r="G96" s="93">
        <f t="shared" si="13"/>
        <v>21033.4</v>
      </c>
      <c r="H96" s="44">
        <v>31</v>
      </c>
      <c r="I96" s="44">
        <v>2</v>
      </c>
      <c r="J96" s="44">
        <v>28</v>
      </c>
      <c r="K96" s="44">
        <v>21</v>
      </c>
      <c r="L96" s="44">
        <v>30</v>
      </c>
      <c r="M96" s="44">
        <v>0</v>
      </c>
      <c r="N96" s="16">
        <f t="shared" si="14"/>
        <v>67.741935483870961</v>
      </c>
      <c r="O96" s="5">
        <v>21033.4</v>
      </c>
      <c r="P96" s="5">
        <f t="shared" si="15"/>
        <v>21033.4</v>
      </c>
      <c r="Q96" s="16">
        <f t="shared" si="10"/>
        <v>100</v>
      </c>
      <c r="R96" s="5">
        <v>21033.4</v>
      </c>
      <c r="S96" s="16">
        <f t="shared" si="11"/>
        <v>100</v>
      </c>
      <c r="T96" s="5">
        <f t="shared" si="16"/>
        <v>0</v>
      </c>
      <c r="U96" s="16">
        <f t="shared" si="12"/>
        <v>0</v>
      </c>
    </row>
    <row r="97" spans="1:21" ht="27.95" customHeight="1" x14ac:dyDescent="0.25">
      <c r="A97" s="1">
        <f t="shared" si="9"/>
        <v>92</v>
      </c>
      <c r="B97" s="1" t="s">
        <v>22</v>
      </c>
      <c r="C97" s="1"/>
      <c r="D97" s="25" t="s">
        <v>198</v>
      </c>
      <c r="E97" s="84" t="s">
        <v>196</v>
      </c>
      <c r="F97" s="96" t="s">
        <v>336</v>
      </c>
      <c r="G97" s="93">
        <f t="shared" si="13"/>
        <v>1870.24</v>
      </c>
      <c r="H97" s="44">
        <v>6</v>
      </c>
      <c r="I97" s="44">
        <v>0</v>
      </c>
      <c r="J97" s="44">
        <v>6</v>
      </c>
      <c r="K97" s="44">
        <v>5</v>
      </c>
      <c r="L97" s="44">
        <v>6</v>
      </c>
      <c r="M97" s="44">
        <v>0</v>
      </c>
      <c r="N97" s="16">
        <f t="shared" si="14"/>
        <v>83.333333333333343</v>
      </c>
      <c r="O97" s="5">
        <v>1870.24</v>
      </c>
      <c r="P97" s="5">
        <f t="shared" si="15"/>
        <v>1870.24</v>
      </c>
      <c r="Q97" s="16">
        <f t="shared" si="10"/>
        <v>100</v>
      </c>
      <c r="R97" s="5">
        <v>1870.24</v>
      </c>
      <c r="S97" s="16">
        <f t="shared" si="11"/>
        <v>100</v>
      </c>
      <c r="T97" s="5">
        <f t="shared" si="16"/>
        <v>0</v>
      </c>
      <c r="U97" s="16">
        <f t="shared" si="12"/>
        <v>0</v>
      </c>
    </row>
    <row r="98" spans="1:21" ht="27.95" customHeight="1" x14ac:dyDescent="0.25">
      <c r="A98" s="1">
        <f t="shared" si="9"/>
        <v>93</v>
      </c>
      <c r="B98" s="1" t="s">
        <v>22</v>
      </c>
      <c r="C98" s="1"/>
      <c r="D98" s="25" t="s">
        <v>200</v>
      </c>
      <c r="E98" s="84" t="s">
        <v>41</v>
      </c>
      <c r="F98" s="96" t="s">
        <v>337</v>
      </c>
      <c r="G98" s="93">
        <f t="shared" si="13"/>
        <v>25655.06</v>
      </c>
      <c r="H98" s="44">
        <v>28</v>
      </c>
      <c r="I98" s="44">
        <v>9</v>
      </c>
      <c r="J98" s="44">
        <v>18</v>
      </c>
      <c r="K98" s="44">
        <v>20</v>
      </c>
      <c r="L98" s="44">
        <v>35</v>
      </c>
      <c r="M98" s="44">
        <v>0</v>
      </c>
      <c r="N98" s="16">
        <f t="shared" si="14"/>
        <v>71.428571428571431</v>
      </c>
      <c r="O98" s="5">
        <v>25655.06</v>
      </c>
      <c r="P98" s="5">
        <f t="shared" si="15"/>
        <v>25655.06</v>
      </c>
      <c r="Q98" s="16">
        <f t="shared" si="10"/>
        <v>100</v>
      </c>
      <c r="R98" s="5">
        <v>25655.06</v>
      </c>
      <c r="S98" s="16">
        <f t="shared" si="11"/>
        <v>100</v>
      </c>
      <c r="T98" s="5">
        <f t="shared" si="16"/>
        <v>0</v>
      </c>
      <c r="U98" s="16">
        <f t="shared" si="12"/>
        <v>0</v>
      </c>
    </row>
    <row r="99" spans="1:21" ht="27.95" customHeight="1" x14ac:dyDescent="0.25">
      <c r="A99" s="1">
        <f t="shared" si="9"/>
        <v>94</v>
      </c>
      <c r="B99" s="1" t="s">
        <v>22</v>
      </c>
      <c r="C99" s="1"/>
      <c r="D99" s="25" t="s">
        <v>204</v>
      </c>
      <c r="E99" s="84" t="s">
        <v>53</v>
      </c>
      <c r="F99" s="96" t="s">
        <v>338</v>
      </c>
      <c r="G99" s="93">
        <f t="shared" si="13"/>
        <v>19668.16</v>
      </c>
      <c r="H99" s="44">
        <v>40</v>
      </c>
      <c r="I99" s="44">
        <v>3</v>
      </c>
      <c r="J99" s="44">
        <v>25</v>
      </c>
      <c r="K99" s="44">
        <v>25</v>
      </c>
      <c r="L99" s="44">
        <v>42</v>
      </c>
      <c r="M99" s="44">
        <v>0</v>
      </c>
      <c r="N99" s="16">
        <f t="shared" si="14"/>
        <v>62.5</v>
      </c>
      <c r="O99" s="5">
        <v>19668.16</v>
      </c>
      <c r="P99" s="5">
        <f t="shared" si="15"/>
        <v>19668.16</v>
      </c>
      <c r="Q99" s="16">
        <f t="shared" si="10"/>
        <v>100</v>
      </c>
      <c r="R99" s="5">
        <v>19668.16</v>
      </c>
      <c r="S99" s="16">
        <f t="shared" si="11"/>
        <v>100</v>
      </c>
      <c r="T99" s="5">
        <f t="shared" si="16"/>
        <v>0</v>
      </c>
      <c r="U99" s="16">
        <f t="shared" si="12"/>
        <v>0</v>
      </c>
    </row>
    <row r="100" spans="1:21" ht="27.95" customHeight="1" x14ac:dyDescent="0.25">
      <c r="A100" s="1">
        <f t="shared" si="9"/>
        <v>95</v>
      </c>
      <c r="B100" s="1" t="s">
        <v>22</v>
      </c>
      <c r="C100" s="1"/>
      <c r="D100" s="25" t="s">
        <v>206</v>
      </c>
      <c r="E100" s="86" t="s">
        <v>41</v>
      </c>
      <c r="F100" s="96" t="s">
        <v>339</v>
      </c>
      <c r="G100" s="93">
        <f t="shared" si="13"/>
        <v>26582.81</v>
      </c>
      <c r="H100" s="44">
        <v>57</v>
      </c>
      <c r="I100" s="44">
        <v>13</v>
      </c>
      <c r="J100" s="44">
        <v>35</v>
      </c>
      <c r="K100" s="44">
        <v>41</v>
      </c>
      <c r="L100" s="44">
        <v>59</v>
      </c>
      <c r="M100" s="44">
        <v>0</v>
      </c>
      <c r="N100" s="16">
        <f t="shared" si="14"/>
        <v>71.929824561403507</v>
      </c>
      <c r="O100" s="5">
        <v>26582.81</v>
      </c>
      <c r="P100" s="5">
        <f t="shared" si="15"/>
        <v>26582.81</v>
      </c>
      <c r="Q100" s="16">
        <f t="shared" si="10"/>
        <v>100</v>
      </c>
      <c r="R100" s="5">
        <v>26582.81</v>
      </c>
      <c r="S100" s="16">
        <f t="shared" si="11"/>
        <v>100</v>
      </c>
      <c r="T100" s="5">
        <f t="shared" si="16"/>
        <v>0</v>
      </c>
      <c r="U100" s="16">
        <f t="shared" si="12"/>
        <v>0</v>
      </c>
    </row>
    <row r="101" spans="1:21" ht="27.95" customHeight="1" x14ac:dyDescent="0.25">
      <c r="A101" s="1">
        <f t="shared" si="9"/>
        <v>96</v>
      </c>
      <c r="B101" s="1" t="s">
        <v>22</v>
      </c>
      <c r="C101" s="1"/>
      <c r="D101" s="25" t="s">
        <v>450</v>
      </c>
      <c r="E101" s="86" t="s">
        <v>41</v>
      </c>
      <c r="F101" s="96"/>
      <c r="G101" s="93">
        <f t="shared" si="13"/>
        <v>0</v>
      </c>
      <c r="H101" s="44">
        <v>4</v>
      </c>
      <c r="I101" s="44">
        <v>0</v>
      </c>
      <c r="J101" s="44">
        <v>1</v>
      </c>
      <c r="K101" s="44">
        <v>0</v>
      </c>
      <c r="L101" s="44">
        <v>0</v>
      </c>
      <c r="M101" s="44">
        <v>0</v>
      </c>
      <c r="N101" s="16">
        <f t="shared" si="14"/>
        <v>0</v>
      </c>
      <c r="O101" s="5">
        <v>0</v>
      </c>
      <c r="P101" s="5">
        <f t="shared" si="15"/>
        <v>0</v>
      </c>
      <c r="Q101" s="16">
        <f t="shared" si="10"/>
        <v>0</v>
      </c>
      <c r="R101" s="5">
        <v>0</v>
      </c>
      <c r="S101" s="16">
        <f t="shared" si="11"/>
        <v>0</v>
      </c>
      <c r="T101" s="5">
        <f t="shared" si="16"/>
        <v>0</v>
      </c>
      <c r="U101" s="16">
        <f t="shared" si="12"/>
        <v>0</v>
      </c>
    </row>
    <row r="102" spans="1:21" ht="27.95" customHeight="1" x14ac:dyDescent="0.25">
      <c r="A102" s="1">
        <f t="shared" si="9"/>
        <v>97</v>
      </c>
      <c r="B102" s="1" t="s">
        <v>22</v>
      </c>
      <c r="C102" s="1"/>
      <c r="D102" s="25" t="s">
        <v>208</v>
      </c>
      <c r="E102" s="84" t="s">
        <v>135</v>
      </c>
      <c r="F102" s="96" t="s">
        <v>340</v>
      </c>
      <c r="G102" s="93">
        <f t="shared" si="13"/>
        <v>8880.3700000000008</v>
      </c>
      <c r="H102" s="44">
        <v>7</v>
      </c>
      <c r="I102" s="44">
        <v>2</v>
      </c>
      <c r="J102" s="44">
        <v>3</v>
      </c>
      <c r="K102" s="44">
        <v>6</v>
      </c>
      <c r="L102" s="44">
        <v>10</v>
      </c>
      <c r="M102" s="44">
        <v>0</v>
      </c>
      <c r="N102" s="16">
        <f t="shared" si="14"/>
        <v>85.714285714285708</v>
      </c>
      <c r="O102" s="5">
        <v>8880.3700000000008</v>
      </c>
      <c r="P102" s="5">
        <f t="shared" si="15"/>
        <v>8880.3700000000008</v>
      </c>
      <c r="Q102" s="16">
        <f t="shared" si="10"/>
        <v>100</v>
      </c>
      <c r="R102" s="5">
        <v>8880.3700000000008</v>
      </c>
      <c r="S102" s="16">
        <f t="shared" si="11"/>
        <v>100</v>
      </c>
      <c r="T102" s="5">
        <f t="shared" si="16"/>
        <v>0</v>
      </c>
      <c r="U102" s="16">
        <f t="shared" si="12"/>
        <v>0</v>
      </c>
    </row>
    <row r="103" spans="1:21" ht="27.95" customHeight="1" x14ac:dyDescent="0.25">
      <c r="A103" s="1">
        <f t="shared" si="9"/>
        <v>98</v>
      </c>
      <c r="B103" s="1" t="s">
        <v>22</v>
      </c>
      <c r="C103" s="1"/>
      <c r="D103" s="25" t="s">
        <v>210</v>
      </c>
      <c r="E103" s="84" t="s">
        <v>211</v>
      </c>
      <c r="F103" s="100" t="s">
        <v>341</v>
      </c>
      <c r="G103" s="93">
        <f t="shared" si="13"/>
        <v>8230.5499999999993</v>
      </c>
      <c r="H103" s="44">
        <v>7</v>
      </c>
      <c r="I103" s="44">
        <v>1</v>
      </c>
      <c r="J103" s="44">
        <v>6</v>
      </c>
      <c r="K103" s="44">
        <v>6</v>
      </c>
      <c r="L103" s="44">
        <v>9</v>
      </c>
      <c r="M103" s="44">
        <v>0</v>
      </c>
      <c r="N103" s="16">
        <f t="shared" si="14"/>
        <v>85.714285714285708</v>
      </c>
      <c r="O103" s="5">
        <v>8230.5499999999993</v>
      </c>
      <c r="P103" s="5">
        <f t="shared" si="15"/>
        <v>8230.5499999999993</v>
      </c>
      <c r="Q103" s="16">
        <f t="shared" si="10"/>
        <v>100</v>
      </c>
      <c r="R103" s="5">
        <v>8230.5499999999993</v>
      </c>
      <c r="S103" s="16">
        <f t="shared" si="11"/>
        <v>100</v>
      </c>
      <c r="T103" s="5">
        <f t="shared" si="16"/>
        <v>0</v>
      </c>
      <c r="U103" s="16">
        <f t="shared" si="12"/>
        <v>0</v>
      </c>
    </row>
    <row r="104" spans="1:21" ht="30" x14ac:dyDescent="0.25">
      <c r="A104" s="1">
        <f t="shared" si="9"/>
        <v>99</v>
      </c>
      <c r="B104" s="1" t="s">
        <v>22</v>
      </c>
      <c r="C104" s="1"/>
      <c r="D104" s="25" t="s">
        <v>385</v>
      </c>
      <c r="E104" s="84" t="s">
        <v>41</v>
      </c>
      <c r="F104" s="97" t="s">
        <v>431</v>
      </c>
      <c r="G104" s="93">
        <f t="shared" si="13"/>
        <v>450.66</v>
      </c>
      <c r="H104" s="44">
        <v>24</v>
      </c>
      <c r="I104" s="44">
        <v>6</v>
      </c>
      <c r="J104" s="44">
        <v>6</v>
      </c>
      <c r="K104" s="44">
        <v>5</v>
      </c>
      <c r="L104" s="44">
        <v>5</v>
      </c>
      <c r="M104" s="44">
        <v>0</v>
      </c>
      <c r="N104" s="16">
        <f t="shared" si="14"/>
        <v>20.833333333333336</v>
      </c>
      <c r="O104" s="16">
        <v>450.66</v>
      </c>
      <c r="P104" s="5">
        <f t="shared" si="15"/>
        <v>450.66</v>
      </c>
      <c r="Q104" s="16">
        <f t="shared" si="10"/>
        <v>100</v>
      </c>
      <c r="R104" s="5">
        <v>450.66</v>
      </c>
      <c r="S104" s="16">
        <f t="shared" si="11"/>
        <v>100</v>
      </c>
      <c r="T104" s="5">
        <f t="shared" si="16"/>
        <v>0</v>
      </c>
      <c r="U104" s="16">
        <f t="shared" si="12"/>
        <v>0</v>
      </c>
    </row>
    <row r="105" spans="1:21" ht="27.95" customHeight="1" x14ac:dyDescent="0.25">
      <c r="A105" s="1">
        <f t="shared" si="9"/>
        <v>100</v>
      </c>
      <c r="B105" s="1" t="s">
        <v>22</v>
      </c>
      <c r="C105" s="1"/>
      <c r="D105" s="25" t="s">
        <v>218</v>
      </c>
      <c r="E105" s="84" t="s">
        <v>53</v>
      </c>
      <c r="F105" s="96" t="s">
        <v>342</v>
      </c>
      <c r="G105" s="93">
        <f t="shared" si="13"/>
        <v>11637.7</v>
      </c>
      <c r="H105" s="44">
        <v>32</v>
      </c>
      <c r="I105" s="44">
        <v>9</v>
      </c>
      <c r="J105" s="44">
        <v>20</v>
      </c>
      <c r="K105" s="44">
        <v>27</v>
      </c>
      <c r="L105" s="44">
        <v>34</v>
      </c>
      <c r="M105" s="44">
        <v>0</v>
      </c>
      <c r="N105" s="16">
        <f t="shared" si="14"/>
        <v>84.375</v>
      </c>
      <c r="O105" s="5">
        <v>11637.7</v>
      </c>
      <c r="P105" s="5">
        <f t="shared" si="15"/>
        <v>11637.7</v>
      </c>
      <c r="Q105" s="16">
        <f t="shared" si="10"/>
        <v>100</v>
      </c>
      <c r="R105" s="5">
        <v>11637.7</v>
      </c>
      <c r="S105" s="16">
        <f t="shared" si="11"/>
        <v>100</v>
      </c>
      <c r="T105" s="5">
        <f t="shared" si="16"/>
        <v>0</v>
      </c>
      <c r="U105" s="16">
        <f t="shared" si="12"/>
        <v>0</v>
      </c>
    </row>
    <row r="106" spans="1:21" ht="27.95" customHeight="1" x14ac:dyDescent="0.25">
      <c r="A106" s="1">
        <f t="shared" si="9"/>
        <v>101</v>
      </c>
      <c r="B106" s="1" t="s">
        <v>22</v>
      </c>
      <c r="C106" s="1"/>
      <c r="D106" s="25" t="s">
        <v>216</v>
      </c>
      <c r="E106" s="25" t="s">
        <v>53</v>
      </c>
      <c r="F106" s="98" t="s">
        <v>343</v>
      </c>
      <c r="G106" s="93">
        <f t="shared" si="13"/>
        <v>26065.58</v>
      </c>
      <c r="H106" s="44">
        <v>33</v>
      </c>
      <c r="I106" s="44">
        <v>5</v>
      </c>
      <c r="J106" s="44">
        <v>18</v>
      </c>
      <c r="K106" s="44">
        <v>22</v>
      </c>
      <c r="L106" s="44">
        <v>30</v>
      </c>
      <c r="M106" s="44">
        <v>0</v>
      </c>
      <c r="N106" s="16">
        <f t="shared" si="14"/>
        <v>66.666666666666657</v>
      </c>
      <c r="O106" s="5">
        <v>26065.58</v>
      </c>
      <c r="P106" s="5">
        <f t="shared" si="15"/>
        <v>26065.58</v>
      </c>
      <c r="Q106" s="16">
        <f t="shared" si="10"/>
        <v>100</v>
      </c>
      <c r="R106" s="5">
        <v>26065.58</v>
      </c>
      <c r="S106" s="16">
        <f t="shared" si="11"/>
        <v>100</v>
      </c>
      <c r="T106" s="5">
        <f t="shared" si="16"/>
        <v>0</v>
      </c>
      <c r="U106" s="16">
        <f t="shared" si="12"/>
        <v>0</v>
      </c>
    </row>
    <row r="107" spans="1:21" ht="27.95" customHeight="1" x14ac:dyDescent="0.25">
      <c r="A107" s="1">
        <f t="shared" si="9"/>
        <v>102</v>
      </c>
      <c r="B107" s="1" t="s">
        <v>22</v>
      </c>
      <c r="C107" s="1"/>
      <c r="D107" s="25" t="s">
        <v>466</v>
      </c>
      <c r="E107" s="25" t="s">
        <v>53</v>
      </c>
      <c r="F107" s="98"/>
      <c r="G107" s="93">
        <f t="shared" si="13"/>
        <v>0</v>
      </c>
      <c r="H107" s="44">
        <v>1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16">
        <f t="shared" si="14"/>
        <v>0</v>
      </c>
      <c r="O107" s="5">
        <v>0</v>
      </c>
      <c r="P107" s="5">
        <f t="shared" si="15"/>
        <v>0</v>
      </c>
      <c r="Q107" s="16">
        <f t="shared" si="10"/>
        <v>0</v>
      </c>
      <c r="R107" s="5">
        <v>0</v>
      </c>
      <c r="S107" s="16">
        <f t="shared" si="11"/>
        <v>0</v>
      </c>
      <c r="T107" s="5">
        <f t="shared" si="16"/>
        <v>0</v>
      </c>
      <c r="U107" s="16">
        <f t="shared" si="12"/>
        <v>0</v>
      </c>
    </row>
    <row r="108" spans="1:21" ht="27.95" customHeight="1" x14ac:dyDescent="0.25">
      <c r="A108" s="1">
        <f t="shared" si="9"/>
        <v>103</v>
      </c>
      <c r="B108" s="1" t="s">
        <v>22</v>
      </c>
      <c r="C108" s="1"/>
      <c r="D108" s="25" t="s">
        <v>220</v>
      </c>
      <c r="E108" s="25" t="s">
        <v>221</v>
      </c>
      <c r="F108" s="101" t="s">
        <v>344</v>
      </c>
      <c r="G108" s="93">
        <f t="shared" si="13"/>
        <v>42562.03</v>
      </c>
      <c r="H108" s="44">
        <v>52</v>
      </c>
      <c r="I108" s="44">
        <v>5</v>
      </c>
      <c r="J108" s="44">
        <v>45</v>
      </c>
      <c r="K108" s="44">
        <v>47</v>
      </c>
      <c r="L108" s="44">
        <v>57</v>
      </c>
      <c r="M108" s="44">
        <v>0</v>
      </c>
      <c r="N108" s="16">
        <f t="shared" si="14"/>
        <v>90.384615384615387</v>
      </c>
      <c r="O108" s="5">
        <v>42562.03</v>
      </c>
      <c r="P108" s="5">
        <f t="shared" si="15"/>
        <v>42562.03</v>
      </c>
      <c r="Q108" s="16">
        <f t="shared" si="10"/>
        <v>100</v>
      </c>
      <c r="R108" s="5">
        <v>42562.03</v>
      </c>
      <c r="S108" s="16">
        <f t="shared" si="11"/>
        <v>100</v>
      </c>
      <c r="T108" s="5">
        <f t="shared" si="16"/>
        <v>0</v>
      </c>
      <c r="U108" s="16">
        <f t="shared" si="12"/>
        <v>0</v>
      </c>
    </row>
    <row r="109" spans="1:21" ht="27.95" customHeight="1" x14ac:dyDescent="0.25">
      <c r="A109" s="1">
        <f t="shared" si="9"/>
        <v>104</v>
      </c>
      <c r="B109" s="1" t="s">
        <v>22</v>
      </c>
      <c r="C109" s="1"/>
      <c r="D109" s="25" t="s">
        <v>269</v>
      </c>
      <c r="E109" s="25" t="s">
        <v>41</v>
      </c>
      <c r="F109" s="102" t="s">
        <v>345</v>
      </c>
      <c r="G109" s="93">
        <f t="shared" si="13"/>
        <v>9571.81</v>
      </c>
      <c r="H109" s="44">
        <v>27</v>
      </c>
      <c r="I109" s="44">
        <v>9</v>
      </c>
      <c r="J109" s="44">
        <v>16</v>
      </c>
      <c r="K109" s="44">
        <v>18</v>
      </c>
      <c r="L109" s="44">
        <v>23</v>
      </c>
      <c r="M109" s="44">
        <v>0</v>
      </c>
      <c r="N109" s="16">
        <f t="shared" si="14"/>
        <v>66.666666666666657</v>
      </c>
      <c r="O109" s="16">
        <v>9571.81</v>
      </c>
      <c r="P109" s="5">
        <f t="shared" si="15"/>
        <v>9571.81</v>
      </c>
      <c r="Q109" s="16">
        <f t="shared" si="10"/>
        <v>100</v>
      </c>
      <c r="R109" s="5">
        <v>9571.81</v>
      </c>
      <c r="S109" s="16">
        <f t="shared" si="11"/>
        <v>100</v>
      </c>
      <c r="T109" s="5">
        <f t="shared" si="16"/>
        <v>0</v>
      </c>
      <c r="U109" s="16">
        <f t="shared" si="12"/>
        <v>0</v>
      </c>
    </row>
    <row r="110" spans="1:21" ht="27.95" customHeight="1" x14ac:dyDescent="0.25">
      <c r="A110" s="1">
        <f t="shared" si="9"/>
        <v>105</v>
      </c>
      <c r="B110" s="1" t="s">
        <v>22</v>
      </c>
      <c r="C110" s="1"/>
      <c r="D110" s="25" t="s">
        <v>223</v>
      </c>
      <c r="E110" s="25" t="s">
        <v>224</v>
      </c>
      <c r="F110" s="103" t="s">
        <v>346</v>
      </c>
      <c r="G110" s="93">
        <f t="shared" si="13"/>
        <v>23752.54</v>
      </c>
      <c r="H110" s="44">
        <v>49</v>
      </c>
      <c r="I110" s="44">
        <v>6</v>
      </c>
      <c r="J110" s="44">
        <v>35</v>
      </c>
      <c r="K110" s="44">
        <v>36</v>
      </c>
      <c r="L110" s="44">
        <v>42</v>
      </c>
      <c r="M110" s="44">
        <v>0</v>
      </c>
      <c r="N110" s="16">
        <f t="shared" si="14"/>
        <v>73.469387755102048</v>
      </c>
      <c r="O110" s="5">
        <v>23752.54</v>
      </c>
      <c r="P110" s="5">
        <f t="shared" si="15"/>
        <v>23752.54</v>
      </c>
      <c r="Q110" s="16">
        <f t="shared" si="10"/>
        <v>100</v>
      </c>
      <c r="R110" s="5">
        <v>23752.54</v>
      </c>
      <c r="S110" s="16">
        <f t="shared" si="11"/>
        <v>100</v>
      </c>
      <c r="T110" s="5">
        <f t="shared" si="16"/>
        <v>0</v>
      </c>
      <c r="U110" s="16">
        <f t="shared" si="12"/>
        <v>0</v>
      </c>
    </row>
    <row r="111" spans="1:21" ht="27.95" customHeight="1" x14ac:dyDescent="0.25">
      <c r="A111" s="1">
        <f t="shared" si="9"/>
        <v>106</v>
      </c>
      <c r="B111" s="1" t="s">
        <v>22</v>
      </c>
      <c r="C111" s="1"/>
      <c r="D111" s="25" t="s">
        <v>460</v>
      </c>
      <c r="E111" s="25" t="s">
        <v>41</v>
      </c>
      <c r="F111" s="36" t="s">
        <v>461</v>
      </c>
      <c r="G111" s="93">
        <f t="shared" si="13"/>
        <v>0</v>
      </c>
      <c r="H111" s="44">
        <v>5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16">
        <f t="shared" si="14"/>
        <v>0</v>
      </c>
      <c r="O111" s="5">
        <v>0</v>
      </c>
      <c r="P111" s="5">
        <f t="shared" si="15"/>
        <v>0</v>
      </c>
      <c r="Q111" s="16">
        <f t="shared" si="10"/>
        <v>0</v>
      </c>
      <c r="R111" s="5">
        <v>0</v>
      </c>
      <c r="S111" s="16">
        <f t="shared" si="11"/>
        <v>0</v>
      </c>
      <c r="T111" s="5">
        <f t="shared" si="16"/>
        <v>0</v>
      </c>
      <c r="U111" s="16">
        <f t="shared" si="12"/>
        <v>0</v>
      </c>
    </row>
    <row r="112" spans="1:21" ht="27.95" customHeight="1" x14ac:dyDescent="0.25">
      <c r="A112" s="1">
        <f t="shared" si="9"/>
        <v>107</v>
      </c>
      <c r="B112" s="1" t="s">
        <v>22</v>
      </c>
      <c r="C112" s="1"/>
      <c r="D112" s="90" t="s">
        <v>371</v>
      </c>
      <c r="E112" s="25" t="s">
        <v>41</v>
      </c>
      <c r="F112" s="97" t="s">
        <v>432</v>
      </c>
      <c r="G112" s="93">
        <f t="shared" si="13"/>
        <v>0</v>
      </c>
      <c r="H112" s="44">
        <v>18</v>
      </c>
      <c r="I112" s="44">
        <v>6</v>
      </c>
      <c r="J112" s="44">
        <v>8</v>
      </c>
      <c r="K112" s="44">
        <v>0</v>
      </c>
      <c r="L112" s="44">
        <v>0</v>
      </c>
      <c r="M112" s="44">
        <v>0</v>
      </c>
      <c r="N112" s="16">
        <f t="shared" si="14"/>
        <v>0</v>
      </c>
      <c r="O112" s="16">
        <f t="shared" si="14"/>
        <v>0</v>
      </c>
      <c r="P112" s="5">
        <f t="shared" si="15"/>
        <v>0</v>
      </c>
      <c r="Q112" s="16">
        <f t="shared" si="10"/>
        <v>0</v>
      </c>
      <c r="R112" s="16">
        <f t="shared" si="14"/>
        <v>0</v>
      </c>
      <c r="S112" s="16">
        <f t="shared" si="11"/>
        <v>0</v>
      </c>
      <c r="T112" s="5">
        <f t="shared" si="16"/>
        <v>0</v>
      </c>
      <c r="U112" s="16">
        <f t="shared" si="12"/>
        <v>0</v>
      </c>
    </row>
    <row r="113" spans="1:21" ht="27.95" customHeight="1" x14ac:dyDescent="0.25">
      <c r="A113" s="1">
        <f t="shared" si="9"/>
        <v>108</v>
      </c>
      <c r="B113" s="1" t="s">
        <v>22</v>
      </c>
      <c r="C113" s="1"/>
      <c r="D113" s="25" t="s">
        <v>226</v>
      </c>
      <c r="E113" s="25" t="s">
        <v>41</v>
      </c>
      <c r="F113" s="96" t="s">
        <v>347</v>
      </c>
      <c r="G113" s="93">
        <f t="shared" si="13"/>
        <v>17302.32</v>
      </c>
      <c r="H113" s="44">
        <v>41</v>
      </c>
      <c r="I113" s="44">
        <v>7</v>
      </c>
      <c r="J113" s="44">
        <v>23</v>
      </c>
      <c r="K113" s="44">
        <v>31</v>
      </c>
      <c r="L113" s="44">
        <v>43</v>
      </c>
      <c r="M113" s="44">
        <v>0</v>
      </c>
      <c r="N113" s="16">
        <f t="shared" si="14"/>
        <v>75.609756097560975</v>
      </c>
      <c r="O113" s="5">
        <v>17302.32</v>
      </c>
      <c r="P113" s="5">
        <f t="shared" si="15"/>
        <v>17302.32</v>
      </c>
      <c r="Q113" s="16">
        <f t="shared" si="10"/>
        <v>100</v>
      </c>
      <c r="R113" s="5">
        <v>17302.32</v>
      </c>
      <c r="S113" s="16">
        <f t="shared" si="11"/>
        <v>100</v>
      </c>
      <c r="T113" s="5">
        <f t="shared" si="16"/>
        <v>0</v>
      </c>
      <c r="U113" s="16">
        <f t="shared" si="12"/>
        <v>0</v>
      </c>
    </row>
    <row r="114" spans="1:21" ht="27.95" customHeight="1" x14ac:dyDescent="0.25">
      <c r="A114" s="1">
        <f t="shared" si="9"/>
        <v>109</v>
      </c>
      <c r="B114" s="1" t="s">
        <v>22</v>
      </c>
      <c r="C114" s="1"/>
      <c r="D114" s="25" t="s">
        <v>228</v>
      </c>
      <c r="E114" s="25" t="s">
        <v>53</v>
      </c>
      <c r="F114" s="96" t="s">
        <v>348</v>
      </c>
      <c r="G114" s="93">
        <f t="shared" si="13"/>
        <v>7862.16</v>
      </c>
      <c r="H114" s="44">
        <v>20</v>
      </c>
      <c r="I114" s="44">
        <v>1</v>
      </c>
      <c r="J114" s="44">
        <v>16</v>
      </c>
      <c r="K114" s="44">
        <v>16</v>
      </c>
      <c r="L114" s="44">
        <v>22</v>
      </c>
      <c r="M114" s="44">
        <v>0</v>
      </c>
      <c r="N114" s="16">
        <f t="shared" si="14"/>
        <v>80</v>
      </c>
      <c r="O114" s="5">
        <v>7862.16</v>
      </c>
      <c r="P114" s="5">
        <f t="shared" si="15"/>
        <v>7862.16</v>
      </c>
      <c r="Q114" s="16">
        <f t="shared" si="10"/>
        <v>100</v>
      </c>
      <c r="R114" s="5">
        <v>7862.16</v>
      </c>
      <c r="S114" s="16">
        <f t="shared" si="11"/>
        <v>100</v>
      </c>
      <c r="T114" s="5">
        <f t="shared" si="16"/>
        <v>0</v>
      </c>
      <c r="U114" s="16">
        <f t="shared" si="12"/>
        <v>0</v>
      </c>
    </row>
    <row r="115" spans="1:21" ht="27.95" customHeight="1" x14ac:dyDescent="0.25">
      <c r="A115" s="1">
        <f t="shared" si="9"/>
        <v>110</v>
      </c>
      <c r="B115" s="1" t="s">
        <v>22</v>
      </c>
      <c r="C115" s="1"/>
      <c r="D115" s="25" t="s">
        <v>232</v>
      </c>
      <c r="E115" s="84" t="s">
        <v>164</v>
      </c>
      <c r="F115" s="100" t="s">
        <v>360</v>
      </c>
      <c r="G115" s="93">
        <f t="shared" si="13"/>
        <v>11644.14</v>
      </c>
      <c r="H115" s="44">
        <v>26</v>
      </c>
      <c r="I115" s="44">
        <v>5</v>
      </c>
      <c r="J115" s="44">
        <v>10</v>
      </c>
      <c r="K115" s="44">
        <v>17</v>
      </c>
      <c r="L115" s="44">
        <v>20</v>
      </c>
      <c r="M115" s="44">
        <v>0</v>
      </c>
      <c r="N115" s="16">
        <f t="shared" si="14"/>
        <v>65.384615384615387</v>
      </c>
      <c r="O115" s="5">
        <v>11644.14</v>
      </c>
      <c r="P115" s="5">
        <f t="shared" si="15"/>
        <v>11644.14</v>
      </c>
      <c r="Q115" s="16">
        <f t="shared" si="10"/>
        <v>100</v>
      </c>
      <c r="R115" s="5">
        <v>11644.14</v>
      </c>
      <c r="S115" s="16">
        <f t="shared" si="11"/>
        <v>100</v>
      </c>
      <c r="T115" s="5">
        <f t="shared" si="16"/>
        <v>0</v>
      </c>
      <c r="U115" s="16">
        <f t="shared" si="12"/>
        <v>0</v>
      </c>
    </row>
    <row r="116" spans="1:21" ht="27.95" customHeight="1" x14ac:dyDescent="0.25">
      <c r="A116" s="1">
        <f t="shared" si="9"/>
        <v>111</v>
      </c>
      <c r="B116" s="1" t="s">
        <v>22</v>
      </c>
      <c r="C116" s="1"/>
      <c r="D116" s="25" t="s">
        <v>230</v>
      </c>
      <c r="E116" s="84" t="s">
        <v>64</v>
      </c>
      <c r="F116" s="97" t="s">
        <v>436</v>
      </c>
      <c r="G116" s="93">
        <f t="shared" si="13"/>
        <v>0</v>
      </c>
      <c r="H116" s="44">
        <v>1</v>
      </c>
      <c r="I116" s="44">
        <v>0</v>
      </c>
      <c r="J116" s="44">
        <v>1</v>
      </c>
      <c r="K116" s="44">
        <v>0</v>
      </c>
      <c r="L116" s="44">
        <v>0</v>
      </c>
      <c r="M116" s="44">
        <v>0</v>
      </c>
      <c r="N116" s="16">
        <f t="shared" si="14"/>
        <v>0</v>
      </c>
      <c r="O116" s="5">
        <v>0</v>
      </c>
      <c r="P116" s="5">
        <f t="shared" si="15"/>
        <v>0</v>
      </c>
      <c r="Q116" s="16">
        <f t="shared" si="10"/>
        <v>0</v>
      </c>
      <c r="R116" s="5">
        <v>0</v>
      </c>
      <c r="S116" s="16">
        <f t="shared" si="11"/>
        <v>0</v>
      </c>
      <c r="T116" s="5">
        <f t="shared" si="16"/>
        <v>0</v>
      </c>
      <c r="U116" s="16">
        <f t="shared" si="12"/>
        <v>0</v>
      </c>
    </row>
    <row r="117" spans="1:21" ht="27.95" customHeight="1" x14ac:dyDescent="0.25">
      <c r="A117" s="1">
        <f t="shared" si="9"/>
        <v>112</v>
      </c>
      <c r="B117" s="1" t="s">
        <v>22</v>
      </c>
      <c r="C117" s="1"/>
      <c r="D117" s="25" t="s">
        <v>463</v>
      </c>
      <c r="E117" s="84" t="s">
        <v>41</v>
      </c>
      <c r="F117" s="98"/>
      <c r="G117" s="93"/>
      <c r="H117" s="44">
        <v>6</v>
      </c>
      <c r="I117" s="44">
        <v>0</v>
      </c>
      <c r="J117" s="44">
        <v>3</v>
      </c>
      <c r="K117" s="44"/>
      <c r="L117" s="44"/>
      <c r="M117" s="44"/>
      <c r="N117" s="16"/>
      <c r="O117" s="5"/>
      <c r="P117" s="5"/>
      <c r="Q117" s="16"/>
      <c r="R117" s="5"/>
      <c r="S117" s="16"/>
      <c r="T117" s="5"/>
      <c r="U117" s="16"/>
    </row>
    <row r="118" spans="1:21" ht="49.5" customHeight="1" x14ac:dyDescent="0.25">
      <c r="A118" s="1">
        <f t="shared" si="9"/>
        <v>113</v>
      </c>
      <c r="B118" s="25" t="s">
        <v>23</v>
      </c>
      <c r="C118" s="221" t="s">
        <v>271</v>
      </c>
      <c r="D118" s="25" t="s">
        <v>270</v>
      </c>
      <c r="E118" s="84" t="s">
        <v>41</v>
      </c>
      <c r="F118" s="97" t="s">
        <v>369</v>
      </c>
      <c r="G118" s="93">
        <f t="shared" si="13"/>
        <v>4070.72</v>
      </c>
      <c r="H118" s="44">
        <v>16</v>
      </c>
      <c r="I118" s="44">
        <v>2</v>
      </c>
      <c r="J118" s="44">
        <v>13</v>
      </c>
      <c r="K118" s="44">
        <v>13</v>
      </c>
      <c r="L118" s="44">
        <v>17</v>
      </c>
      <c r="M118" s="44">
        <v>0</v>
      </c>
      <c r="N118" s="16">
        <f t="shared" si="14"/>
        <v>81.25</v>
      </c>
      <c r="O118" s="5">
        <v>4070.72</v>
      </c>
      <c r="P118" s="5">
        <f t="shared" si="15"/>
        <v>4070.72</v>
      </c>
      <c r="Q118" s="16">
        <f t="shared" si="10"/>
        <v>100</v>
      </c>
      <c r="R118" s="5">
        <v>4070.72</v>
      </c>
      <c r="S118" s="16">
        <f t="shared" si="11"/>
        <v>100</v>
      </c>
      <c r="T118" s="5">
        <f t="shared" si="16"/>
        <v>0</v>
      </c>
      <c r="U118" s="16">
        <f t="shared" si="12"/>
        <v>0</v>
      </c>
    </row>
    <row r="119" spans="1:21" ht="49.5" customHeight="1" x14ac:dyDescent="0.25">
      <c r="A119" s="1">
        <f t="shared" si="9"/>
        <v>114</v>
      </c>
      <c r="B119" s="1" t="s">
        <v>22</v>
      </c>
      <c r="C119" s="221"/>
      <c r="D119" s="25" t="s">
        <v>471</v>
      </c>
      <c r="E119" s="84" t="s">
        <v>41</v>
      </c>
      <c r="F119" s="97"/>
      <c r="G119" s="93">
        <f t="shared" si="13"/>
        <v>0</v>
      </c>
      <c r="H119" s="44">
        <v>2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16">
        <f t="shared" si="14"/>
        <v>0</v>
      </c>
      <c r="O119" s="5">
        <v>0</v>
      </c>
      <c r="P119" s="5">
        <f t="shared" si="15"/>
        <v>0</v>
      </c>
      <c r="Q119" s="16">
        <f t="shared" si="10"/>
        <v>0</v>
      </c>
      <c r="R119" s="5">
        <v>0</v>
      </c>
      <c r="S119" s="16">
        <f t="shared" si="11"/>
        <v>0</v>
      </c>
      <c r="T119" s="5">
        <f t="shared" si="16"/>
        <v>0</v>
      </c>
      <c r="U119" s="16">
        <f t="shared" si="12"/>
        <v>0</v>
      </c>
    </row>
    <row r="120" spans="1:21" ht="27.95" customHeight="1" x14ac:dyDescent="0.25">
      <c r="A120" s="1">
        <f t="shared" si="9"/>
        <v>115</v>
      </c>
      <c r="B120" s="1" t="s">
        <v>22</v>
      </c>
      <c r="C120" s="1"/>
      <c r="D120" s="25" t="s">
        <v>234</v>
      </c>
      <c r="E120" s="86" t="s">
        <v>176</v>
      </c>
      <c r="F120" s="96" t="s">
        <v>349</v>
      </c>
      <c r="G120" s="93">
        <f t="shared" si="13"/>
        <v>8750.07</v>
      </c>
      <c r="H120" s="44">
        <v>33</v>
      </c>
      <c r="I120" s="44">
        <v>3</v>
      </c>
      <c r="J120" s="44">
        <v>15</v>
      </c>
      <c r="K120" s="44">
        <v>22</v>
      </c>
      <c r="L120" s="44">
        <v>27</v>
      </c>
      <c r="M120" s="44">
        <v>0</v>
      </c>
      <c r="N120" s="16">
        <f t="shared" si="14"/>
        <v>66.666666666666657</v>
      </c>
      <c r="O120" s="5">
        <v>8750.07</v>
      </c>
      <c r="P120" s="5">
        <f t="shared" si="15"/>
        <v>8750.07</v>
      </c>
      <c r="Q120" s="16">
        <f t="shared" si="10"/>
        <v>100</v>
      </c>
      <c r="R120" s="5">
        <v>8750.07</v>
      </c>
      <c r="S120" s="16">
        <f t="shared" si="11"/>
        <v>100</v>
      </c>
      <c r="T120" s="5">
        <f t="shared" si="16"/>
        <v>0</v>
      </c>
      <c r="U120" s="16">
        <f t="shared" si="12"/>
        <v>0</v>
      </c>
    </row>
    <row r="121" spans="1:21" s="169" customFormat="1" ht="27.95" customHeight="1" x14ac:dyDescent="0.25">
      <c r="A121" s="1">
        <f t="shared" si="9"/>
        <v>116</v>
      </c>
      <c r="B121" s="166" t="s">
        <v>22</v>
      </c>
      <c r="C121" s="166"/>
      <c r="D121" s="25" t="s">
        <v>401</v>
      </c>
      <c r="E121" s="86" t="s">
        <v>128</v>
      </c>
      <c r="F121" s="97" t="s">
        <v>430</v>
      </c>
      <c r="G121" s="93">
        <f t="shared" si="13"/>
        <v>0</v>
      </c>
      <c r="H121" s="168">
        <v>5</v>
      </c>
      <c r="I121" s="168">
        <v>1</v>
      </c>
      <c r="J121" s="168">
        <v>4</v>
      </c>
      <c r="K121" s="44">
        <v>0</v>
      </c>
      <c r="L121" s="44">
        <v>0</v>
      </c>
      <c r="M121" s="44">
        <v>0</v>
      </c>
      <c r="N121" s="16">
        <f t="shared" si="14"/>
        <v>0</v>
      </c>
      <c r="O121" s="5">
        <v>0</v>
      </c>
      <c r="P121" s="5">
        <f t="shared" si="15"/>
        <v>0</v>
      </c>
      <c r="Q121" s="16">
        <f t="shared" si="10"/>
        <v>0</v>
      </c>
      <c r="R121" s="5">
        <v>0</v>
      </c>
      <c r="S121" s="16">
        <f t="shared" si="11"/>
        <v>0</v>
      </c>
      <c r="T121" s="5">
        <f t="shared" si="16"/>
        <v>0</v>
      </c>
      <c r="U121" s="16">
        <f t="shared" si="12"/>
        <v>0</v>
      </c>
    </row>
    <row r="122" spans="1:21" s="169" customFormat="1" ht="27.95" customHeight="1" x14ac:dyDescent="0.25">
      <c r="A122" s="1">
        <f t="shared" si="9"/>
        <v>117</v>
      </c>
      <c r="B122" s="166" t="s">
        <v>22</v>
      </c>
      <c r="C122" s="166"/>
      <c r="D122" s="25" t="s">
        <v>425</v>
      </c>
      <c r="E122" s="86" t="s">
        <v>41</v>
      </c>
      <c r="F122" s="192" t="s">
        <v>444</v>
      </c>
      <c r="G122" s="93">
        <f t="shared" si="13"/>
        <v>1381.67</v>
      </c>
      <c r="H122" s="168">
        <v>10</v>
      </c>
      <c r="I122" s="168">
        <v>1</v>
      </c>
      <c r="J122" s="168">
        <v>8</v>
      </c>
      <c r="K122" s="168">
        <v>4</v>
      </c>
      <c r="L122" s="168">
        <v>4</v>
      </c>
      <c r="M122" s="168">
        <v>0</v>
      </c>
      <c r="N122" s="16">
        <f t="shared" si="14"/>
        <v>40</v>
      </c>
      <c r="O122" s="5">
        <v>1381.67</v>
      </c>
      <c r="P122" s="5">
        <f t="shared" si="15"/>
        <v>1381.67</v>
      </c>
      <c r="Q122" s="16">
        <f t="shared" si="10"/>
        <v>100</v>
      </c>
      <c r="R122" s="5">
        <v>1381.67</v>
      </c>
      <c r="S122" s="16">
        <f t="shared" si="11"/>
        <v>100</v>
      </c>
      <c r="T122" s="5">
        <f t="shared" si="16"/>
        <v>0</v>
      </c>
      <c r="U122" s="16">
        <f t="shared" si="12"/>
        <v>0</v>
      </c>
    </row>
    <row r="123" spans="1:21" ht="27.95" customHeight="1" x14ac:dyDescent="0.25">
      <c r="A123" s="1">
        <f t="shared" si="9"/>
        <v>118</v>
      </c>
      <c r="B123" s="1" t="s">
        <v>22</v>
      </c>
      <c r="C123" s="1"/>
      <c r="D123" s="25" t="s">
        <v>272</v>
      </c>
      <c r="E123" s="86" t="s">
        <v>263</v>
      </c>
      <c r="F123" s="97" t="s">
        <v>350</v>
      </c>
      <c r="G123" s="93">
        <f t="shared" si="13"/>
        <v>8753.1299999999992</v>
      </c>
      <c r="H123" s="44">
        <v>31</v>
      </c>
      <c r="I123" s="44">
        <v>5</v>
      </c>
      <c r="J123" s="44">
        <v>10</v>
      </c>
      <c r="K123" s="44">
        <v>11</v>
      </c>
      <c r="L123" s="44">
        <v>12</v>
      </c>
      <c r="M123" s="44">
        <v>0</v>
      </c>
      <c r="N123" s="16">
        <f t="shared" si="14"/>
        <v>35.483870967741936</v>
      </c>
      <c r="O123" s="5">
        <v>8753.1299999999992</v>
      </c>
      <c r="P123" s="5">
        <f t="shared" si="15"/>
        <v>8753.1299999999992</v>
      </c>
      <c r="Q123" s="16">
        <f t="shared" si="10"/>
        <v>100</v>
      </c>
      <c r="R123" s="5">
        <v>8753.1299999999992</v>
      </c>
      <c r="S123" s="16">
        <f t="shared" si="11"/>
        <v>100</v>
      </c>
      <c r="T123" s="5">
        <f t="shared" si="16"/>
        <v>0</v>
      </c>
      <c r="U123" s="16">
        <f t="shared" si="12"/>
        <v>0</v>
      </c>
    </row>
    <row r="124" spans="1:21" ht="27.95" customHeight="1" x14ac:dyDescent="0.25">
      <c r="A124" s="1">
        <f t="shared" si="9"/>
        <v>119</v>
      </c>
      <c r="B124" s="1" t="s">
        <v>22</v>
      </c>
      <c r="C124" s="1"/>
      <c r="D124" s="25" t="s">
        <v>472</v>
      </c>
      <c r="E124" s="84" t="s">
        <v>53</v>
      </c>
      <c r="F124" s="97"/>
      <c r="G124" s="93">
        <f t="shared" si="13"/>
        <v>0</v>
      </c>
      <c r="H124" s="44">
        <v>4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16">
        <f t="shared" si="14"/>
        <v>0</v>
      </c>
      <c r="O124" s="5">
        <v>0</v>
      </c>
      <c r="P124" s="5">
        <f t="shared" si="15"/>
        <v>0</v>
      </c>
      <c r="Q124" s="16">
        <f t="shared" si="10"/>
        <v>0</v>
      </c>
      <c r="R124" s="5">
        <v>0</v>
      </c>
      <c r="S124" s="16">
        <f t="shared" si="11"/>
        <v>0</v>
      </c>
      <c r="T124" s="5">
        <f t="shared" si="16"/>
        <v>0</v>
      </c>
      <c r="U124" s="16">
        <f t="shared" si="12"/>
        <v>0</v>
      </c>
    </row>
    <row r="125" spans="1:21" ht="27.95" customHeight="1" x14ac:dyDescent="0.25">
      <c r="A125" s="1">
        <f t="shared" si="9"/>
        <v>120</v>
      </c>
      <c r="B125" s="1" t="s">
        <v>22</v>
      </c>
      <c r="C125" s="1"/>
      <c r="D125" s="25" t="s">
        <v>470</v>
      </c>
      <c r="E125" s="86" t="s">
        <v>469</v>
      </c>
      <c r="F125" s="97"/>
      <c r="G125" s="93">
        <f t="shared" si="13"/>
        <v>0</v>
      </c>
      <c r="H125" s="44">
        <v>3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16">
        <f t="shared" si="14"/>
        <v>0</v>
      </c>
      <c r="O125" s="5">
        <v>0</v>
      </c>
      <c r="P125" s="5">
        <f t="shared" si="15"/>
        <v>0</v>
      </c>
      <c r="Q125" s="16">
        <f t="shared" si="10"/>
        <v>0</v>
      </c>
      <c r="R125" s="5">
        <v>0</v>
      </c>
      <c r="S125" s="16">
        <f t="shared" si="11"/>
        <v>0</v>
      </c>
      <c r="T125" s="5">
        <f t="shared" si="16"/>
        <v>0</v>
      </c>
      <c r="U125" s="16">
        <f t="shared" si="12"/>
        <v>0</v>
      </c>
    </row>
    <row r="126" spans="1:21" ht="27.95" customHeight="1" x14ac:dyDescent="0.25">
      <c r="A126" s="1">
        <f t="shared" si="9"/>
        <v>121</v>
      </c>
      <c r="B126" s="1" t="s">
        <v>22</v>
      </c>
      <c r="C126" s="1"/>
      <c r="D126" s="25" t="s">
        <v>236</v>
      </c>
      <c r="E126" s="84" t="s">
        <v>53</v>
      </c>
      <c r="F126" s="96" t="s">
        <v>368</v>
      </c>
      <c r="G126" s="93">
        <f t="shared" si="13"/>
        <v>26045.23</v>
      </c>
      <c r="H126" s="44">
        <v>31</v>
      </c>
      <c r="I126" s="44">
        <v>8</v>
      </c>
      <c r="J126" s="44">
        <v>18</v>
      </c>
      <c r="K126" s="44">
        <v>24</v>
      </c>
      <c r="L126" s="44">
        <v>32</v>
      </c>
      <c r="M126" s="44">
        <v>0</v>
      </c>
      <c r="N126" s="16">
        <f t="shared" si="14"/>
        <v>77.41935483870968</v>
      </c>
      <c r="O126" s="5">
        <v>26045.23</v>
      </c>
      <c r="P126" s="5">
        <f t="shared" si="15"/>
        <v>26045.23</v>
      </c>
      <c r="Q126" s="16">
        <f t="shared" si="10"/>
        <v>100</v>
      </c>
      <c r="R126" s="5">
        <v>26045.23</v>
      </c>
      <c r="S126" s="16">
        <f t="shared" si="11"/>
        <v>100</v>
      </c>
      <c r="T126" s="5">
        <f t="shared" si="16"/>
        <v>0</v>
      </c>
      <c r="U126" s="16">
        <f t="shared" si="12"/>
        <v>0</v>
      </c>
    </row>
    <row r="127" spans="1:21" ht="27.95" customHeight="1" x14ac:dyDescent="0.25">
      <c r="A127" s="1">
        <f t="shared" si="9"/>
        <v>122</v>
      </c>
      <c r="B127" s="1" t="s">
        <v>22</v>
      </c>
      <c r="C127" s="1"/>
      <c r="D127" s="25" t="s">
        <v>240</v>
      </c>
      <c r="E127" s="84" t="s">
        <v>241</v>
      </c>
      <c r="F127" s="96" t="s">
        <v>351</v>
      </c>
      <c r="G127" s="93">
        <f t="shared" si="13"/>
        <v>4691.9399999999996</v>
      </c>
      <c r="H127" s="44">
        <v>22</v>
      </c>
      <c r="I127" s="44">
        <v>8</v>
      </c>
      <c r="J127" s="44">
        <v>8</v>
      </c>
      <c r="K127" s="44">
        <v>12</v>
      </c>
      <c r="L127" s="44">
        <v>12</v>
      </c>
      <c r="M127" s="44">
        <v>0</v>
      </c>
      <c r="N127" s="16">
        <f t="shared" si="14"/>
        <v>54.54545454545454</v>
      </c>
      <c r="O127" s="5">
        <v>4691.9399999999996</v>
      </c>
      <c r="P127" s="5">
        <f t="shared" si="15"/>
        <v>4691.9399999999996</v>
      </c>
      <c r="Q127" s="16">
        <f t="shared" si="10"/>
        <v>100</v>
      </c>
      <c r="R127" s="5">
        <v>4691.9399999999996</v>
      </c>
      <c r="S127" s="16">
        <f t="shared" si="11"/>
        <v>100</v>
      </c>
      <c r="T127" s="5">
        <f t="shared" si="16"/>
        <v>0</v>
      </c>
      <c r="U127" s="16">
        <f t="shared" si="12"/>
        <v>0</v>
      </c>
    </row>
    <row r="128" spans="1:21" ht="27.95" customHeight="1" x14ac:dyDescent="0.25">
      <c r="A128" s="1">
        <f t="shared" si="9"/>
        <v>123</v>
      </c>
      <c r="B128" s="1" t="s">
        <v>22</v>
      </c>
      <c r="C128" s="1"/>
      <c r="D128" s="25" t="s">
        <v>243</v>
      </c>
      <c r="E128" s="33" t="s">
        <v>128</v>
      </c>
      <c r="F128" s="96" t="s">
        <v>352</v>
      </c>
      <c r="G128" s="93">
        <f t="shared" si="13"/>
        <v>10829.84</v>
      </c>
      <c r="H128" s="44">
        <v>29</v>
      </c>
      <c r="I128" s="44">
        <v>7</v>
      </c>
      <c r="J128" s="44">
        <v>7</v>
      </c>
      <c r="K128" s="44">
        <v>26</v>
      </c>
      <c r="L128" s="44">
        <v>27</v>
      </c>
      <c r="M128" s="44">
        <v>0</v>
      </c>
      <c r="N128" s="16">
        <f t="shared" si="14"/>
        <v>89.65517241379311</v>
      </c>
      <c r="O128" s="5">
        <v>10829.84</v>
      </c>
      <c r="P128" s="5">
        <f t="shared" si="15"/>
        <v>10829.84</v>
      </c>
      <c r="Q128" s="16">
        <f t="shared" si="10"/>
        <v>100</v>
      </c>
      <c r="R128" s="5">
        <v>10829.84</v>
      </c>
      <c r="S128" s="16">
        <f t="shared" si="11"/>
        <v>100</v>
      </c>
      <c r="T128" s="5">
        <f t="shared" si="16"/>
        <v>0</v>
      </c>
      <c r="U128" s="16">
        <f t="shared" si="12"/>
        <v>0</v>
      </c>
    </row>
    <row r="129" spans="1:32" ht="27.95" customHeight="1" x14ac:dyDescent="0.25">
      <c r="A129" s="1">
        <f t="shared" si="9"/>
        <v>124</v>
      </c>
      <c r="B129" s="1" t="s">
        <v>22</v>
      </c>
      <c r="C129" s="1"/>
      <c r="D129" s="25" t="s">
        <v>245</v>
      </c>
      <c r="E129" s="84" t="s">
        <v>53</v>
      </c>
      <c r="F129" s="98" t="s">
        <v>353</v>
      </c>
      <c r="G129" s="93">
        <f t="shared" si="13"/>
        <v>8316.64</v>
      </c>
      <c r="H129" s="44">
        <v>27</v>
      </c>
      <c r="I129" s="44">
        <v>8</v>
      </c>
      <c r="J129" s="44">
        <v>16</v>
      </c>
      <c r="K129" s="44">
        <v>23</v>
      </c>
      <c r="L129" s="44">
        <v>32</v>
      </c>
      <c r="M129" s="44">
        <v>0</v>
      </c>
      <c r="N129" s="16">
        <f t="shared" si="14"/>
        <v>85.18518518518519</v>
      </c>
      <c r="O129" s="5">
        <v>8316.64</v>
      </c>
      <c r="P129" s="5">
        <f t="shared" si="15"/>
        <v>8316.64</v>
      </c>
      <c r="Q129" s="16">
        <f t="shared" si="10"/>
        <v>100</v>
      </c>
      <c r="R129" s="5">
        <v>8316.64</v>
      </c>
      <c r="S129" s="16">
        <f t="shared" si="11"/>
        <v>100</v>
      </c>
      <c r="T129" s="5">
        <f t="shared" si="16"/>
        <v>0</v>
      </c>
      <c r="U129" s="16">
        <f t="shared" si="12"/>
        <v>0</v>
      </c>
    </row>
    <row r="130" spans="1:32" ht="27.95" customHeight="1" x14ac:dyDescent="0.25">
      <c r="A130" s="1">
        <f t="shared" si="9"/>
        <v>125</v>
      </c>
      <c r="B130" s="1" t="s">
        <v>22</v>
      </c>
      <c r="C130" s="1"/>
      <c r="D130" s="25" t="s">
        <v>464</v>
      </c>
      <c r="E130" s="84" t="s">
        <v>53</v>
      </c>
      <c r="F130" s="98"/>
      <c r="G130" s="93">
        <f t="shared" si="13"/>
        <v>0</v>
      </c>
      <c r="H130" s="44">
        <v>3</v>
      </c>
      <c r="I130" s="44">
        <v>0</v>
      </c>
      <c r="J130" s="44">
        <v>1</v>
      </c>
      <c r="K130" s="44">
        <v>0</v>
      </c>
      <c r="L130" s="44">
        <v>0</v>
      </c>
      <c r="M130" s="44">
        <v>0</v>
      </c>
      <c r="N130" s="16">
        <f t="shared" si="14"/>
        <v>0</v>
      </c>
      <c r="O130" s="5">
        <v>0</v>
      </c>
      <c r="P130" s="5">
        <f t="shared" si="15"/>
        <v>0</v>
      </c>
      <c r="Q130" s="16">
        <f t="shared" si="10"/>
        <v>0</v>
      </c>
      <c r="R130" s="5">
        <v>0</v>
      </c>
      <c r="S130" s="16">
        <f t="shared" si="11"/>
        <v>0</v>
      </c>
      <c r="T130" s="5">
        <f t="shared" si="16"/>
        <v>0</v>
      </c>
      <c r="U130" s="16">
        <f t="shared" si="12"/>
        <v>0</v>
      </c>
    </row>
    <row r="131" spans="1:32" ht="27.95" customHeight="1" x14ac:dyDescent="0.25">
      <c r="A131" s="1">
        <f t="shared" si="9"/>
        <v>126</v>
      </c>
      <c r="B131" s="1" t="s">
        <v>22</v>
      </c>
      <c r="C131" s="1"/>
      <c r="D131" s="25" t="s">
        <v>247</v>
      </c>
      <c r="E131" s="84" t="s">
        <v>53</v>
      </c>
      <c r="F131" s="103" t="s">
        <v>354</v>
      </c>
      <c r="G131" s="93">
        <f t="shared" si="13"/>
        <v>0</v>
      </c>
      <c r="H131" s="44">
        <v>18</v>
      </c>
      <c r="I131" s="44">
        <v>5</v>
      </c>
      <c r="J131" s="44">
        <v>11</v>
      </c>
      <c r="K131" s="44">
        <v>0</v>
      </c>
      <c r="L131" s="44">
        <v>0</v>
      </c>
      <c r="M131" s="44">
        <v>0</v>
      </c>
      <c r="N131" s="16">
        <f t="shared" si="14"/>
        <v>0</v>
      </c>
      <c r="O131" s="5">
        <v>0</v>
      </c>
      <c r="P131" s="5">
        <f t="shared" si="15"/>
        <v>0</v>
      </c>
      <c r="Q131" s="16">
        <f t="shared" si="10"/>
        <v>0</v>
      </c>
      <c r="R131" s="5">
        <v>0</v>
      </c>
      <c r="S131" s="16">
        <f t="shared" si="11"/>
        <v>0</v>
      </c>
      <c r="T131" s="5">
        <f t="shared" si="16"/>
        <v>0</v>
      </c>
      <c r="U131" s="16">
        <f t="shared" si="12"/>
        <v>0</v>
      </c>
    </row>
    <row r="132" spans="1:32" ht="27.95" customHeight="1" x14ac:dyDescent="0.25">
      <c r="A132" s="1">
        <f t="shared" si="9"/>
        <v>127</v>
      </c>
      <c r="B132" s="1" t="s">
        <v>22</v>
      </c>
      <c r="C132" s="1"/>
      <c r="D132" s="25" t="s">
        <v>426</v>
      </c>
      <c r="E132" s="84" t="s">
        <v>41</v>
      </c>
      <c r="F132" s="192" t="s">
        <v>445</v>
      </c>
      <c r="G132" s="93">
        <f t="shared" si="13"/>
        <v>1133.23</v>
      </c>
      <c r="H132" s="44">
        <v>7</v>
      </c>
      <c r="I132" s="44">
        <v>2</v>
      </c>
      <c r="J132" s="44">
        <v>1</v>
      </c>
      <c r="K132" s="44">
        <v>4</v>
      </c>
      <c r="L132" s="44">
        <v>4</v>
      </c>
      <c r="M132" s="44">
        <v>0</v>
      </c>
      <c r="N132" s="16">
        <f t="shared" si="14"/>
        <v>57.142857142857139</v>
      </c>
      <c r="O132" s="5">
        <v>1133.23</v>
      </c>
      <c r="P132" s="5">
        <f t="shared" si="15"/>
        <v>1133.23</v>
      </c>
      <c r="Q132" s="16">
        <f t="shared" si="10"/>
        <v>100</v>
      </c>
      <c r="R132" s="5">
        <v>1133.23</v>
      </c>
      <c r="S132" s="16">
        <f t="shared" si="11"/>
        <v>100</v>
      </c>
      <c r="T132" s="5">
        <f t="shared" si="16"/>
        <v>0</v>
      </c>
      <c r="U132" s="16">
        <f t="shared" si="12"/>
        <v>0</v>
      </c>
    </row>
    <row r="133" spans="1:32" ht="27.95" customHeight="1" x14ac:dyDescent="0.25">
      <c r="A133" s="1">
        <f t="shared" si="9"/>
        <v>128</v>
      </c>
      <c r="B133" s="1" t="s">
        <v>22</v>
      </c>
      <c r="C133" s="1"/>
      <c r="D133" s="25" t="s">
        <v>249</v>
      </c>
      <c r="E133" s="84" t="s">
        <v>250</v>
      </c>
      <c r="F133" s="96" t="s">
        <v>366</v>
      </c>
      <c r="G133" s="93">
        <f t="shared" si="13"/>
        <v>0</v>
      </c>
      <c r="H133" s="44">
        <v>27</v>
      </c>
      <c r="I133" s="44">
        <v>2</v>
      </c>
      <c r="J133" s="44">
        <v>24</v>
      </c>
      <c r="K133" s="44">
        <v>7</v>
      </c>
      <c r="L133" s="44">
        <v>10</v>
      </c>
      <c r="M133" s="44">
        <v>0</v>
      </c>
      <c r="N133" s="16">
        <f t="shared" si="14"/>
        <v>25.925925925925924</v>
      </c>
      <c r="O133" s="5">
        <v>0</v>
      </c>
      <c r="P133" s="5">
        <f t="shared" si="15"/>
        <v>0</v>
      </c>
      <c r="Q133" s="16">
        <f t="shared" si="10"/>
        <v>0</v>
      </c>
      <c r="R133" s="5">
        <v>0</v>
      </c>
      <c r="S133" s="16">
        <f t="shared" si="11"/>
        <v>0</v>
      </c>
      <c r="T133" s="5">
        <f t="shared" si="16"/>
        <v>0</v>
      </c>
      <c r="U133" s="16">
        <f t="shared" si="12"/>
        <v>0</v>
      </c>
    </row>
    <row r="134" spans="1:32" ht="27.95" customHeight="1" x14ac:dyDescent="0.25">
      <c r="A134" s="1">
        <f t="shared" si="9"/>
        <v>129</v>
      </c>
      <c r="B134" s="1" t="s">
        <v>22</v>
      </c>
      <c r="C134" s="1"/>
      <c r="D134" s="25" t="s">
        <v>467</v>
      </c>
      <c r="E134" s="84" t="s">
        <v>53</v>
      </c>
      <c r="F134" s="96"/>
      <c r="G134" s="93">
        <f t="shared" si="13"/>
        <v>3657.1</v>
      </c>
      <c r="H134" s="44">
        <v>15</v>
      </c>
      <c r="I134" s="44">
        <v>0</v>
      </c>
      <c r="J134" s="44">
        <v>0</v>
      </c>
      <c r="K134" s="44">
        <v>3</v>
      </c>
      <c r="L134" s="44">
        <v>3</v>
      </c>
      <c r="M134" s="44">
        <v>0</v>
      </c>
      <c r="N134" s="16">
        <f t="shared" si="14"/>
        <v>20</v>
      </c>
      <c r="O134" s="5">
        <v>3657.1</v>
      </c>
      <c r="P134" s="5">
        <f t="shared" si="15"/>
        <v>3657.1</v>
      </c>
      <c r="Q134" s="16">
        <f t="shared" si="10"/>
        <v>100</v>
      </c>
      <c r="R134" s="5">
        <v>3657.1</v>
      </c>
      <c r="S134" s="16">
        <f t="shared" si="11"/>
        <v>100</v>
      </c>
      <c r="T134" s="5">
        <f t="shared" si="16"/>
        <v>0</v>
      </c>
      <c r="U134" s="16">
        <f t="shared" si="12"/>
        <v>0</v>
      </c>
    </row>
    <row r="135" spans="1:32" ht="27.95" customHeight="1" x14ac:dyDescent="0.25">
      <c r="A135" s="1">
        <f t="shared" ref="A135:A137" si="17">ROW(A130:A130)</f>
        <v>130</v>
      </c>
      <c r="B135" s="25" t="s">
        <v>23</v>
      </c>
      <c r="C135" s="221" t="s">
        <v>34</v>
      </c>
      <c r="D135" s="25" t="s">
        <v>252</v>
      </c>
      <c r="E135" s="84" t="s">
        <v>53</v>
      </c>
      <c r="F135" s="89" t="s">
        <v>367</v>
      </c>
      <c r="G135" s="93">
        <f t="shared" si="13"/>
        <v>8716.99</v>
      </c>
      <c r="H135" s="44">
        <v>26</v>
      </c>
      <c r="I135" s="44">
        <v>4</v>
      </c>
      <c r="J135" s="44">
        <v>20</v>
      </c>
      <c r="K135" s="44">
        <v>21</v>
      </c>
      <c r="L135" s="44">
        <v>25</v>
      </c>
      <c r="M135" s="44">
        <v>0</v>
      </c>
      <c r="N135" s="16">
        <f t="shared" si="14"/>
        <v>80.769230769230774</v>
      </c>
      <c r="O135" s="5">
        <v>8716.99</v>
      </c>
      <c r="P135" s="5">
        <f t="shared" si="15"/>
        <v>8716.99</v>
      </c>
      <c r="Q135" s="16">
        <f t="shared" si="10"/>
        <v>100</v>
      </c>
      <c r="R135" s="5">
        <v>8716.99</v>
      </c>
      <c r="S135" s="16">
        <f t="shared" si="11"/>
        <v>100</v>
      </c>
      <c r="T135" s="5">
        <f t="shared" si="16"/>
        <v>0</v>
      </c>
      <c r="U135" s="16">
        <f t="shared" si="12"/>
        <v>0</v>
      </c>
    </row>
    <row r="136" spans="1:32" ht="40.5" customHeight="1" x14ac:dyDescent="0.2">
      <c r="A136" s="1">
        <f t="shared" si="17"/>
        <v>131</v>
      </c>
      <c r="B136" s="1" t="s">
        <v>22</v>
      </c>
      <c r="C136" s="221"/>
      <c r="D136" s="25" t="s">
        <v>254</v>
      </c>
      <c r="E136" s="84" t="s">
        <v>41</v>
      </c>
      <c r="F136" s="137" t="s">
        <v>377</v>
      </c>
      <c r="G136" s="93">
        <f t="shared" si="13"/>
        <v>10848.32</v>
      </c>
      <c r="H136" s="44">
        <v>25</v>
      </c>
      <c r="I136" s="44">
        <v>6</v>
      </c>
      <c r="J136" s="44">
        <v>16</v>
      </c>
      <c r="K136" s="44">
        <v>24</v>
      </c>
      <c r="L136" s="44">
        <v>29</v>
      </c>
      <c r="M136" s="44">
        <v>0</v>
      </c>
      <c r="N136" s="16">
        <f t="shared" si="14"/>
        <v>96</v>
      </c>
      <c r="O136" s="5">
        <v>10848.32</v>
      </c>
      <c r="P136" s="5">
        <f t="shared" si="15"/>
        <v>10848.32</v>
      </c>
      <c r="Q136" s="16">
        <f t="shared" si="10"/>
        <v>100</v>
      </c>
      <c r="R136" s="5">
        <v>10848.32</v>
      </c>
      <c r="S136" s="16">
        <f t="shared" si="11"/>
        <v>100</v>
      </c>
      <c r="T136" s="5">
        <f t="shared" si="16"/>
        <v>0</v>
      </c>
      <c r="U136" s="16">
        <f t="shared" si="12"/>
        <v>0</v>
      </c>
    </row>
    <row r="137" spans="1:32" ht="38.25" customHeight="1" x14ac:dyDescent="0.25">
      <c r="A137" s="1">
        <f t="shared" si="17"/>
        <v>132</v>
      </c>
      <c r="B137" s="25" t="s">
        <v>23</v>
      </c>
      <c r="C137" s="221" t="s">
        <v>271</v>
      </c>
      <c r="D137" s="25" t="s">
        <v>256</v>
      </c>
      <c r="E137" s="84" t="s">
        <v>41</v>
      </c>
      <c r="F137" s="103" t="s">
        <v>355</v>
      </c>
      <c r="G137" s="93">
        <f t="shared" si="13"/>
        <v>6525.72</v>
      </c>
      <c r="H137" s="44">
        <v>23</v>
      </c>
      <c r="I137" s="44">
        <v>4</v>
      </c>
      <c r="J137" s="44">
        <v>14</v>
      </c>
      <c r="K137" s="44">
        <v>15</v>
      </c>
      <c r="L137" s="44">
        <v>18</v>
      </c>
      <c r="M137" s="44">
        <v>0</v>
      </c>
      <c r="N137" s="16">
        <f t="shared" si="14"/>
        <v>65.217391304347828</v>
      </c>
      <c r="O137" s="5">
        <v>6525.72</v>
      </c>
      <c r="P137" s="5">
        <f t="shared" si="15"/>
        <v>6525.72</v>
      </c>
      <c r="Q137" s="16">
        <f t="shared" si="10"/>
        <v>100</v>
      </c>
      <c r="R137" s="5">
        <v>6525.72</v>
      </c>
      <c r="S137" s="16">
        <f t="shared" si="11"/>
        <v>100</v>
      </c>
      <c r="T137" s="5">
        <f t="shared" si="16"/>
        <v>0</v>
      </c>
      <c r="U137" s="16">
        <f t="shared" si="12"/>
        <v>0</v>
      </c>
    </row>
    <row r="138" spans="1:32" x14ac:dyDescent="0.25">
      <c r="A138" s="22" t="s">
        <v>19</v>
      </c>
      <c r="B138" s="23"/>
      <c r="C138" s="23"/>
      <c r="D138" s="23"/>
      <c r="E138" s="23"/>
      <c r="F138" s="103"/>
      <c r="G138" s="94">
        <f t="shared" ref="G138:M138" si="18">SUM(G6:G137)</f>
        <v>1444291.2</v>
      </c>
      <c r="H138" s="18">
        <f>SUM(H6:H137)</f>
        <v>3227</v>
      </c>
      <c r="I138" s="18">
        <f t="shared" si="18"/>
        <v>603</v>
      </c>
      <c r="J138" s="18">
        <f t="shared" si="18"/>
        <v>1887</v>
      </c>
      <c r="K138" s="18">
        <f t="shared" si="18"/>
        <v>1974</v>
      </c>
      <c r="L138" s="18">
        <f t="shared" si="18"/>
        <v>2602</v>
      </c>
      <c r="M138" s="18">
        <f t="shared" si="18"/>
        <v>0</v>
      </c>
      <c r="N138" s="16">
        <f t="shared" ref="N138" si="19">IF(H138=0,0,K138/H138)*100</f>
        <v>61.171366594360087</v>
      </c>
      <c r="O138" s="19">
        <f>SUM(O6:O137)</f>
        <v>1444291.2</v>
      </c>
      <c r="P138" s="19">
        <f>SUM(P6:P137)</f>
        <v>1444291.2</v>
      </c>
      <c r="Q138" s="16">
        <f t="shared" si="10"/>
        <v>100</v>
      </c>
      <c r="R138" s="19">
        <f>SUM(R6:R137)</f>
        <v>1444291.2</v>
      </c>
      <c r="S138" s="16">
        <f t="shared" si="11"/>
        <v>100</v>
      </c>
      <c r="T138" s="19">
        <f>SUM(T6:T137)</f>
        <v>0</v>
      </c>
      <c r="U138" s="16">
        <f t="shared" si="12"/>
        <v>0</v>
      </c>
      <c r="V138" s="10"/>
      <c r="W138" s="10"/>
      <c r="X138" s="10"/>
      <c r="Y138" s="9"/>
      <c r="Z138" s="11"/>
      <c r="AA138" s="11"/>
      <c r="AB138" s="9"/>
      <c r="AC138" s="11"/>
      <c r="AD138" s="9"/>
      <c r="AE138" s="11"/>
      <c r="AF138" s="9"/>
    </row>
  </sheetData>
  <sheetProtection algorithmName="SHA-512" hashValue="H0tAsZvXKpq/0twDZMWLIM02uif7w3oP1ZsS3eo7UJ80JsFedyUSbJ9pPOhQLxNcRe9hk+7bQCrXqpSWMDLSTA==" saltValue="9JevK1dKUod8MHs2bOQM3Q==" spinCount="100000" sheet="1" objects="1" scenarios="1"/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1"/>
  <headerFooter scaleWithDoc="0"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38"/>
  <sheetViews>
    <sheetView zoomScale="87" zoomScaleNormal="87" zoomScaleSheetLayoutView="130" workbookViewId="0">
      <selection activeCell="G142" sqref="G142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12.140625" style="3" customWidth="1"/>
    <col min="16" max="16" width="13.140625" style="3" customWidth="1"/>
    <col min="17" max="17" width="9.140625" style="2"/>
    <col min="18" max="18" width="11.14062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479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227" t="s">
        <v>6</v>
      </c>
      <c r="Q4" s="225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227" t="s">
        <v>6</v>
      </c>
      <c r="S4" s="225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227" t="s">
        <v>6</v>
      </c>
      <c r="U4" s="225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225">
        <v>1</v>
      </c>
      <c r="B5" s="225">
        <v>2</v>
      </c>
      <c r="C5" s="225">
        <v>3</v>
      </c>
      <c r="D5" s="225">
        <v>4</v>
      </c>
      <c r="E5" s="91">
        <v>5</v>
      </c>
      <c r="F5" s="95">
        <v>6</v>
      </c>
      <c r="G5" s="92">
        <v>7</v>
      </c>
      <c r="H5" s="225">
        <v>8</v>
      </c>
      <c r="I5" s="225">
        <v>9</v>
      </c>
      <c r="J5" s="225">
        <v>10</v>
      </c>
      <c r="K5" s="225">
        <v>11</v>
      </c>
      <c r="L5" s="225">
        <v>12</v>
      </c>
      <c r="M5" s="225">
        <v>13</v>
      </c>
      <c r="N5" s="225">
        <v>14</v>
      </c>
      <c r="O5" s="225">
        <v>15</v>
      </c>
      <c r="P5" s="225">
        <v>16</v>
      </c>
      <c r="Q5" s="225">
        <v>17</v>
      </c>
      <c r="R5" s="225">
        <v>18</v>
      </c>
      <c r="S5" s="225">
        <v>19</v>
      </c>
      <c r="T5" s="225">
        <v>20</v>
      </c>
      <c r="U5" s="225">
        <v>21</v>
      </c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91" si="0">O6</f>
        <v>45212.37</v>
      </c>
      <c r="H6" s="44">
        <v>59</v>
      </c>
      <c r="I6" s="44">
        <v>10</v>
      </c>
      <c r="J6" s="44">
        <v>43</v>
      </c>
      <c r="K6" s="44">
        <v>58</v>
      </c>
      <c r="L6" s="44">
        <v>80</v>
      </c>
      <c r="M6" s="44">
        <v>0</v>
      </c>
      <c r="N6" s="16">
        <f t="shared" ref="N6:N91" si="1">IF(H6=0,0,K6/H6)*100</f>
        <v>98.305084745762713</v>
      </c>
      <c r="O6" s="5">
        <v>45212.37</v>
      </c>
      <c r="P6" s="5">
        <f t="shared" ref="P6:P91" si="2">O6</f>
        <v>45212.37</v>
      </c>
      <c r="Q6" s="16">
        <f t="shared" ref="Q6:Q75" si="3">IF(O6=0,0,P6/O6)*100</f>
        <v>100</v>
      </c>
      <c r="R6" s="5">
        <v>45212.37</v>
      </c>
      <c r="S6" s="16">
        <f t="shared" ref="S6:S75" si="4">IF(P6=0,0,R6/P6)*100</f>
        <v>100</v>
      </c>
      <c r="T6" s="5">
        <f t="shared" ref="T6:T91" si="5">SUM(P6, -R6)</f>
        <v>0</v>
      </c>
      <c r="U6" s="16">
        <f t="shared" ref="U6:U75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23271.75</v>
      </c>
      <c r="H7" s="44">
        <v>28</v>
      </c>
      <c r="I7" s="44">
        <v>6</v>
      </c>
      <c r="J7" s="44">
        <v>17</v>
      </c>
      <c r="K7" s="44">
        <v>25</v>
      </c>
      <c r="L7" s="44">
        <v>33</v>
      </c>
      <c r="M7" s="44">
        <v>0</v>
      </c>
      <c r="N7" s="16">
        <f t="shared" si="1"/>
        <v>89.285714285714292</v>
      </c>
      <c r="O7" s="5">
        <v>23271.75</v>
      </c>
      <c r="P7" s="5">
        <f t="shared" si="2"/>
        <v>23271.75</v>
      </c>
      <c r="Q7" s="16">
        <f t="shared" si="3"/>
        <v>100</v>
      </c>
      <c r="R7" s="5">
        <v>23271.75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454</v>
      </c>
      <c r="E8" s="84" t="s">
        <v>41</v>
      </c>
      <c r="F8" s="208" t="s">
        <v>455</v>
      </c>
      <c r="G8" s="93">
        <f t="shared" si="0"/>
        <v>0</v>
      </c>
      <c r="H8" s="44">
        <v>2</v>
      </c>
      <c r="I8" s="44">
        <v>0</v>
      </c>
      <c r="J8" s="44">
        <v>1</v>
      </c>
      <c r="K8" s="44">
        <v>0</v>
      </c>
      <c r="L8" s="44">
        <v>0</v>
      </c>
      <c r="M8" s="44">
        <v>0</v>
      </c>
      <c r="N8" s="16">
        <f t="shared" si="1"/>
        <v>0</v>
      </c>
      <c r="O8" s="5">
        <v>0</v>
      </c>
      <c r="P8" s="5">
        <f t="shared" si="2"/>
        <v>0</v>
      </c>
      <c r="Q8" s="16">
        <f t="shared" si="3"/>
        <v>0</v>
      </c>
      <c r="R8" s="5">
        <v>0</v>
      </c>
      <c r="S8" s="16">
        <f t="shared" si="4"/>
        <v>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40</v>
      </c>
      <c r="E9" s="84" t="s">
        <v>41</v>
      </c>
      <c r="F9" s="96" t="s">
        <v>372</v>
      </c>
      <c r="G9" s="93">
        <f t="shared" si="0"/>
        <v>40549.65</v>
      </c>
      <c r="H9" s="44">
        <v>57</v>
      </c>
      <c r="I9" s="44">
        <v>12</v>
      </c>
      <c r="J9" s="44">
        <v>41</v>
      </c>
      <c r="K9" s="44">
        <v>53</v>
      </c>
      <c r="L9" s="44">
        <v>68</v>
      </c>
      <c r="M9" s="44">
        <v>0</v>
      </c>
      <c r="N9" s="16">
        <f t="shared" si="1"/>
        <v>92.982456140350877</v>
      </c>
      <c r="O9" s="5">
        <v>40549.65</v>
      </c>
      <c r="P9" s="5">
        <f t="shared" si="2"/>
        <v>40549.65</v>
      </c>
      <c r="Q9" s="16">
        <f t="shared" si="3"/>
        <v>100</v>
      </c>
      <c r="R9" s="5">
        <v>40549.65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43</v>
      </c>
      <c r="E10" s="84" t="s">
        <v>44</v>
      </c>
      <c r="F10" s="97" t="s">
        <v>357</v>
      </c>
      <c r="G10" s="93">
        <f t="shared" si="0"/>
        <v>16594.64</v>
      </c>
      <c r="H10" s="44">
        <v>20</v>
      </c>
      <c r="I10" s="44">
        <v>1</v>
      </c>
      <c r="J10" s="44">
        <v>16</v>
      </c>
      <c r="K10" s="44">
        <v>18</v>
      </c>
      <c r="L10" s="44">
        <v>25</v>
      </c>
      <c r="M10" s="44">
        <v>0</v>
      </c>
      <c r="N10" s="16">
        <f t="shared" si="1"/>
        <v>90</v>
      </c>
      <c r="O10" s="5">
        <v>16594.64</v>
      </c>
      <c r="P10" s="5">
        <f t="shared" si="2"/>
        <v>16594.64</v>
      </c>
      <c r="Q10" s="16">
        <f t="shared" si="3"/>
        <v>100</v>
      </c>
      <c r="R10" s="5">
        <v>16594.64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5" t="s">
        <v>46</v>
      </c>
      <c r="E11" s="84" t="s">
        <v>41</v>
      </c>
      <c r="F11" s="96" t="s">
        <v>405</v>
      </c>
      <c r="G11" s="93">
        <f t="shared" si="0"/>
        <v>5526.62</v>
      </c>
      <c r="H11" s="44">
        <v>14</v>
      </c>
      <c r="I11" s="44">
        <v>2</v>
      </c>
      <c r="J11" s="44">
        <v>7</v>
      </c>
      <c r="K11" s="44">
        <v>9</v>
      </c>
      <c r="L11" s="44">
        <v>12</v>
      </c>
      <c r="M11" s="44">
        <v>0</v>
      </c>
      <c r="N11" s="16">
        <f t="shared" si="1"/>
        <v>64.285714285714292</v>
      </c>
      <c r="O11" s="5">
        <v>5526.62</v>
      </c>
      <c r="P11" s="5">
        <v>6763.5</v>
      </c>
      <c r="Q11" s="16">
        <f t="shared" si="3"/>
        <v>122.38040610716858</v>
      </c>
      <c r="R11" s="5">
        <v>6763.5</v>
      </c>
      <c r="S11" s="16">
        <f t="shared" si="4"/>
        <v>100</v>
      </c>
      <c r="T11" s="5">
        <f t="shared" si="5"/>
        <v>0</v>
      </c>
      <c r="U11" s="16">
        <f t="shared" si="6"/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412</v>
      </c>
      <c r="E12" s="84" t="s">
        <v>41</v>
      </c>
      <c r="F12" s="192" t="s">
        <v>427</v>
      </c>
      <c r="G12" s="93">
        <f t="shared" si="0"/>
        <v>3069.91</v>
      </c>
      <c r="H12" s="44">
        <v>13</v>
      </c>
      <c r="I12" s="44">
        <v>2</v>
      </c>
      <c r="J12" s="44">
        <v>4</v>
      </c>
      <c r="K12" s="44">
        <v>7</v>
      </c>
      <c r="L12" s="44">
        <v>7</v>
      </c>
      <c r="M12" s="44">
        <v>0</v>
      </c>
      <c r="N12" s="16">
        <f t="shared" si="1"/>
        <v>53.846153846153847</v>
      </c>
      <c r="O12" s="5">
        <v>3069.91</v>
      </c>
      <c r="P12" s="5">
        <f t="shared" si="2"/>
        <v>3069.91</v>
      </c>
      <c r="Q12" s="16">
        <f t="shared" si="3"/>
        <v>100</v>
      </c>
      <c r="R12" s="5">
        <v>3069.91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48.75" customHeight="1" x14ac:dyDescent="0.25">
      <c r="A13" s="1">
        <f t="shared" si="7"/>
        <v>8</v>
      </c>
      <c r="B13" s="1" t="s">
        <v>22</v>
      </c>
      <c r="C13" s="1"/>
      <c r="D13" s="25" t="s">
        <v>413</v>
      </c>
      <c r="E13" s="84" t="s">
        <v>41</v>
      </c>
      <c r="F13" s="192" t="s">
        <v>428</v>
      </c>
      <c r="G13" s="93">
        <f t="shared" si="0"/>
        <v>0</v>
      </c>
      <c r="H13" s="44">
        <v>8</v>
      </c>
      <c r="I13" s="44">
        <v>1</v>
      </c>
      <c r="J13" s="44">
        <v>7</v>
      </c>
      <c r="K13" s="44">
        <v>0</v>
      </c>
      <c r="L13" s="44">
        <v>0</v>
      </c>
      <c r="M13" s="44">
        <v>0</v>
      </c>
      <c r="N13" s="16">
        <f t="shared" si="1"/>
        <v>0</v>
      </c>
      <c r="O13" s="5">
        <v>0</v>
      </c>
      <c r="P13" s="5">
        <f t="shared" si="2"/>
        <v>0</v>
      </c>
      <c r="Q13" s="16">
        <f t="shared" si="3"/>
        <v>0</v>
      </c>
      <c r="R13" s="5">
        <v>0</v>
      </c>
      <c r="S13" s="16">
        <f t="shared" si="4"/>
        <v>0</v>
      </c>
      <c r="T13" s="5">
        <f t="shared" si="5"/>
        <v>0</v>
      </c>
      <c r="U13" s="16">
        <f t="shared" si="6"/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414</v>
      </c>
      <c r="E14" s="84" t="s">
        <v>41</v>
      </c>
      <c r="F14" s="192" t="s">
        <v>429</v>
      </c>
      <c r="G14" s="93">
        <f t="shared" si="0"/>
        <v>0</v>
      </c>
      <c r="H14" s="44">
        <v>1</v>
      </c>
      <c r="I14" s="44">
        <v>0</v>
      </c>
      <c r="J14" s="44">
        <v>1</v>
      </c>
      <c r="K14" s="44">
        <v>0</v>
      </c>
      <c r="L14" s="44">
        <v>0</v>
      </c>
      <c r="M14" s="44">
        <v>0</v>
      </c>
      <c r="N14" s="16">
        <f t="shared" si="1"/>
        <v>0</v>
      </c>
      <c r="O14" s="5">
        <v>0</v>
      </c>
      <c r="P14" s="5">
        <f t="shared" si="2"/>
        <v>0</v>
      </c>
      <c r="Q14" s="16">
        <f t="shared" si="3"/>
        <v>0</v>
      </c>
      <c r="R14" s="5">
        <v>0</v>
      </c>
      <c r="S14" s="16">
        <f t="shared" si="4"/>
        <v>0</v>
      </c>
      <c r="T14" s="5">
        <f t="shared" si="5"/>
        <v>0</v>
      </c>
      <c r="U14" s="16">
        <f t="shared" si="6"/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456</v>
      </c>
      <c r="E15" s="84" t="s">
        <v>41</v>
      </c>
      <c r="F15" s="209" t="s">
        <v>457</v>
      </c>
      <c r="G15" s="93">
        <f t="shared" si="0"/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16">
        <f t="shared" si="1"/>
        <v>0</v>
      </c>
      <c r="O15" s="5">
        <v>0</v>
      </c>
      <c r="P15" s="5">
        <f t="shared" si="2"/>
        <v>0</v>
      </c>
      <c r="Q15" s="16">
        <f t="shared" si="3"/>
        <v>0</v>
      </c>
      <c r="R15" s="5">
        <v>0</v>
      </c>
      <c r="S15" s="16">
        <f t="shared" si="4"/>
        <v>0</v>
      </c>
      <c r="T15" s="5">
        <f t="shared" si="5"/>
        <v>0</v>
      </c>
      <c r="U15" s="16">
        <f t="shared" si="6"/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9" t="s">
        <v>48</v>
      </c>
      <c r="E16" s="84" t="s">
        <v>41</v>
      </c>
      <c r="F16" s="97" t="s">
        <v>373</v>
      </c>
      <c r="G16" s="93">
        <f t="shared" si="0"/>
        <v>1103.51</v>
      </c>
      <c r="H16" s="44">
        <v>5</v>
      </c>
      <c r="I16" s="44">
        <v>2</v>
      </c>
      <c r="J16" s="44">
        <v>3</v>
      </c>
      <c r="K16" s="44">
        <v>2</v>
      </c>
      <c r="L16" s="44">
        <v>2</v>
      </c>
      <c r="M16" s="44">
        <v>0</v>
      </c>
      <c r="N16" s="16">
        <f t="shared" si="1"/>
        <v>40</v>
      </c>
      <c r="O16" s="5">
        <v>1103.51</v>
      </c>
      <c r="P16" s="5">
        <f t="shared" si="2"/>
        <v>1103.51</v>
      </c>
      <c r="Q16" s="16">
        <f t="shared" si="3"/>
        <v>100</v>
      </c>
      <c r="R16" s="5">
        <v>1103.51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32" ht="27.95" customHeight="1" x14ac:dyDescent="0.25">
      <c r="A17" s="1">
        <f t="shared" si="7"/>
        <v>12</v>
      </c>
      <c r="B17" s="1" t="s">
        <v>22</v>
      </c>
      <c r="C17" s="1"/>
      <c r="D17" s="25" t="s">
        <v>415</v>
      </c>
      <c r="E17" s="84" t="s">
        <v>41</v>
      </c>
      <c r="F17" s="192" t="s">
        <v>433</v>
      </c>
      <c r="G17" s="93">
        <f t="shared" si="0"/>
        <v>1461.6</v>
      </c>
      <c r="H17" s="44">
        <v>4</v>
      </c>
      <c r="I17" s="44">
        <v>0</v>
      </c>
      <c r="J17" s="44">
        <v>0</v>
      </c>
      <c r="K17" s="44">
        <v>2</v>
      </c>
      <c r="L17" s="44">
        <v>2</v>
      </c>
      <c r="M17" s="44">
        <v>0</v>
      </c>
      <c r="N17" s="16">
        <f t="shared" si="1"/>
        <v>50</v>
      </c>
      <c r="O17" s="5">
        <v>1461.6</v>
      </c>
      <c r="P17" s="5">
        <f t="shared" si="2"/>
        <v>1461.6</v>
      </c>
      <c r="Q17" s="16">
        <f t="shared" si="3"/>
        <v>100</v>
      </c>
      <c r="R17" s="5">
        <v>1461.6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32" ht="27.95" customHeight="1" x14ac:dyDescent="0.25">
      <c r="A18" s="1">
        <f t="shared" si="7"/>
        <v>13</v>
      </c>
      <c r="B18" s="1" t="s">
        <v>22</v>
      </c>
      <c r="C18" s="1"/>
      <c r="D18" s="25" t="s">
        <v>50</v>
      </c>
      <c r="E18" s="84" t="s">
        <v>41</v>
      </c>
      <c r="F18" s="98" t="s">
        <v>406</v>
      </c>
      <c r="G18" s="93">
        <f t="shared" si="0"/>
        <v>2818.82</v>
      </c>
      <c r="H18" s="44">
        <v>10</v>
      </c>
      <c r="I18" s="44">
        <v>0</v>
      </c>
      <c r="J18" s="44">
        <v>8</v>
      </c>
      <c r="K18" s="44">
        <v>5</v>
      </c>
      <c r="L18" s="44">
        <v>6</v>
      </c>
      <c r="M18" s="44">
        <v>0</v>
      </c>
      <c r="N18" s="16">
        <f t="shared" si="1"/>
        <v>50</v>
      </c>
      <c r="O18" s="5">
        <v>2818.82</v>
      </c>
      <c r="P18" s="5">
        <f t="shared" si="2"/>
        <v>2818.82</v>
      </c>
      <c r="Q18" s="16">
        <f t="shared" si="3"/>
        <v>100</v>
      </c>
      <c r="R18" s="5">
        <v>2818.82</v>
      </c>
      <c r="S18" s="16">
        <f t="shared" si="4"/>
        <v>100</v>
      </c>
      <c r="T18" s="5">
        <f t="shared" si="5"/>
        <v>0</v>
      </c>
      <c r="U18" s="16">
        <f t="shared" si="6"/>
        <v>0</v>
      </c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</row>
    <row r="19" spans="1:32" ht="27.95" customHeight="1" x14ac:dyDescent="0.25">
      <c r="A19" s="1">
        <f t="shared" si="7"/>
        <v>14</v>
      </c>
      <c r="B19" s="1" t="s">
        <v>22</v>
      </c>
      <c r="C19" s="1"/>
      <c r="D19" s="90" t="s">
        <v>52</v>
      </c>
      <c r="E19" s="84" t="s">
        <v>41</v>
      </c>
      <c r="F19" s="98"/>
      <c r="G19" s="93">
        <f t="shared" si="0"/>
        <v>0</v>
      </c>
      <c r="H19" s="44">
        <v>3</v>
      </c>
      <c r="I19" s="44">
        <v>0</v>
      </c>
      <c r="J19" s="44">
        <v>2</v>
      </c>
      <c r="K19" s="44">
        <v>0</v>
      </c>
      <c r="L19" s="44">
        <v>0</v>
      </c>
      <c r="M19" s="44">
        <v>0</v>
      </c>
      <c r="N19" s="16">
        <f t="shared" si="1"/>
        <v>0</v>
      </c>
      <c r="O19" s="5">
        <v>0</v>
      </c>
      <c r="P19" s="5">
        <f t="shared" si="2"/>
        <v>0</v>
      </c>
      <c r="Q19" s="16">
        <f t="shared" si="3"/>
        <v>0</v>
      </c>
      <c r="R19" s="5">
        <v>0</v>
      </c>
      <c r="S19" s="16">
        <f t="shared" si="4"/>
        <v>0</v>
      </c>
      <c r="T19" s="5">
        <f t="shared" si="5"/>
        <v>0</v>
      </c>
      <c r="U19" s="16">
        <f t="shared" si="6"/>
        <v>0</v>
      </c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</row>
    <row r="20" spans="1:32" ht="27.95" customHeight="1" x14ac:dyDescent="0.25">
      <c r="A20" s="1">
        <f t="shared" si="7"/>
        <v>15</v>
      </c>
      <c r="B20" s="1" t="s">
        <v>22</v>
      </c>
      <c r="C20" s="1"/>
      <c r="D20" s="25" t="s">
        <v>55</v>
      </c>
      <c r="E20" s="84" t="s">
        <v>41</v>
      </c>
      <c r="F20" s="98" t="s">
        <v>289</v>
      </c>
      <c r="G20" s="93">
        <f t="shared" si="0"/>
        <v>47449.72</v>
      </c>
      <c r="H20" s="44">
        <v>82</v>
      </c>
      <c r="I20" s="44">
        <v>20</v>
      </c>
      <c r="J20" s="44">
        <v>52</v>
      </c>
      <c r="K20" s="44">
        <v>52</v>
      </c>
      <c r="L20" s="44">
        <v>68</v>
      </c>
      <c r="M20" s="44">
        <v>0</v>
      </c>
      <c r="N20" s="16">
        <f t="shared" si="1"/>
        <v>63.414634146341463</v>
      </c>
      <c r="O20" s="5">
        <v>47449.72</v>
      </c>
      <c r="P20" s="5">
        <f t="shared" si="2"/>
        <v>47449.72</v>
      </c>
      <c r="Q20" s="16">
        <f t="shared" si="3"/>
        <v>100</v>
      </c>
      <c r="R20" s="5">
        <v>47449.72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32" ht="27.95" customHeight="1" x14ac:dyDescent="0.25">
      <c r="A21" s="1">
        <f t="shared" si="7"/>
        <v>16</v>
      </c>
      <c r="B21" s="1" t="s">
        <v>22</v>
      </c>
      <c r="C21" s="1"/>
      <c r="D21" s="25" t="s">
        <v>57</v>
      </c>
      <c r="E21" s="84" t="s">
        <v>58</v>
      </c>
      <c r="F21" s="96" t="s">
        <v>290</v>
      </c>
      <c r="G21" s="93">
        <f t="shared" si="0"/>
        <v>39838.21</v>
      </c>
      <c r="H21" s="44">
        <v>50</v>
      </c>
      <c r="I21" s="44">
        <v>8</v>
      </c>
      <c r="J21" s="44">
        <v>37</v>
      </c>
      <c r="K21" s="44">
        <v>38</v>
      </c>
      <c r="L21" s="44">
        <v>55</v>
      </c>
      <c r="M21" s="44">
        <v>0</v>
      </c>
      <c r="N21" s="16">
        <f t="shared" si="1"/>
        <v>76</v>
      </c>
      <c r="O21" s="5">
        <v>39838.21</v>
      </c>
      <c r="P21" s="5">
        <f t="shared" si="2"/>
        <v>39838.21</v>
      </c>
      <c r="Q21" s="16">
        <f t="shared" si="3"/>
        <v>100</v>
      </c>
      <c r="R21" s="5">
        <v>39838.21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32" ht="27.95" customHeight="1" x14ac:dyDescent="0.25">
      <c r="A22" s="1">
        <f t="shared" si="7"/>
        <v>17</v>
      </c>
      <c r="B22" s="1" t="s">
        <v>22</v>
      </c>
      <c r="C22" s="1"/>
      <c r="D22" s="25" t="s">
        <v>60</v>
      </c>
      <c r="E22" s="84" t="s">
        <v>61</v>
      </c>
      <c r="F22" s="96" t="s">
        <v>291</v>
      </c>
      <c r="G22" s="93">
        <f t="shared" si="0"/>
        <v>26935.63</v>
      </c>
      <c r="H22" s="44">
        <v>37</v>
      </c>
      <c r="I22" s="44">
        <v>8</v>
      </c>
      <c r="J22" s="44">
        <v>16</v>
      </c>
      <c r="K22" s="44">
        <v>29</v>
      </c>
      <c r="L22" s="44">
        <v>36</v>
      </c>
      <c r="M22" s="44">
        <v>0</v>
      </c>
      <c r="N22" s="16">
        <f t="shared" si="1"/>
        <v>78.378378378378372</v>
      </c>
      <c r="O22" s="5">
        <v>26935.63</v>
      </c>
      <c r="P22" s="5">
        <f t="shared" si="2"/>
        <v>26935.63</v>
      </c>
      <c r="Q22" s="16">
        <f t="shared" si="3"/>
        <v>100</v>
      </c>
      <c r="R22" s="5">
        <v>26935.63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32" ht="27.95" customHeight="1" x14ac:dyDescent="0.25">
      <c r="A23" s="1">
        <f t="shared" si="7"/>
        <v>18</v>
      </c>
      <c r="B23" s="1" t="s">
        <v>22</v>
      </c>
      <c r="C23" s="1"/>
      <c r="D23" s="25" t="s">
        <v>63</v>
      </c>
      <c r="E23" s="84" t="s">
        <v>64</v>
      </c>
      <c r="F23" s="96" t="s">
        <v>292</v>
      </c>
      <c r="G23" s="93">
        <f t="shared" si="0"/>
        <v>30731.07</v>
      </c>
      <c r="H23" s="44">
        <v>50</v>
      </c>
      <c r="I23" s="44">
        <v>7</v>
      </c>
      <c r="J23" s="44">
        <v>36</v>
      </c>
      <c r="K23" s="44">
        <v>42</v>
      </c>
      <c r="L23" s="44">
        <v>59</v>
      </c>
      <c r="M23" s="44">
        <v>0</v>
      </c>
      <c r="N23" s="16">
        <f t="shared" si="1"/>
        <v>84</v>
      </c>
      <c r="O23" s="5">
        <v>30731.07</v>
      </c>
      <c r="P23" s="5">
        <f t="shared" si="2"/>
        <v>30731.07</v>
      </c>
      <c r="Q23" s="16">
        <f t="shared" si="3"/>
        <v>100</v>
      </c>
      <c r="R23" s="5">
        <v>30731.07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32" ht="27.95" customHeight="1" x14ac:dyDescent="0.25">
      <c r="A24" s="1">
        <f t="shared" si="7"/>
        <v>19</v>
      </c>
      <c r="B24" s="1" t="s">
        <v>22</v>
      </c>
      <c r="C24" s="1"/>
      <c r="D24" s="25" t="s">
        <v>476</v>
      </c>
      <c r="E24" s="84" t="s">
        <v>41</v>
      </c>
      <c r="F24" s="192" t="s">
        <v>434</v>
      </c>
      <c r="G24" s="93">
        <f t="shared" si="0"/>
        <v>0</v>
      </c>
      <c r="H24" s="44">
        <v>4</v>
      </c>
      <c r="I24" s="44">
        <v>0</v>
      </c>
      <c r="J24" s="44">
        <v>4</v>
      </c>
      <c r="K24" s="44">
        <v>0</v>
      </c>
      <c r="L24" s="44">
        <v>0</v>
      </c>
      <c r="M24" s="44">
        <v>0</v>
      </c>
      <c r="N24" s="16">
        <f t="shared" si="1"/>
        <v>0</v>
      </c>
      <c r="O24" s="5">
        <v>0</v>
      </c>
      <c r="P24" s="5">
        <f t="shared" si="2"/>
        <v>0</v>
      </c>
      <c r="Q24" s="16">
        <f t="shared" si="3"/>
        <v>0</v>
      </c>
      <c r="R24" s="5">
        <v>0</v>
      </c>
      <c r="S24" s="16">
        <f t="shared" si="4"/>
        <v>0</v>
      </c>
      <c r="T24" s="5">
        <f t="shared" si="5"/>
        <v>0</v>
      </c>
      <c r="U24" s="16">
        <f t="shared" si="6"/>
        <v>0</v>
      </c>
    </row>
    <row r="25" spans="1:32" ht="27.95" customHeight="1" x14ac:dyDescent="0.25">
      <c r="A25" s="1">
        <f t="shared" si="7"/>
        <v>20</v>
      </c>
      <c r="B25" s="1" t="s">
        <v>22</v>
      </c>
      <c r="C25" s="1"/>
      <c r="D25" s="25" t="s">
        <v>69</v>
      </c>
      <c r="E25" s="84" t="s">
        <v>41</v>
      </c>
      <c r="F25" s="96" t="s">
        <v>293</v>
      </c>
      <c r="G25" s="93">
        <f t="shared" si="0"/>
        <v>5766.92</v>
      </c>
      <c r="H25" s="44">
        <v>15</v>
      </c>
      <c r="I25" s="44">
        <v>3</v>
      </c>
      <c r="J25" s="44">
        <v>12</v>
      </c>
      <c r="K25" s="44">
        <v>11</v>
      </c>
      <c r="L25" s="44">
        <v>14</v>
      </c>
      <c r="M25" s="44">
        <v>0</v>
      </c>
      <c r="N25" s="16">
        <f t="shared" si="1"/>
        <v>73.333333333333329</v>
      </c>
      <c r="O25" s="5">
        <v>5766.92</v>
      </c>
      <c r="P25" s="5">
        <f t="shared" si="2"/>
        <v>5766.92</v>
      </c>
      <c r="Q25" s="16">
        <f t="shared" si="3"/>
        <v>100</v>
      </c>
      <c r="R25" s="5">
        <v>5766.92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32" ht="27.95" customHeight="1" x14ac:dyDescent="0.25">
      <c r="A26" s="1">
        <f t="shared" si="7"/>
        <v>21</v>
      </c>
      <c r="B26" s="1" t="s">
        <v>22</v>
      </c>
      <c r="C26" s="1"/>
      <c r="D26" s="25" t="s">
        <v>66</v>
      </c>
      <c r="E26" s="84" t="s">
        <v>67</v>
      </c>
      <c r="F26" s="96" t="s">
        <v>294</v>
      </c>
      <c r="G26" s="93">
        <f t="shared" si="0"/>
        <v>62996.42</v>
      </c>
      <c r="H26" s="44">
        <v>70</v>
      </c>
      <c r="I26" s="44">
        <v>16</v>
      </c>
      <c r="J26" s="44">
        <v>47</v>
      </c>
      <c r="K26" s="44">
        <v>43</v>
      </c>
      <c r="L26" s="44">
        <v>63</v>
      </c>
      <c r="M26" s="44">
        <v>0</v>
      </c>
      <c r="N26" s="16">
        <f t="shared" si="1"/>
        <v>61.428571428571431</v>
      </c>
      <c r="O26" s="5">
        <v>62996.42</v>
      </c>
      <c r="P26" s="5">
        <f t="shared" si="2"/>
        <v>62996.42</v>
      </c>
      <c r="Q26" s="16">
        <f t="shared" si="3"/>
        <v>100</v>
      </c>
      <c r="R26" s="5">
        <v>62996.42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32" ht="27.95" customHeight="1" x14ac:dyDescent="0.25">
      <c r="A27" s="1">
        <f t="shared" si="7"/>
        <v>22</v>
      </c>
      <c r="B27" s="1" t="s">
        <v>264</v>
      </c>
      <c r="C27" s="225" t="s">
        <v>265</v>
      </c>
      <c r="D27" s="37" t="s">
        <v>284</v>
      </c>
      <c r="E27" s="84" t="s">
        <v>97</v>
      </c>
      <c r="F27" s="97" t="s">
        <v>358</v>
      </c>
      <c r="G27" s="93">
        <f t="shared" si="0"/>
        <v>5101.93</v>
      </c>
      <c r="H27" s="44">
        <v>11</v>
      </c>
      <c r="I27" s="44">
        <v>6</v>
      </c>
      <c r="J27" s="44">
        <v>3</v>
      </c>
      <c r="K27" s="44">
        <v>7</v>
      </c>
      <c r="L27" s="44">
        <v>9</v>
      </c>
      <c r="M27" s="44">
        <v>0</v>
      </c>
      <c r="N27" s="16">
        <f t="shared" si="1"/>
        <v>63.636363636363633</v>
      </c>
      <c r="O27" s="5">
        <v>5101.93</v>
      </c>
      <c r="P27" s="5">
        <f t="shared" si="2"/>
        <v>5101.93</v>
      </c>
      <c r="Q27" s="16">
        <f t="shared" si="3"/>
        <v>100</v>
      </c>
      <c r="R27" s="5">
        <v>5101.93</v>
      </c>
      <c r="S27" s="16">
        <f t="shared" si="4"/>
        <v>100</v>
      </c>
      <c r="T27" s="5">
        <f t="shared" si="5"/>
        <v>0</v>
      </c>
      <c r="U27" s="16">
        <f t="shared" si="6"/>
        <v>0</v>
      </c>
    </row>
    <row r="28" spans="1:32" ht="27.95" customHeight="1" x14ac:dyDescent="0.25">
      <c r="A28" s="1">
        <f t="shared" si="7"/>
        <v>23</v>
      </c>
      <c r="B28" s="25" t="s">
        <v>23</v>
      </c>
      <c r="C28" s="225" t="s">
        <v>26</v>
      </c>
      <c r="D28" s="25" t="s">
        <v>71</v>
      </c>
      <c r="E28" s="25" t="s">
        <v>72</v>
      </c>
      <c r="F28" s="96" t="s">
        <v>295</v>
      </c>
      <c r="G28" s="16">
        <f t="shared" si="0"/>
        <v>9308.32</v>
      </c>
      <c r="H28" s="44">
        <v>22</v>
      </c>
      <c r="I28" s="44">
        <v>4</v>
      </c>
      <c r="J28" s="44">
        <v>15</v>
      </c>
      <c r="K28" s="44">
        <v>13</v>
      </c>
      <c r="L28" s="44">
        <v>17</v>
      </c>
      <c r="M28" s="44">
        <v>0</v>
      </c>
      <c r="N28" s="16">
        <f t="shared" si="1"/>
        <v>59.090909090909093</v>
      </c>
      <c r="O28" s="5">
        <v>9308.32</v>
      </c>
      <c r="P28" s="5">
        <f t="shared" si="2"/>
        <v>9308.32</v>
      </c>
      <c r="Q28" s="16">
        <f t="shared" si="3"/>
        <v>100</v>
      </c>
      <c r="R28" s="5">
        <v>9308.32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32" ht="27.95" customHeight="1" x14ac:dyDescent="0.2">
      <c r="A29" s="1">
        <f t="shared" si="7"/>
        <v>24</v>
      </c>
      <c r="B29" s="25" t="s">
        <v>22</v>
      </c>
      <c r="C29" s="225"/>
      <c r="D29" s="25" t="s">
        <v>458</v>
      </c>
      <c r="E29" s="25" t="s">
        <v>41</v>
      </c>
      <c r="F29" s="26" t="s">
        <v>459</v>
      </c>
      <c r="G29" s="16">
        <f t="shared" si="0"/>
        <v>0</v>
      </c>
      <c r="H29" s="44">
        <v>3</v>
      </c>
      <c r="I29" s="44">
        <v>0</v>
      </c>
      <c r="J29" s="44">
        <v>2</v>
      </c>
      <c r="K29" s="44">
        <v>0</v>
      </c>
      <c r="L29" s="44">
        <v>0</v>
      </c>
      <c r="M29" s="44">
        <v>0</v>
      </c>
      <c r="N29" s="16">
        <f t="shared" si="1"/>
        <v>0</v>
      </c>
      <c r="O29" s="5">
        <v>0</v>
      </c>
      <c r="P29" s="5">
        <f t="shared" si="2"/>
        <v>0</v>
      </c>
      <c r="Q29" s="16">
        <f t="shared" si="3"/>
        <v>0</v>
      </c>
      <c r="R29" s="5">
        <v>0</v>
      </c>
      <c r="S29" s="16">
        <f t="shared" si="4"/>
        <v>0</v>
      </c>
      <c r="T29" s="5">
        <f t="shared" si="5"/>
        <v>0</v>
      </c>
      <c r="U29" s="16">
        <f t="shared" si="6"/>
        <v>0</v>
      </c>
    </row>
    <row r="30" spans="1:32" ht="27.95" customHeight="1" x14ac:dyDescent="0.2">
      <c r="A30" s="1">
        <f t="shared" si="7"/>
        <v>25</v>
      </c>
      <c r="B30" s="25" t="s">
        <v>22</v>
      </c>
      <c r="C30" s="225"/>
      <c r="D30" s="25" t="s">
        <v>465</v>
      </c>
      <c r="E30" s="25" t="s">
        <v>41</v>
      </c>
      <c r="F30" s="26"/>
      <c r="G30" s="16">
        <f t="shared" si="0"/>
        <v>0</v>
      </c>
      <c r="H30" s="44">
        <v>6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16">
        <f t="shared" si="1"/>
        <v>0</v>
      </c>
      <c r="O30" s="5">
        <v>0</v>
      </c>
      <c r="P30" s="5">
        <f t="shared" si="2"/>
        <v>0</v>
      </c>
      <c r="Q30" s="16">
        <f t="shared" si="3"/>
        <v>0</v>
      </c>
      <c r="R30" s="5">
        <v>0</v>
      </c>
      <c r="S30" s="16">
        <f t="shared" si="4"/>
        <v>0</v>
      </c>
      <c r="T30" s="5">
        <f t="shared" si="5"/>
        <v>0</v>
      </c>
      <c r="U30" s="16">
        <f t="shared" si="6"/>
        <v>0</v>
      </c>
    </row>
    <row r="31" spans="1:32" ht="27.95" customHeight="1" x14ac:dyDescent="0.25">
      <c r="A31" s="1">
        <f t="shared" si="7"/>
        <v>26</v>
      </c>
      <c r="B31" s="1" t="s">
        <v>22</v>
      </c>
      <c r="C31" s="1"/>
      <c r="D31" s="25" t="s">
        <v>74</v>
      </c>
      <c r="E31" s="25" t="s">
        <v>75</v>
      </c>
      <c r="F31" s="96" t="s">
        <v>296</v>
      </c>
      <c r="G31" s="16">
        <f t="shared" si="0"/>
        <v>32049.7</v>
      </c>
      <c r="H31" s="44">
        <v>27</v>
      </c>
      <c r="I31" s="44">
        <v>5</v>
      </c>
      <c r="J31" s="44">
        <v>20</v>
      </c>
      <c r="K31" s="44">
        <v>27</v>
      </c>
      <c r="L31" s="44">
        <v>40</v>
      </c>
      <c r="M31" s="44">
        <v>0</v>
      </c>
      <c r="N31" s="16">
        <f t="shared" si="1"/>
        <v>100</v>
      </c>
      <c r="O31" s="5">
        <v>32049.7</v>
      </c>
      <c r="P31" s="5">
        <f t="shared" si="2"/>
        <v>32049.7</v>
      </c>
      <c r="Q31" s="16">
        <f t="shared" si="3"/>
        <v>100</v>
      </c>
      <c r="R31" s="5">
        <v>32049.7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32" ht="27.95" customHeight="1" x14ac:dyDescent="0.25">
      <c r="A32" s="1">
        <f t="shared" si="7"/>
        <v>27</v>
      </c>
      <c r="B32" s="1" t="s">
        <v>22</v>
      </c>
      <c r="C32" s="1"/>
      <c r="D32" s="25" t="s">
        <v>77</v>
      </c>
      <c r="E32" s="25" t="s">
        <v>78</v>
      </c>
      <c r="F32" s="88" t="s">
        <v>297</v>
      </c>
      <c r="G32" s="16">
        <f t="shared" si="0"/>
        <v>4755.7700000000004</v>
      </c>
      <c r="H32" s="44">
        <v>13</v>
      </c>
      <c r="I32" s="44">
        <v>3</v>
      </c>
      <c r="J32" s="44">
        <v>8</v>
      </c>
      <c r="K32" s="44">
        <v>9</v>
      </c>
      <c r="L32" s="44">
        <v>13</v>
      </c>
      <c r="M32" s="44">
        <v>0</v>
      </c>
      <c r="N32" s="16">
        <f t="shared" si="1"/>
        <v>69.230769230769226</v>
      </c>
      <c r="O32" s="5">
        <v>4755.7700000000004</v>
      </c>
      <c r="P32" s="5">
        <f t="shared" si="2"/>
        <v>4755.7700000000004</v>
      </c>
      <c r="Q32" s="16">
        <f t="shared" si="3"/>
        <v>100</v>
      </c>
      <c r="R32" s="5">
        <v>4755.7700000000004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80</v>
      </c>
      <c r="E33" s="25" t="s">
        <v>81</v>
      </c>
      <c r="F33" s="97" t="s">
        <v>374</v>
      </c>
      <c r="G33" s="16">
        <f t="shared" si="0"/>
        <v>13566.31</v>
      </c>
      <c r="H33" s="44">
        <v>71</v>
      </c>
      <c r="I33" s="44">
        <v>10</v>
      </c>
      <c r="J33" s="44">
        <v>26</v>
      </c>
      <c r="K33" s="44">
        <v>40</v>
      </c>
      <c r="L33" s="44">
        <v>47</v>
      </c>
      <c r="M33" s="44">
        <v>0</v>
      </c>
      <c r="N33" s="16">
        <f t="shared" si="1"/>
        <v>56.338028169014088</v>
      </c>
      <c r="O33" s="5">
        <v>13566.31</v>
      </c>
      <c r="P33" s="5">
        <f t="shared" si="2"/>
        <v>13566.31</v>
      </c>
      <c r="Q33" s="16">
        <f t="shared" si="3"/>
        <v>100</v>
      </c>
      <c r="R33" s="5">
        <v>13566.31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83</v>
      </c>
      <c r="E34" s="84" t="s">
        <v>41</v>
      </c>
      <c r="F34" s="88" t="s">
        <v>84</v>
      </c>
      <c r="G34" s="93">
        <f t="shared" si="0"/>
        <v>15819.39</v>
      </c>
      <c r="H34" s="44">
        <v>26</v>
      </c>
      <c r="I34" s="44">
        <v>4</v>
      </c>
      <c r="J34" s="44">
        <v>21</v>
      </c>
      <c r="K34" s="44">
        <v>24</v>
      </c>
      <c r="L34" s="44">
        <v>34</v>
      </c>
      <c r="M34" s="44">
        <v>0</v>
      </c>
      <c r="N34" s="16">
        <f t="shared" si="1"/>
        <v>92.307692307692307</v>
      </c>
      <c r="O34" s="5">
        <v>15819.39</v>
      </c>
      <c r="P34" s="5">
        <f t="shared" si="2"/>
        <v>15819.39</v>
      </c>
      <c r="Q34" s="16">
        <f t="shared" si="3"/>
        <v>100</v>
      </c>
      <c r="R34" s="5">
        <v>15819.39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1" t="s">
        <v>22</v>
      </c>
      <c r="C35" s="1"/>
      <c r="D35" s="34" t="s">
        <v>85</v>
      </c>
      <c r="E35" s="84" t="s">
        <v>41</v>
      </c>
      <c r="F35" s="97" t="s">
        <v>356</v>
      </c>
      <c r="G35" s="93">
        <f t="shared" si="0"/>
        <v>6222.08</v>
      </c>
      <c r="H35" s="44">
        <v>17</v>
      </c>
      <c r="I35" s="44">
        <v>4</v>
      </c>
      <c r="J35" s="44">
        <v>10</v>
      </c>
      <c r="K35" s="44">
        <v>12</v>
      </c>
      <c r="L35" s="44">
        <v>14</v>
      </c>
      <c r="M35" s="44">
        <v>0</v>
      </c>
      <c r="N35" s="16">
        <f t="shared" si="1"/>
        <v>70.588235294117652</v>
      </c>
      <c r="O35" s="5">
        <v>6222.08</v>
      </c>
      <c r="P35" s="5">
        <f t="shared" si="2"/>
        <v>6222.08</v>
      </c>
      <c r="Q35" s="16">
        <f t="shared" si="3"/>
        <v>100</v>
      </c>
      <c r="R35" s="5">
        <v>6222.08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27.95" customHeight="1" x14ac:dyDescent="0.25">
      <c r="A36" s="1">
        <f t="shared" si="7"/>
        <v>31</v>
      </c>
      <c r="B36" s="1" t="s">
        <v>22</v>
      </c>
      <c r="C36" s="1"/>
      <c r="D36" s="25" t="s">
        <v>87</v>
      </c>
      <c r="E36" s="84" t="s">
        <v>53</v>
      </c>
      <c r="F36" s="88" t="s">
        <v>298</v>
      </c>
      <c r="G36" s="93">
        <f t="shared" si="0"/>
        <v>22605.18</v>
      </c>
      <c r="H36" s="44">
        <v>40</v>
      </c>
      <c r="I36" s="44">
        <v>15</v>
      </c>
      <c r="J36" s="44">
        <v>20</v>
      </c>
      <c r="K36" s="44">
        <v>30</v>
      </c>
      <c r="L36" s="44">
        <v>34</v>
      </c>
      <c r="M36" s="44">
        <v>0</v>
      </c>
      <c r="N36" s="16">
        <f t="shared" si="1"/>
        <v>75</v>
      </c>
      <c r="O36" s="5">
        <v>22605.18</v>
      </c>
      <c r="P36" s="5">
        <f t="shared" si="2"/>
        <v>22605.18</v>
      </c>
      <c r="Q36" s="16">
        <f t="shared" si="3"/>
        <v>100</v>
      </c>
      <c r="R36" s="5">
        <v>22605.18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25" t="s">
        <v>24</v>
      </c>
      <c r="C37" s="225" t="s">
        <v>27</v>
      </c>
      <c r="D37" s="25" t="s">
        <v>92</v>
      </c>
      <c r="E37" s="84" t="s">
        <v>41</v>
      </c>
      <c r="F37" s="96" t="s">
        <v>363</v>
      </c>
      <c r="G37" s="93">
        <f t="shared" si="0"/>
        <v>13212.99</v>
      </c>
      <c r="H37" s="44">
        <v>28</v>
      </c>
      <c r="I37" s="44">
        <v>3</v>
      </c>
      <c r="J37" s="44">
        <v>19</v>
      </c>
      <c r="K37" s="44">
        <v>17</v>
      </c>
      <c r="L37" s="44">
        <v>19</v>
      </c>
      <c r="M37" s="44">
        <v>0</v>
      </c>
      <c r="N37" s="16">
        <f t="shared" si="1"/>
        <v>60.714285714285708</v>
      </c>
      <c r="O37" s="5">
        <v>13212.99</v>
      </c>
      <c r="P37" s="5">
        <f t="shared" si="2"/>
        <v>13212.99</v>
      </c>
      <c r="Q37" s="16">
        <f t="shared" si="3"/>
        <v>100</v>
      </c>
      <c r="R37" s="5">
        <v>13212.99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25" t="s">
        <v>22</v>
      </c>
      <c r="C38" s="225"/>
      <c r="D38" s="25" t="s">
        <v>417</v>
      </c>
      <c r="E38" s="84" t="s">
        <v>41</v>
      </c>
      <c r="F38" s="192" t="s">
        <v>435</v>
      </c>
      <c r="G38" s="93">
        <f t="shared" si="0"/>
        <v>365.4</v>
      </c>
      <c r="H38" s="44">
        <v>11</v>
      </c>
      <c r="I38" s="44">
        <v>2</v>
      </c>
      <c r="J38" s="44">
        <v>2</v>
      </c>
      <c r="K38" s="44">
        <v>1</v>
      </c>
      <c r="L38" s="44">
        <v>1</v>
      </c>
      <c r="M38" s="44">
        <v>0</v>
      </c>
      <c r="N38" s="16">
        <f t="shared" si="1"/>
        <v>9.0909090909090917</v>
      </c>
      <c r="O38" s="5">
        <v>365.4</v>
      </c>
      <c r="P38" s="5">
        <f t="shared" si="2"/>
        <v>365.4</v>
      </c>
      <c r="Q38" s="16">
        <f t="shared" si="3"/>
        <v>100</v>
      </c>
      <c r="R38" s="5">
        <v>365.4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94</v>
      </c>
      <c r="E39" s="84" t="s">
        <v>41</v>
      </c>
      <c r="F39" s="96" t="s">
        <v>299</v>
      </c>
      <c r="G39" s="93">
        <f t="shared" si="0"/>
        <v>9729.6299999999992</v>
      </c>
      <c r="H39" s="44">
        <v>26</v>
      </c>
      <c r="I39" s="44">
        <v>4</v>
      </c>
      <c r="J39" s="44">
        <v>13</v>
      </c>
      <c r="K39" s="44">
        <v>20</v>
      </c>
      <c r="L39" s="44">
        <v>24</v>
      </c>
      <c r="M39" s="44">
        <v>0</v>
      </c>
      <c r="N39" s="16">
        <f t="shared" si="1"/>
        <v>76.923076923076934</v>
      </c>
      <c r="O39" s="5">
        <v>9729.6299999999992</v>
      </c>
      <c r="P39" s="5">
        <f t="shared" si="2"/>
        <v>9729.6299999999992</v>
      </c>
      <c r="Q39" s="16">
        <f t="shared" si="3"/>
        <v>100</v>
      </c>
      <c r="R39" s="5">
        <v>9729.6299999999992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38.25" x14ac:dyDescent="0.25">
      <c r="A40" s="1">
        <f t="shared" si="7"/>
        <v>35</v>
      </c>
      <c r="B40" s="117" t="s">
        <v>23</v>
      </c>
      <c r="C40" s="225" t="s">
        <v>383</v>
      </c>
      <c r="D40" s="25" t="s">
        <v>384</v>
      </c>
      <c r="E40" s="84" t="s">
        <v>41</v>
      </c>
      <c r="F40" s="97" t="s">
        <v>436</v>
      </c>
      <c r="G40" s="93">
        <f t="shared" si="0"/>
        <v>3993.8</v>
      </c>
      <c r="H40" s="44">
        <v>9</v>
      </c>
      <c r="I40" s="44">
        <v>2</v>
      </c>
      <c r="J40" s="44">
        <v>6</v>
      </c>
      <c r="K40" s="44">
        <v>7</v>
      </c>
      <c r="L40" s="44">
        <v>9</v>
      </c>
      <c r="M40" s="44">
        <v>0</v>
      </c>
      <c r="N40" s="16">
        <f t="shared" si="1"/>
        <v>77.777777777777786</v>
      </c>
      <c r="O40" s="5">
        <v>3993.8</v>
      </c>
      <c r="P40" s="5">
        <f t="shared" si="2"/>
        <v>3993.8</v>
      </c>
      <c r="Q40" s="16">
        <f t="shared" si="3"/>
        <v>100</v>
      </c>
      <c r="R40" s="5">
        <v>3993.8</v>
      </c>
      <c r="S40" s="16">
        <f t="shared" si="4"/>
        <v>100</v>
      </c>
      <c r="T40" s="5">
        <f t="shared" si="5"/>
        <v>0</v>
      </c>
      <c r="U40" s="16">
        <f t="shared" si="6"/>
        <v>0</v>
      </c>
    </row>
    <row r="41" spans="1:21" ht="30" x14ac:dyDescent="0.25">
      <c r="A41" s="1">
        <f t="shared" si="7"/>
        <v>36</v>
      </c>
      <c r="B41" s="117" t="s">
        <v>22</v>
      </c>
      <c r="C41" s="225"/>
      <c r="D41" s="25" t="s">
        <v>452</v>
      </c>
      <c r="E41" s="84" t="s">
        <v>41</v>
      </c>
      <c r="F41" s="97"/>
      <c r="G41" s="93">
        <f t="shared" si="0"/>
        <v>0</v>
      </c>
      <c r="H41" s="44">
        <v>4</v>
      </c>
      <c r="I41" s="44">
        <v>0</v>
      </c>
      <c r="J41" s="44">
        <v>4</v>
      </c>
      <c r="K41" s="44">
        <v>0</v>
      </c>
      <c r="L41" s="44">
        <v>0</v>
      </c>
      <c r="M41" s="44">
        <v>0</v>
      </c>
      <c r="N41" s="16">
        <f t="shared" si="1"/>
        <v>0</v>
      </c>
      <c r="O41" s="5">
        <v>0</v>
      </c>
      <c r="P41" s="5">
        <f t="shared" si="2"/>
        <v>0</v>
      </c>
      <c r="Q41" s="16">
        <f t="shared" si="3"/>
        <v>0</v>
      </c>
      <c r="R41" s="5">
        <v>0</v>
      </c>
      <c r="S41" s="16">
        <f t="shared" si="4"/>
        <v>0</v>
      </c>
      <c r="T41" s="5">
        <f t="shared" si="5"/>
        <v>0</v>
      </c>
      <c r="U41" s="16">
        <f t="shared" si="6"/>
        <v>0</v>
      </c>
    </row>
    <row r="42" spans="1:21" ht="27.95" customHeight="1" x14ac:dyDescent="0.2">
      <c r="A42" s="1">
        <f t="shared" si="7"/>
        <v>37</v>
      </c>
      <c r="B42" s="1" t="s">
        <v>22</v>
      </c>
      <c r="C42" s="1"/>
      <c r="D42" s="37" t="s">
        <v>99</v>
      </c>
      <c r="E42" s="85" t="s">
        <v>100</v>
      </c>
      <c r="F42" s="138" t="s">
        <v>300</v>
      </c>
      <c r="G42" s="93">
        <f t="shared" si="0"/>
        <v>46508.4</v>
      </c>
      <c r="H42" s="44">
        <v>58</v>
      </c>
      <c r="I42" s="44">
        <v>4</v>
      </c>
      <c r="J42" s="44">
        <v>41</v>
      </c>
      <c r="K42" s="44">
        <v>56</v>
      </c>
      <c r="L42" s="44">
        <v>72</v>
      </c>
      <c r="M42" s="44">
        <v>0</v>
      </c>
      <c r="N42" s="16">
        <f t="shared" si="1"/>
        <v>96.551724137931032</v>
      </c>
      <c r="O42" s="5">
        <v>46508.4</v>
      </c>
      <c r="P42" s="5">
        <f t="shared" si="2"/>
        <v>46508.4</v>
      </c>
      <c r="Q42" s="16">
        <f t="shared" si="3"/>
        <v>100</v>
      </c>
      <c r="R42" s="5">
        <v>46508.4</v>
      </c>
      <c r="S42" s="16">
        <f t="shared" si="4"/>
        <v>100</v>
      </c>
      <c r="T42" s="5">
        <f t="shared" si="5"/>
        <v>0</v>
      </c>
      <c r="U42" s="16">
        <f t="shared" si="6"/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102</v>
      </c>
      <c r="E43" s="84" t="s">
        <v>41</v>
      </c>
      <c r="F43" s="96" t="s">
        <v>301</v>
      </c>
      <c r="G43" s="93">
        <f t="shared" si="0"/>
        <v>18803.37</v>
      </c>
      <c r="H43" s="44">
        <v>46</v>
      </c>
      <c r="I43" s="44">
        <v>10</v>
      </c>
      <c r="J43" s="44">
        <v>32</v>
      </c>
      <c r="K43" s="44">
        <v>35</v>
      </c>
      <c r="L43" s="44">
        <v>42</v>
      </c>
      <c r="M43" s="44">
        <v>0</v>
      </c>
      <c r="N43" s="16">
        <f t="shared" si="1"/>
        <v>76.08695652173914</v>
      </c>
      <c r="O43" s="5">
        <v>18803.37</v>
      </c>
      <c r="P43" s="5">
        <f t="shared" si="2"/>
        <v>18803.37</v>
      </c>
      <c r="Q43" s="16">
        <f t="shared" si="3"/>
        <v>100</v>
      </c>
      <c r="R43" s="5">
        <v>18803.37</v>
      </c>
      <c r="S43" s="16">
        <f t="shared" si="4"/>
        <v>100</v>
      </c>
      <c r="T43" s="5">
        <f t="shared" si="5"/>
        <v>0</v>
      </c>
      <c r="U43" s="16">
        <f t="shared" si="6"/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104</v>
      </c>
      <c r="E44" s="84" t="s">
        <v>41</v>
      </c>
      <c r="F44" s="96" t="s">
        <v>302</v>
      </c>
      <c r="G44" s="93">
        <f t="shared" si="0"/>
        <v>16646.240000000002</v>
      </c>
      <c r="H44" s="44">
        <v>31</v>
      </c>
      <c r="I44" s="44">
        <v>8</v>
      </c>
      <c r="J44" s="44">
        <v>18</v>
      </c>
      <c r="K44" s="44">
        <v>21</v>
      </c>
      <c r="L44" s="44">
        <v>30</v>
      </c>
      <c r="M44" s="44">
        <v>0</v>
      </c>
      <c r="N44" s="16">
        <f t="shared" si="1"/>
        <v>67.741935483870961</v>
      </c>
      <c r="O44" s="5">
        <v>16646.240000000002</v>
      </c>
      <c r="P44" s="5">
        <f t="shared" si="2"/>
        <v>16646.240000000002</v>
      </c>
      <c r="Q44" s="16">
        <f t="shared" si="3"/>
        <v>100</v>
      </c>
      <c r="R44" s="5">
        <v>16646.240000000002</v>
      </c>
      <c r="S44" s="16">
        <f t="shared" si="4"/>
        <v>100</v>
      </c>
      <c r="T44" s="5">
        <f t="shared" si="5"/>
        <v>0</v>
      </c>
      <c r="U44" s="16">
        <f t="shared" si="6"/>
        <v>0</v>
      </c>
    </row>
    <row r="45" spans="1:21" ht="27.95" customHeight="1" x14ac:dyDescent="0.25">
      <c r="A45" s="1">
        <f t="shared" si="7"/>
        <v>40</v>
      </c>
      <c r="B45" s="1" t="s">
        <v>22</v>
      </c>
      <c r="C45" s="1"/>
      <c r="D45" s="25" t="s">
        <v>106</v>
      </c>
      <c r="E45" s="84" t="s">
        <v>53</v>
      </c>
      <c r="F45" s="96" t="s">
        <v>303</v>
      </c>
      <c r="G45" s="93">
        <f t="shared" si="0"/>
        <v>15775.46</v>
      </c>
      <c r="H45" s="44">
        <v>29</v>
      </c>
      <c r="I45" s="44">
        <v>9</v>
      </c>
      <c r="J45" s="44">
        <v>15</v>
      </c>
      <c r="K45" s="44">
        <v>25</v>
      </c>
      <c r="L45" s="44">
        <v>38</v>
      </c>
      <c r="M45" s="44">
        <v>0</v>
      </c>
      <c r="N45" s="16">
        <f t="shared" si="1"/>
        <v>86.206896551724128</v>
      </c>
      <c r="O45" s="5">
        <v>15775.46</v>
      </c>
      <c r="P45" s="5">
        <f t="shared" si="2"/>
        <v>15775.46</v>
      </c>
      <c r="Q45" s="16">
        <f t="shared" si="3"/>
        <v>100</v>
      </c>
      <c r="R45" s="5">
        <v>15775.46</v>
      </c>
      <c r="S45" s="16">
        <f t="shared" si="4"/>
        <v>100</v>
      </c>
      <c r="T45" s="5">
        <f t="shared" si="5"/>
        <v>0</v>
      </c>
      <c r="U45" s="16">
        <f t="shared" si="6"/>
        <v>0</v>
      </c>
    </row>
    <row r="46" spans="1:21" ht="27.95" customHeight="1" x14ac:dyDescent="0.25">
      <c r="A46" s="1">
        <f t="shared" si="7"/>
        <v>41</v>
      </c>
      <c r="B46" s="1" t="s">
        <v>22</v>
      </c>
      <c r="C46" s="1"/>
      <c r="D46" s="25" t="s">
        <v>108</v>
      </c>
      <c r="E46" s="84" t="s">
        <v>41</v>
      </c>
      <c r="F46" s="98" t="s">
        <v>304</v>
      </c>
      <c r="G46" s="93">
        <f t="shared" si="0"/>
        <v>35237.519999999997</v>
      </c>
      <c r="H46" s="44">
        <v>73</v>
      </c>
      <c r="I46" s="44">
        <v>25</v>
      </c>
      <c r="J46" s="44">
        <v>38</v>
      </c>
      <c r="K46" s="44">
        <v>51</v>
      </c>
      <c r="L46" s="44">
        <v>61</v>
      </c>
      <c r="M46" s="44">
        <v>0</v>
      </c>
      <c r="N46" s="16">
        <f t="shared" si="1"/>
        <v>69.863013698630141</v>
      </c>
      <c r="O46" s="5">
        <v>35237.519999999997</v>
      </c>
      <c r="P46" s="5">
        <f t="shared" si="2"/>
        <v>35237.519999999997</v>
      </c>
      <c r="Q46" s="16">
        <f t="shared" si="3"/>
        <v>100</v>
      </c>
      <c r="R46" s="5">
        <v>35237.519999999997</v>
      </c>
      <c r="S46" s="16">
        <f t="shared" si="4"/>
        <v>100</v>
      </c>
      <c r="T46" s="5">
        <f t="shared" si="5"/>
        <v>0</v>
      </c>
      <c r="U46" s="16">
        <f t="shared" si="6"/>
        <v>0</v>
      </c>
    </row>
    <row r="47" spans="1:21" ht="27.95" customHeight="1" x14ac:dyDescent="0.25">
      <c r="A47" s="1">
        <f t="shared" si="7"/>
        <v>42</v>
      </c>
      <c r="B47" s="25" t="s">
        <v>264</v>
      </c>
      <c r="C47" s="225" t="s">
        <v>273</v>
      </c>
      <c r="D47" s="25" t="s">
        <v>115</v>
      </c>
      <c r="E47" s="86" t="s">
        <v>116</v>
      </c>
      <c r="F47" s="97" t="s">
        <v>375</v>
      </c>
      <c r="G47" s="93">
        <f t="shared" si="0"/>
        <v>18710.400000000001</v>
      </c>
      <c r="H47" s="44">
        <v>42</v>
      </c>
      <c r="I47" s="44">
        <v>8</v>
      </c>
      <c r="J47" s="44">
        <v>19</v>
      </c>
      <c r="K47" s="44">
        <v>30</v>
      </c>
      <c r="L47" s="44">
        <v>39</v>
      </c>
      <c r="M47" s="44">
        <v>0</v>
      </c>
      <c r="N47" s="16">
        <f t="shared" si="1"/>
        <v>71.428571428571431</v>
      </c>
      <c r="O47" s="5">
        <v>18710.400000000001</v>
      </c>
      <c r="P47" s="5">
        <f t="shared" si="2"/>
        <v>18710.400000000001</v>
      </c>
      <c r="Q47" s="16">
        <f t="shared" si="3"/>
        <v>100</v>
      </c>
      <c r="R47" s="5">
        <v>18710.400000000001</v>
      </c>
      <c r="S47" s="16">
        <f t="shared" si="4"/>
        <v>100</v>
      </c>
      <c r="T47" s="5">
        <f t="shared" si="5"/>
        <v>0</v>
      </c>
      <c r="U47" s="16">
        <f t="shared" si="6"/>
        <v>0</v>
      </c>
    </row>
    <row r="48" spans="1:21" ht="32.25" customHeight="1" x14ac:dyDescent="0.25">
      <c r="A48" s="1">
        <f t="shared" si="7"/>
        <v>43</v>
      </c>
      <c r="B48" s="1" t="s">
        <v>22</v>
      </c>
      <c r="C48" s="1"/>
      <c r="D48" s="25" t="s">
        <v>113</v>
      </c>
      <c r="E48" s="84" t="s">
        <v>53</v>
      </c>
      <c r="F48" s="96" t="s">
        <v>305</v>
      </c>
      <c r="G48" s="93">
        <f t="shared" si="0"/>
        <v>8697.07</v>
      </c>
      <c r="H48" s="44">
        <v>39</v>
      </c>
      <c r="I48" s="44">
        <v>9</v>
      </c>
      <c r="J48" s="44">
        <v>26</v>
      </c>
      <c r="K48" s="44">
        <v>21</v>
      </c>
      <c r="L48" s="44">
        <v>21</v>
      </c>
      <c r="M48" s="44">
        <v>0</v>
      </c>
      <c r="N48" s="16">
        <f t="shared" si="1"/>
        <v>53.846153846153847</v>
      </c>
      <c r="O48" s="5">
        <v>8697.07</v>
      </c>
      <c r="P48" s="5">
        <f t="shared" si="2"/>
        <v>8697.07</v>
      </c>
      <c r="Q48" s="16">
        <f t="shared" si="3"/>
        <v>100</v>
      </c>
      <c r="R48" s="5">
        <v>8697.07</v>
      </c>
      <c r="S48" s="16">
        <f t="shared" si="4"/>
        <v>100</v>
      </c>
      <c r="T48" s="5">
        <f t="shared" si="5"/>
        <v>0</v>
      </c>
      <c r="U48" s="16">
        <f t="shared" si="6"/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118</v>
      </c>
      <c r="E49" s="84" t="s">
        <v>116</v>
      </c>
      <c r="F49" s="96" t="s">
        <v>306</v>
      </c>
      <c r="G49" s="93">
        <f t="shared" si="0"/>
        <v>9541.8700000000008</v>
      </c>
      <c r="H49" s="44">
        <v>20</v>
      </c>
      <c r="I49" s="44">
        <v>6</v>
      </c>
      <c r="J49" s="44">
        <v>11</v>
      </c>
      <c r="K49" s="44">
        <v>12</v>
      </c>
      <c r="L49" s="44">
        <v>15</v>
      </c>
      <c r="M49" s="44">
        <v>0</v>
      </c>
      <c r="N49" s="16">
        <f t="shared" si="1"/>
        <v>60</v>
      </c>
      <c r="O49" s="5">
        <v>9541.8700000000008</v>
      </c>
      <c r="P49" s="5">
        <f t="shared" si="2"/>
        <v>9541.8700000000008</v>
      </c>
      <c r="Q49" s="16">
        <f t="shared" si="3"/>
        <v>100</v>
      </c>
      <c r="R49" s="5">
        <v>9541.8700000000008</v>
      </c>
      <c r="S49" s="16">
        <f t="shared" si="4"/>
        <v>100</v>
      </c>
      <c r="T49" s="5">
        <f t="shared" si="5"/>
        <v>0</v>
      </c>
      <c r="U49" s="16">
        <f t="shared" si="6"/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120</v>
      </c>
      <c r="E50" s="84" t="s">
        <v>58</v>
      </c>
      <c r="F50" s="96" t="s">
        <v>307</v>
      </c>
      <c r="G50" s="93">
        <f t="shared" si="0"/>
        <v>20690.39</v>
      </c>
      <c r="H50" s="44">
        <v>22</v>
      </c>
      <c r="I50" s="44">
        <v>5</v>
      </c>
      <c r="J50" s="44">
        <v>14</v>
      </c>
      <c r="K50" s="44">
        <v>14</v>
      </c>
      <c r="L50" s="44">
        <v>24</v>
      </c>
      <c r="M50" s="44">
        <v>0</v>
      </c>
      <c r="N50" s="16">
        <f t="shared" si="1"/>
        <v>63.636363636363633</v>
      </c>
      <c r="O50" s="5">
        <v>20690.39</v>
      </c>
      <c r="P50" s="5">
        <f t="shared" si="2"/>
        <v>20690.39</v>
      </c>
      <c r="Q50" s="16">
        <f t="shared" si="3"/>
        <v>100</v>
      </c>
      <c r="R50" s="5">
        <v>20690.39</v>
      </c>
      <c r="S50" s="16">
        <f t="shared" si="4"/>
        <v>100</v>
      </c>
      <c r="T50" s="5">
        <f t="shared" si="5"/>
        <v>0</v>
      </c>
      <c r="U50" s="16">
        <f t="shared" si="6"/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37" t="s">
        <v>418</v>
      </c>
      <c r="E51" s="84" t="s">
        <v>58</v>
      </c>
      <c r="F51" s="192" t="s">
        <v>437</v>
      </c>
      <c r="G51" s="93">
        <f t="shared" si="0"/>
        <v>5821.4</v>
      </c>
      <c r="H51" s="44">
        <v>20</v>
      </c>
      <c r="I51" s="44">
        <v>1</v>
      </c>
      <c r="J51" s="44">
        <v>3</v>
      </c>
      <c r="K51" s="44">
        <v>9</v>
      </c>
      <c r="L51" s="44">
        <v>9</v>
      </c>
      <c r="M51" s="44">
        <v>0</v>
      </c>
      <c r="N51" s="16">
        <f t="shared" si="1"/>
        <v>45</v>
      </c>
      <c r="O51" s="5">
        <v>5821.4</v>
      </c>
      <c r="P51" s="5">
        <f t="shared" si="2"/>
        <v>5821.4</v>
      </c>
      <c r="Q51" s="16">
        <f t="shared" si="3"/>
        <v>100</v>
      </c>
      <c r="R51" s="5">
        <v>5821.4</v>
      </c>
      <c r="S51" s="16">
        <f t="shared" si="4"/>
        <v>100</v>
      </c>
      <c r="T51" s="5">
        <f t="shared" si="5"/>
        <v>0</v>
      </c>
      <c r="U51" s="16">
        <f t="shared" si="6"/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122</v>
      </c>
      <c r="E52" s="84" t="s">
        <v>123</v>
      </c>
      <c r="F52" s="96" t="s">
        <v>308</v>
      </c>
      <c r="G52" s="93">
        <f t="shared" si="0"/>
        <v>76587.13</v>
      </c>
      <c r="H52" s="44">
        <v>109</v>
      </c>
      <c r="I52" s="44">
        <v>10</v>
      </c>
      <c r="J52" s="44">
        <v>83</v>
      </c>
      <c r="K52" s="44">
        <v>69</v>
      </c>
      <c r="L52" s="44">
        <v>106</v>
      </c>
      <c r="M52" s="44">
        <v>0</v>
      </c>
      <c r="N52" s="16">
        <f t="shared" si="1"/>
        <v>63.302752293577981</v>
      </c>
      <c r="O52" s="5">
        <v>76587.13</v>
      </c>
      <c r="P52" s="5">
        <f t="shared" si="2"/>
        <v>76587.13</v>
      </c>
      <c r="Q52" s="16">
        <f t="shared" si="3"/>
        <v>100</v>
      </c>
      <c r="R52" s="5">
        <v>76587.13</v>
      </c>
      <c r="S52" s="16">
        <f t="shared" si="4"/>
        <v>100</v>
      </c>
      <c r="T52" s="5">
        <f t="shared" si="5"/>
        <v>0</v>
      </c>
      <c r="U52" s="16">
        <f t="shared" si="6"/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266</v>
      </c>
      <c r="E53" s="84" t="s">
        <v>41</v>
      </c>
      <c r="F53" s="96" t="s">
        <v>309</v>
      </c>
      <c r="G53" s="93">
        <f t="shared" si="0"/>
        <v>0</v>
      </c>
      <c r="H53" s="44">
        <v>11</v>
      </c>
      <c r="I53" s="44">
        <v>2</v>
      </c>
      <c r="J53" s="44">
        <v>7</v>
      </c>
      <c r="K53" s="44">
        <v>0</v>
      </c>
      <c r="L53" s="44">
        <v>0</v>
      </c>
      <c r="M53" s="44">
        <v>0</v>
      </c>
      <c r="N53" s="16">
        <f t="shared" si="1"/>
        <v>0</v>
      </c>
      <c r="O53" s="16">
        <f>IF(I53=0,0,L53/I53)*100</f>
        <v>0</v>
      </c>
      <c r="P53" s="5">
        <f t="shared" si="2"/>
        <v>0</v>
      </c>
      <c r="Q53" s="16">
        <f t="shared" si="3"/>
        <v>0</v>
      </c>
      <c r="R53" s="16">
        <f t="shared" ref="R53" si="8">IF(L53=0,0,O53/L53)*100</f>
        <v>0</v>
      </c>
      <c r="S53" s="16">
        <f t="shared" si="4"/>
        <v>0</v>
      </c>
      <c r="T53" s="5">
        <f t="shared" si="5"/>
        <v>0</v>
      </c>
      <c r="U53" s="16">
        <f t="shared" si="6"/>
        <v>0</v>
      </c>
    </row>
    <row r="54" spans="1:21" ht="38.25" customHeight="1" x14ac:dyDescent="0.25">
      <c r="A54" s="1">
        <f t="shared" si="7"/>
        <v>49</v>
      </c>
      <c r="B54" s="225" t="s">
        <v>23</v>
      </c>
      <c r="C54" s="225" t="s">
        <v>273</v>
      </c>
      <c r="D54" s="25" t="s">
        <v>274</v>
      </c>
      <c r="E54" s="84" t="s">
        <v>41</v>
      </c>
      <c r="F54" s="96" t="s">
        <v>310</v>
      </c>
      <c r="G54" s="93">
        <f t="shared" si="0"/>
        <v>6532.15</v>
      </c>
      <c r="H54" s="44">
        <v>24</v>
      </c>
      <c r="I54" s="44">
        <v>5</v>
      </c>
      <c r="J54" s="44">
        <v>15</v>
      </c>
      <c r="K54" s="44">
        <v>14</v>
      </c>
      <c r="L54" s="44">
        <v>27</v>
      </c>
      <c r="M54" s="44">
        <v>0</v>
      </c>
      <c r="N54" s="16">
        <f t="shared" si="1"/>
        <v>58.333333333333336</v>
      </c>
      <c r="O54" s="16">
        <v>6532.15</v>
      </c>
      <c r="P54" s="5">
        <f t="shared" si="2"/>
        <v>6532.15</v>
      </c>
      <c r="Q54" s="16">
        <f t="shared" si="3"/>
        <v>100</v>
      </c>
      <c r="R54" s="16">
        <v>6532.15</v>
      </c>
      <c r="S54" s="16">
        <f t="shared" si="4"/>
        <v>100</v>
      </c>
      <c r="T54" s="5">
        <f t="shared" si="5"/>
        <v>0</v>
      </c>
      <c r="U54" s="16">
        <f t="shared" si="6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125</v>
      </c>
      <c r="E55" s="84" t="s">
        <v>72</v>
      </c>
      <c r="F55" s="96" t="s">
        <v>311</v>
      </c>
      <c r="G55" s="93">
        <f t="shared" si="0"/>
        <v>31149.98</v>
      </c>
      <c r="H55" s="44">
        <v>36</v>
      </c>
      <c r="I55" s="44">
        <v>6</v>
      </c>
      <c r="J55" s="44">
        <v>24</v>
      </c>
      <c r="K55" s="44">
        <v>29</v>
      </c>
      <c r="L55" s="44">
        <v>45</v>
      </c>
      <c r="M55" s="44">
        <v>0</v>
      </c>
      <c r="N55" s="16">
        <f t="shared" si="1"/>
        <v>80.555555555555557</v>
      </c>
      <c r="O55" s="5">
        <v>31149.98</v>
      </c>
      <c r="P55" s="5">
        <f t="shared" si="2"/>
        <v>31149.98</v>
      </c>
      <c r="Q55" s="16">
        <f t="shared" si="3"/>
        <v>100</v>
      </c>
      <c r="R55" s="5">
        <v>31149.98</v>
      </c>
      <c r="S55" s="16">
        <f t="shared" si="4"/>
        <v>100</v>
      </c>
      <c r="T55" s="5">
        <f t="shared" si="5"/>
        <v>0</v>
      </c>
      <c r="U55" s="16">
        <f t="shared" si="6"/>
        <v>0</v>
      </c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37" t="s">
        <v>127</v>
      </c>
      <c r="E56" s="85" t="s">
        <v>128</v>
      </c>
      <c r="F56" s="98" t="s">
        <v>312</v>
      </c>
      <c r="G56" s="93">
        <f t="shared" si="0"/>
        <v>34548.39</v>
      </c>
      <c r="H56" s="44">
        <v>60</v>
      </c>
      <c r="I56" s="44">
        <v>22</v>
      </c>
      <c r="J56" s="44">
        <v>22</v>
      </c>
      <c r="K56" s="44">
        <v>40</v>
      </c>
      <c r="L56" s="44">
        <v>61</v>
      </c>
      <c r="M56" s="44">
        <v>0</v>
      </c>
      <c r="N56" s="16">
        <f t="shared" si="1"/>
        <v>66.666666666666657</v>
      </c>
      <c r="O56" s="5">
        <v>34548.39</v>
      </c>
      <c r="P56" s="5">
        <f t="shared" si="2"/>
        <v>34548.39</v>
      </c>
      <c r="Q56" s="16">
        <f t="shared" si="3"/>
        <v>100</v>
      </c>
      <c r="R56" s="5">
        <v>34548.39</v>
      </c>
      <c r="S56" s="16">
        <f t="shared" si="4"/>
        <v>100</v>
      </c>
      <c r="T56" s="5">
        <f t="shared" si="5"/>
        <v>0</v>
      </c>
      <c r="U56" s="16">
        <f t="shared" si="6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37" t="s">
        <v>468</v>
      </c>
      <c r="E57" s="85" t="s">
        <v>469</v>
      </c>
      <c r="F57" s="98"/>
      <c r="G57" s="93">
        <f t="shared" si="0"/>
        <v>1971</v>
      </c>
      <c r="H57" s="44">
        <v>9</v>
      </c>
      <c r="I57" s="44">
        <v>0</v>
      </c>
      <c r="J57" s="44">
        <v>0</v>
      </c>
      <c r="K57" s="44">
        <v>2</v>
      </c>
      <c r="L57" s="44">
        <v>2</v>
      </c>
      <c r="M57" s="44">
        <v>0</v>
      </c>
      <c r="N57" s="16">
        <f t="shared" si="1"/>
        <v>22.222222222222221</v>
      </c>
      <c r="O57" s="5">
        <v>1971</v>
      </c>
      <c r="P57" s="5">
        <f t="shared" si="2"/>
        <v>1971</v>
      </c>
      <c r="Q57" s="16">
        <f t="shared" si="3"/>
        <v>100</v>
      </c>
      <c r="R57" s="5">
        <v>1971</v>
      </c>
      <c r="S57" s="16">
        <f t="shared" si="4"/>
        <v>100</v>
      </c>
      <c r="T57" s="5">
        <f t="shared" si="5"/>
        <v>0</v>
      </c>
      <c r="U57" s="16">
        <f t="shared" si="6"/>
        <v>0</v>
      </c>
    </row>
    <row r="58" spans="1:21" ht="27.95" customHeight="1" x14ac:dyDescent="0.25">
      <c r="A58" s="1"/>
      <c r="B58" s="1" t="s">
        <v>22</v>
      </c>
      <c r="C58" s="1"/>
      <c r="D58" s="25" t="s">
        <v>477</v>
      </c>
      <c r="E58" s="224" t="s">
        <v>263</v>
      </c>
      <c r="F58" s="98"/>
      <c r="G58" s="93">
        <f t="shared" si="0"/>
        <v>0</v>
      </c>
      <c r="H58" s="44">
        <v>6</v>
      </c>
      <c r="I58" s="44">
        <v>0</v>
      </c>
      <c r="J58" s="44">
        <v>1</v>
      </c>
      <c r="K58" s="44">
        <v>0</v>
      </c>
      <c r="L58" s="44">
        <v>0</v>
      </c>
      <c r="M58" s="44">
        <v>0</v>
      </c>
      <c r="N58" s="16">
        <f t="shared" si="1"/>
        <v>0</v>
      </c>
      <c r="O58" s="5">
        <v>0</v>
      </c>
      <c r="P58" s="5">
        <f t="shared" si="2"/>
        <v>0</v>
      </c>
      <c r="Q58" s="16">
        <f t="shared" si="3"/>
        <v>0</v>
      </c>
      <c r="R58" s="5">
        <v>0</v>
      </c>
      <c r="S58" s="16">
        <f t="shared" si="4"/>
        <v>0</v>
      </c>
      <c r="T58" s="5">
        <f t="shared" si="5"/>
        <v>0</v>
      </c>
      <c r="U58" s="16">
        <f t="shared" si="6"/>
        <v>0</v>
      </c>
    </row>
    <row r="59" spans="1:21" ht="27.95" customHeight="1" x14ac:dyDescent="0.25">
      <c r="A59" s="1">
        <f>ROW(A53:A53)</f>
        <v>53</v>
      </c>
      <c r="B59" s="1" t="s">
        <v>22</v>
      </c>
      <c r="C59" s="1"/>
      <c r="D59" s="25" t="s">
        <v>275</v>
      </c>
      <c r="E59" s="85" t="s">
        <v>276</v>
      </c>
      <c r="F59" s="97" t="s">
        <v>436</v>
      </c>
      <c r="G59" s="93">
        <f t="shared" si="0"/>
        <v>0</v>
      </c>
      <c r="H59" s="44">
        <v>3</v>
      </c>
      <c r="I59" s="44">
        <v>0</v>
      </c>
      <c r="J59" s="44">
        <v>2</v>
      </c>
      <c r="K59" s="44">
        <v>0</v>
      </c>
      <c r="L59" s="44">
        <v>0</v>
      </c>
      <c r="M59" s="44">
        <v>0</v>
      </c>
      <c r="N59" s="16">
        <f t="shared" si="1"/>
        <v>0</v>
      </c>
      <c r="O59" s="16">
        <f>IF(I59=0,0,L59/I59)*100</f>
        <v>0</v>
      </c>
      <c r="P59" s="5">
        <f t="shared" si="2"/>
        <v>0</v>
      </c>
      <c r="Q59" s="16">
        <f t="shared" si="3"/>
        <v>0</v>
      </c>
      <c r="R59" s="16">
        <f>IF(L59=0,0,O59/L59)*100</f>
        <v>0</v>
      </c>
      <c r="S59" s="16">
        <f t="shared" si="4"/>
        <v>0</v>
      </c>
      <c r="T59" s="5">
        <f t="shared" si="5"/>
        <v>0</v>
      </c>
      <c r="U59" s="16">
        <f t="shared" si="6"/>
        <v>0</v>
      </c>
    </row>
    <row r="60" spans="1:21" ht="27.95" customHeight="1" x14ac:dyDescent="0.25">
      <c r="A60" s="1">
        <f>ROW(A54:A54)</f>
        <v>54</v>
      </c>
      <c r="B60" s="25" t="s">
        <v>23</v>
      </c>
      <c r="C60" s="225" t="s">
        <v>29</v>
      </c>
      <c r="D60" s="25" t="s">
        <v>132</v>
      </c>
      <c r="E60" s="84" t="s">
        <v>78</v>
      </c>
      <c r="F60" s="96" t="s">
        <v>313</v>
      </c>
      <c r="G60" s="93">
        <f t="shared" si="0"/>
        <v>25729.93</v>
      </c>
      <c r="H60" s="44">
        <v>48</v>
      </c>
      <c r="I60" s="44">
        <v>8</v>
      </c>
      <c r="J60" s="44">
        <v>29</v>
      </c>
      <c r="K60" s="44">
        <v>38</v>
      </c>
      <c r="L60" s="44">
        <v>49</v>
      </c>
      <c r="M60" s="44">
        <v>0</v>
      </c>
      <c r="N60" s="16">
        <f t="shared" si="1"/>
        <v>79.166666666666657</v>
      </c>
      <c r="O60" s="5">
        <v>25729.93</v>
      </c>
      <c r="P60" s="5">
        <f t="shared" si="2"/>
        <v>25729.93</v>
      </c>
      <c r="Q60" s="16">
        <f t="shared" si="3"/>
        <v>100</v>
      </c>
      <c r="R60" s="5">
        <v>25729.93</v>
      </c>
      <c r="S60" s="16">
        <f t="shared" si="4"/>
        <v>100</v>
      </c>
      <c r="T60" s="5">
        <f t="shared" si="5"/>
        <v>0</v>
      </c>
      <c r="U60" s="16">
        <f t="shared" si="6"/>
        <v>0</v>
      </c>
    </row>
    <row r="61" spans="1:21" ht="29.25" customHeight="1" x14ac:dyDescent="0.25">
      <c r="A61" s="1">
        <f>ROW(A55:A55)</f>
        <v>55</v>
      </c>
      <c r="B61" s="1" t="s">
        <v>22</v>
      </c>
      <c r="C61" s="1"/>
      <c r="D61" s="37" t="s">
        <v>130</v>
      </c>
      <c r="E61" s="85" t="s">
        <v>41</v>
      </c>
      <c r="F61" s="96" t="s">
        <v>314</v>
      </c>
      <c r="G61" s="93">
        <f t="shared" si="0"/>
        <v>29637.85</v>
      </c>
      <c r="H61" s="44">
        <v>55</v>
      </c>
      <c r="I61" s="44">
        <v>6</v>
      </c>
      <c r="J61" s="44">
        <v>21</v>
      </c>
      <c r="K61" s="44">
        <v>32</v>
      </c>
      <c r="L61" s="44">
        <v>44</v>
      </c>
      <c r="M61" s="44">
        <v>0</v>
      </c>
      <c r="N61" s="16">
        <f t="shared" si="1"/>
        <v>58.18181818181818</v>
      </c>
      <c r="O61" s="5">
        <v>29637.85</v>
      </c>
      <c r="P61" s="5">
        <f t="shared" si="2"/>
        <v>29637.85</v>
      </c>
      <c r="Q61" s="16">
        <f t="shared" si="3"/>
        <v>100</v>
      </c>
      <c r="R61" s="5">
        <v>29637.85</v>
      </c>
      <c r="S61" s="16">
        <f t="shared" si="4"/>
        <v>100</v>
      </c>
      <c r="T61" s="5">
        <f t="shared" si="5"/>
        <v>0</v>
      </c>
      <c r="U61" s="16">
        <f t="shared" si="6"/>
        <v>0</v>
      </c>
    </row>
    <row r="62" spans="1:21" ht="28.5" customHeight="1" x14ac:dyDescent="0.25">
      <c r="A62" s="1">
        <f>ROW(A56:A56)</f>
        <v>56</v>
      </c>
      <c r="B62" s="60" t="s">
        <v>22</v>
      </c>
      <c r="C62" s="225"/>
      <c r="D62" s="37" t="s">
        <v>277</v>
      </c>
      <c r="E62" s="84" t="s">
        <v>41</v>
      </c>
      <c r="F62" s="98" t="s">
        <v>315</v>
      </c>
      <c r="G62" s="93">
        <f t="shared" si="0"/>
        <v>1510.98</v>
      </c>
      <c r="H62" s="44">
        <v>30</v>
      </c>
      <c r="I62" s="44">
        <v>6</v>
      </c>
      <c r="J62" s="44">
        <v>19</v>
      </c>
      <c r="K62" s="44">
        <v>25</v>
      </c>
      <c r="L62" s="44">
        <v>29</v>
      </c>
      <c r="M62" s="44">
        <v>0</v>
      </c>
      <c r="N62" s="16">
        <f t="shared" si="1"/>
        <v>83.333333333333343</v>
      </c>
      <c r="O62" s="5">
        <v>1510.98</v>
      </c>
      <c r="P62" s="5">
        <f t="shared" si="2"/>
        <v>1510.98</v>
      </c>
      <c r="Q62" s="16">
        <f t="shared" si="3"/>
        <v>100</v>
      </c>
      <c r="R62" s="5">
        <v>1510.98</v>
      </c>
      <c r="S62" s="16">
        <f t="shared" si="4"/>
        <v>100</v>
      </c>
      <c r="T62" s="5">
        <f t="shared" si="5"/>
        <v>0</v>
      </c>
      <c r="U62" s="16">
        <f t="shared" si="6"/>
        <v>0</v>
      </c>
    </row>
    <row r="63" spans="1:21" ht="28.5" customHeight="1" x14ac:dyDescent="0.25">
      <c r="A63" s="1">
        <f>ROW(A57:A57)</f>
        <v>57</v>
      </c>
      <c r="B63" s="60" t="s">
        <v>22</v>
      </c>
      <c r="C63" s="225"/>
      <c r="D63" s="37" t="s">
        <v>419</v>
      </c>
      <c r="E63" s="84" t="s">
        <v>41</v>
      </c>
      <c r="F63" s="192" t="s">
        <v>438</v>
      </c>
      <c r="G63" s="93">
        <f t="shared" si="0"/>
        <v>1386.83</v>
      </c>
      <c r="H63" s="44">
        <v>7</v>
      </c>
      <c r="I63" s="44">
        <v>1</v>
      </c>
      <c r="J63" s="44">
        <v>4</v>
      </c>
      <c r="K63" s="44">
        <v>4</v>
      </c>
      <c r="L63" s="44">
        <v>4</v>
      </c>
      <c r="M63" s="44">
        <v>0</v>
      </c>
      <c r="N63" s="16">
        <f t="shared" si="1"/>
        <v>57.142857142857139</v>
      </c>
      <c r="O63" s="5">
        <v>1386.83</v>
      </c>
      <c r="P63" s="5">
        <f t="shared" si="2"/>
        <v>1386.83</v>
      </c>
      <c r="Q63" s="16">
        <f t="shared" si="3"/>
        <v>100</v>
      </c>
      <c r="R63" s="5">
        <v>1386.83</v>
      </c>
      <c r="S63" s="16">
        <f t="shared" si="4"/>
        <v>100</v>
      </c>
      <c r="T63" s="5">
        <f t="shared" si="5"/>
        <v>0</v>
      </c>
      <c r="U63" s="16">
        <f t="shared" si="6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134</v>
      </c>
      <c r="E64" s="84" t="s">
        <v>135</v>
      </c>
      <c r="F64" s="96" t="s">
        <v>316</v>
      </c>
      <c r="G64" s="93">
        <f t="shared" si="0"/>
        <v>4661.71</v>
      </c>
      <c r="H64" s="44">
        <v>10</v>
      </c>
      <c r="I64" s="44">
        <v>1</v>
      </c>
      <c r="J64" s="44">
        <v>7</v>
      </c>
      <c r="K64" s="44">
        <v>9</v>
      </c>
      <c r="L64" s="44">
        <v>11</v>
      </c>
      <c r="M64" s="44">
        <v>0</v>
      </c>
      <c r="N64" s="16">
        <f t="shared" si="1"/>
        <v>90</v>
      </c>
      <c r="O64" s="5">
        <v>4661.71</v>
      </c>
      <c r="P64" s="5">
        <f t="shared" si="2"/>
        <v>4661.71</v>
      </c>
      <c r="Q64" s="16">
        <f t="shared" si="3"/>
        <v>100</v>
      </c>
      <c r="R64" s="5">
        <v>4661.71</v>
      </c>
      <c r="S64" s="16">
        <f t="shared" si="4"/>
        <v>100</v>
      </c>
      <c r="T64" s="5">
        <f t="shared" si="5"/>
        <v>0</v>
      </c>
      <c r="U64" s="16">
        <f t="shared" si="6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141</v>
      </c>
      <c r="E65" s="84" t="s">
        <v>53</v>
      </c>
      <c r="F65" s="96" t="s">
        <v>317</v>
      </c>
      <c r="G65" s="93">
        <f t="shared" si="0"/>
        <v>22301.040000000001</v>
      </c>
      <c r="H65" s="44">
        <v>39</v>
      </c>
      <c r="I65" s="44">
        <v>10</v>
      </c>
      <c r="J65" s="44">
        <v>22</v>
      </c>
      <c r="K65" s="44">
        <v>31</v>
      </c>
      <c r="L65" s="44">
        <v>37</v>
      </c>
      <c r="M65" s="44">
        <v>0</v>
      </c>
      <c r="N65" s="16">
        <f t="shared" si="1"/>
        <v>79.487179487179489</v>
      </c>
      <c r="O65" s="5">
        <v>22301.040000000001</v>
      </c>
      <c r="P65" s="5">
        <f t="shared" si="2"/>
        <v>22301.040000000001</v>
      </c>
      <c r="Q65" s="16">
        <f t="shared" si="3"/>
        <v>100</v>
      </c>
      <c r="R65" s="5">
        <v>22301.040000000001</v>
      </c>
      <c r="S65" s="16">
        <f t="shared" si="4"/>
        <v>100</v>
      </c>
      <c r="T65" s="5">
        <f t="shared" si="5"/>
        <v>0</v>
      </c>
      <c r="U65" s="16">
        <f t="shared" si="6"/>
        <v>0</v>
      </c>
    </row>
    <row r="66" spans="1:21" ht="27.95" customHeight="1" x14ac:dyDescent="0.25">
      <c r="A66" s="1">
        <f t="shared" si="7"/>
        <v>61</v>
      </c>
      <c r="B66" s="1" t="s">
        <v>22</v>
      </c>
      <c r="C66" s="1"/>
      <c r="D66" s="25" t="s">
        <v>143</v>
      </c>
      <c r="E66" s="84" t="s">
        <v>53</v>
      </c>
      <c r="F66" s="96" t="s">
        <v>318</v>
      </c>
      <c r="G66" s="93">
        <f t="shared" si="0"/>
        <v>18330.18</v>
      </c>
      <c r="H66" s="44">
        <v>27</v>
      </c>
      <c r="I66" s="44">
        <v>7</v>
      </c>
      <c r="J66" s="44">
        <v>18</v>
      </c>
      <c r="K66" s="44">
        <v>19</v>
      </c>
      <c r="L66" s="44">
        <v>25</v>
      </c>
      <c r="M66" s="44">
        <v>0</v>
      </c>
      <c r="N66" s="16">
        <f t="shared" si="1"/>
        <v>70.370370370370367</v>
      </c>
      <c r="O66" s="5">
        <v>18330.18</v>
      </c>
      <c r="P66" s="5">
        <f t="shared" si="2"/>
        <v>18330.18</v>
      </c>
      <c r="Q66" s="16">
        <f t="shared" si="3"/>
        <v>100</v>
      </c>
      <c r="R66" s="5">
        <v>18330.18</v>
      </c>
      <c r="S66" s="16">
        <f t="shared" si="4"/>
        <v>100</v>
      </c>
      <c r="T66" s="5">
        <f t="shared" si="5"/>
        <v>0</v>
      </c>
      <c r="U66" s="16">
        <f t="shared" si="6"/>
        <v>0</v>
      </c>
    </row>
    <row r="67" spans="1:21" ht="30.75" customHeight="1" x14ac:dyDescent="0.25">
      <c r="A67" s="1">
        <f t="shared" si="7"/>
        <v>62</v>
      </c>
      <c r="B67" s="25" t="s">
        <v>23</v>
      </c>
      <c r="C67" s="225" t="s">
        <v>268</v>
      </c>
      <c r="D67" s="25" t="s">
        <v>267</v>
      </c>
      <c r="E67" s="84" t="s">
        <v>41</v>
      </c>
      <c r="F67" s="96" t="s">
        <v>319</v>
      </c>
      <c r="G67" s="93">
        <f t="shared" si="0"/>
        <v>1203.94</v>
      </c>
      <c r="H67" s="44">
        <v>6</v>
      </c>
      <c r="I67" s="44">
        <v>0</v>
      </c>
      <c r="J67" s="44">
        <v>5</v>
      </c>
      <c r="K67" s="44">
        <v>3</v>
      </c>
      <c r="L67" s="44">
        <v>3</v>
      </c>
      <c r="M67" s="44">
        <v>0</v>
      </c>
      <c r="N67" s="16">
        <f t="shared" si="1"/>
        <v>50</v>
      </c>
      <c r="O67" s="16">
        <v>1203.94</v>
      </c>
      <c r="P67" s="5">
        <f t="shared" si="2"/>
        <v>1203.94</v>
      </c>
      <c r="Q67" s="16">
        <f t="shared" si="3"/>
        <v>100</v>
      </c>
      <c r="R67" s="16">
        <v>1203.94</v>
      </c>
      <c r="S67" s="16">
        <f t="shared" si="4"/>
        <v>100</v>
      </c>
      <c r="T67" s="5">
        <f t="shared" si="5"/>
        <v>0</v>
      </c>
      <c r="U67" s="16">
        <f t="shared" si="6"/>
        <v>0</v>
      </c>
    </row>
    <row r="68" spans="1:21" ht="30.75" customHeight="1" x14ac:dyDescent="0.25">
      <c r="A68" s="1">
        <f t="shared" si="7"/>
        <v>63</v>
      </c>
      <c r="B68" s="25" t="s">
        <v>22</v>
      </c>
      <c r="C68" s="225"/>
      <c r="D68" s="25" t="s">
        <v>420</v>
      </c>
      <c r="E68" s="84" t="s">
        <v>41</v>
      </c>
      <c r="F68" s="192" t="s">
        <v>439</v>
      </c>
      <c r="G68" s="93">
        <f t="shared" si="0"/>
        <v>3697.5</v>
      </c>
      <c r="H68" s="44">
        <v>10</v>
      </c>
      <c r="I68" s="44">
        <v>1</v>
      </c>
      <c r="J68" s="44">
        <v>3</v>
      </c>
      <c r="K68" s="44">
        <v>4</v>
      </c>
      <c r="L68" s="44">
        <v>6</v>
      </c>
      <c r="M68" s="44">
        <v>0</v>
      </c>
      <c r="N68" s="16">
        <f t="shared" si="1"/>
        <v>40</v>
      </c>
      <c r="O68" s="16">
        <v>3697.5</v>
      </c>
      <c r="P68" s="5">
        <f t="shared" si="2"/>
        <v>3697.5</v>
      </c>
      <c r="Q68" s="16">
        <f t="shared" si="3"/>
        <v>100</v>
      </c>
      <c r="R68" s="16">
        <v>3697.5</v>
      </c>
      <c r="S68" s="16">
        <f t="shared" si="4"/>
        <v>100</v>
      </c>
      <c r="T68" s="5">
        <f t="shared" si="5"/>
        <v>0</v>
      </c>
      <c r="U68" s="16">
        <f t="shared" si="6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145</v>
      </c>
      <c r="E69" s="84" t="s">
        <v>111</v>
      </c>
      <c r="F69" s="96" t="s">
        <v>320</v>
      </c>
      <c r="G69" s="93">
        <f t="shared" si="0"/>
        <v>20629.27</v>
      </c>
      <c r="H69" s="44">
        <v>32</v>
      </c>
      <c r="I69" s="44">
        <v>2</v>
      </c>
      <c r="J69" s="44">
        <v>16</v>
      </c>
      <c r="K69" s="44">
        <v>23</v>
      </c>
      <c r="L69" s="44">
        <v>32</v>
      </c>
      <c r="M69" s="44">
        <v>0</v>
      </c>
      <c r="N69" s="16">
        <f t="shared" si="1"/>
        <v>71.875</v>
      </c>
      <c r="O69" s="5">
        <v>20629.27</v>
      </c>
      <c r="P69" s="5">
        <f t="shared" si="2"/>
        <v>20629.27</v>
      </c>
      <c r="Q69" s="16">
        <f t="shared" si="3"/>
        <v>100</v>
      </c>
      <c r="R69" s="5">
        <v>20629.27</v>
      </c>
      <c r="S69" s="16">
        <f t="shared" si="4"/>
        <v>100</v>
      </c>
      <c r="T69" s="5">
        <f t="shared" si="5"/>
        <v>0</v>
      </c>
      <c r="U69" s="16">
        <f t="shared" si="6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421</v>
      </c>
      <c r="E70" s="84" t="s">
        <v>41</v>
      </c>
      <c r="F70" s="192" t="s">
        <v>440</v>
      </c>
      <c r="G70" s="93">
        <f t="shared" si="0"/>
        <v>1031.6500000000001</v>
      </c>
      <c r="H70" s="44">
        <v>7</v>
      </c>
      <c r="I70" s="44">
        <v>2</v>
      </c>
      <c r="J70" s="44">
        <v>3</v>
      </c>
      <c r="K70" s="44">
        <v>3</v>
      </c>
      <c r="L70" s="44">
        <v>3</v>
      </c>
      <c r="M70" s="44">
        <v>0</v>
      </c>
      <c r="N70" s="16">
        <f t="shared" si="1"/>
        <v>42.857142857142854</v>
      </c>
      <c r="O70" s="5">
        <v>1031.6500000000001</v>
      </c>
      <c r="P70" s="5">
        <f t="shared" si="2"/>
        <v>1031.6500000000001</v>
      </c>
      <c r="Q70" s="16">
        <f t="shared" si="3"/>
        <v>100</v>
      </c>
      <c r="R70" s="5">
        <v>1031.6500000000001</v>
      </c>
      <c r="S70" s="16">
        <f t="shared" si="4"/>
        <v>100</v>
      </c>
      <c r="T70" s="5">
        <f t="shared" si="5"/>
        <v>0</v>
      </c>
      <c r="U70" s="16">
        <f t="shared" si="6"/>
        <v>0</v>
      </c>
    </row>
    <row r="71" spans="1:21" ht="27.95" customHeight="1" x14ac:dyDescent="0.25">
      <c r="A71" s="1">
        <f t="shared" ref="A71:A134" si="9">ROW(A66:A66)</f>
        <v>66</v>
      </c>
      <c r="B71" s="1" t="s">
        <v>22</v>
      </c>
      <c r="C71" s="1"/>
      <c r="D71" s="25" t="s">
        <v>149</v>
      </c>
      <c r="E71" s="84" t="s">
        <v>150</v>
      </c>
      <c r="F71" s="96" t="s">
        <v>321</v>
      </c>
      <c r="G71" s="93">
        <f t="shared" si="0"/>
        <v>18536.490000000002</v>
      </c>
      <c r="H71" s="44">
        <v>24</v>
      </c>
      <c r="I71" s="44">
        <v>4</v>
      </c>
      <c r="J71" s="44">
        <v>15</v>
      </c>
      <c r="K71" s="44">
        <v>21</v>
      </c>
      <c r="L71" s="44">
        <v>26</v>
      </c>
      <c r="M71" s="44">
        <v>0</v>
      </c>
      <c r="N71" s="16">
        <f t="shared" si="1"/>
        <v>87.5</v>
      </c>
      <c r="O71" s="5">
        <v>18536.490000000002</v>
      </c>
      <c r="P71" s="5">
        <f t="shared" si="2"/>
        <v>18536.490000000002</v>
      </c>
      <c r="Q71" s="16">
        <f t="shared" si="3"/>
        <v>100</v>
      </c>
      <c r="R71" s="5">
        <v>18536.490000000002</v>
      </c>
      <c r="S71" s="16">
        <f t="shared" si="4"/>
        <v>100</v>
      </c>
      <c r="T71" s="5">
        <f t="shared" si="5"/>
        <v>0</v>
      </c>
      <c r="U71" s="16">
        <f t="shared" si="6"/>
        <v>0</v>
      </c>
    </row>
    <row r="72" spans="1:21" ht="27.95" customHeight="1" x14ac:dyDescent="0.25">
      <c r="A72" s="1">
        <f t="shared" si="9"/>
        <v>67</v>
      </c>
      <c r="B72" s="1" t="s">
        <v>22</v>
      </c>
      <c r="C72" s="1"/>
      <c r="D72" s="25" t="s">
        <v>152</v>
      </c>
      <c r="E72" s="86" t="s">
        <v>53</v>
      </c>
      <c r="F72" s="96" t="s">
        <v>322</v>
      </c>
      <c r="G72" s="93">
        <f t="shared" si="0"/>
        <v>13211.78</v>
      </c>
      <c r="H72" s="44">
        <v>31</v>
      </c>
      <c r="I72" s="44">
        <v>8</v>
      </c>
      <c r="J72" s="44">
        <v>18</v>
      </c>
      <c r="K72" s="44">
        <v>14</v>
      </c>
      <c r="L72" s="44">
        <v>20</v>
      </c>
      <c r="M72" s="44">
        <v>0</v>
      </c>
      <c r="N72" s="16">
        <f t="shared" si="1"/>
        <v>45.161290322580641</v>
      </c>
      <c r="O72" s="5">
        <v>13211.78</v>
      </c>
      <c r="P72" s="5">
        <f t="shared" si="2"/>
        <v>13211.78</v>
      </c>
      <c r="Q72" s="16">
        <f t="shared" si="3"/>
        <v>100</v>
      </c>
      <c r="R72" s="5">
        <v>13211.78</v>
      </c>
      <c r="S72" s="16">
        <f t="shared" si="4"/>
        <v>100</v>
      </c>
      <c r="T72" s="5">
        <f t="shared" si="5"/>
        <v>0</v>
      </c>
      <c r="U72" s="16">
        <f t="shared" si="6"/>
        <v>0</v>
      </c>
    </row>
    <row r="73" spans="1:21" ht="27.95" customHeight="1" x14ac:dyDescent="0.25">
      <c r="A73" s="1">
        <f t="shared" si="9"/>
        <v>68</v>
      </c>
      <c r="B73" s="1" t="s">
        <v>22</v>
      </c>
      <c r="C73" s="1"/>
      <c r="D73" s="25" t="s">
        <v>154</v>
      </c>
      <c r="E73" s="84" t="s">
        <v>155</v>
      </c>
      <c r="F73" s="99" t="s">
        <v>323</v>
      </c>
      <c r="G73" s="93">
        <f t="shared" si="0"/>
        <v>28511.98</v>
      </c>
      <c r="H73" s="44">
        <v>52</v>
      </c>
      <c r="I73" s="44">
        <v>5</v>
      </c>
      <c r="J73" s="44">
        <v>46</v>
      </c>
      <c r="K73" s="44">
        <v>31</v>
      </c>
      <c r="L73" s="44">
        <v>47</v>
      </c>
      <c r="M73" s="44">
        <v>0</v>
      </c>
      <c r="N73" s="16">
        <f t="shared" si="1"/>
        <v>59.615384615384613</v>
      </c>
      <c r="O73" s="5">
        <v>28511.98</v>
      </c>
      <c r="P73" s="5">
        <f t="shared" si="2"/>
        <v>28511.98</v>
      </c>
      <c r="Q73" s="16">
        <f t="shared" si="3"/>
        <v>100</v>
      </c>
      <c r="R73" s="5">
        <v>28511.98</v>
      </c>
      <c r="S73" s="16">
        <f t="shared" si="4"/>
        <v>100</v>
      </c>
      <c r="T73" s="5">
        <f t="shared" si="5"/>
        <v>0</v>
      </c>
      <c r="U73" s="16">
        <f t="shared" si="6"/>
        <v>0</v>
      </c>
    </row>
    <row r="74" spans="1:21" ht="39" customHeight="1" x14ac:dyDescent="0.25">
      <c r="A74" s="1">
        <f t="shared" si="9"/>
        <v>69</v>
      </c>
      <c r="B74" s="25" t="s">
        <v>23</v>
      </c>
      <c r="C74" s="225" t="s">
        <v>30</v>
      </c>
      <c r="D74" s="25" t="s">
        <v>157</v>
      </c>
      <c r="E74" s="87" t="s">
        <v>158</v>
      </c>
      <c r="F74" s="97" t="s">
        <v>324</v>
      </c>
      <c r="G74" s="93">
        <f t="shared" si="0"/>
        <v>3148.3</v>
      </c>
      <c r="H74" s="44">
        <v>44</v>
      </c>
      <c r="I74" s="44">
        <v>9</v>
      </c>
      <c r="J74" s="44">
        <v>12</v>
      </c>
      <c r="K74" s="44">
        <v>8</v>
      </c>
      <c r="L74" s="44">
        <v>9</v>
      </c>
      <c r="M74" s="44">
        <v>0</v>
      </c>
      <c r="N74" s="16">
        <f t="shared" si="1"/>
        <v>18.181818181818183</v>
      </c>
      <c r="O74" s="5">
        <v>3148.3</v>
      </c>
      <c r="P74" s="5">
        <f t="shared" si="2"/>
        <v>3148.3</v>
      </c>
      <c r="Q74" s="16">
        <f t="shared" si="3"/>
        <v>100</v>
      </c>
      <c r="R74" s="5">
        <v>3148.3</v>
      </c>
      <c r="S74" s="16">
        <f t="shared" si="4"/>
        <v>100</v>
      </c>
      <c r="T74" s="5">
        <f t="shared" si="5"/>
        <v>0</v>
      </c>
      <c r="U74" s="16">
        <f t="shared" si="6"/>
        <v>0</v>
      </c>
    </row>
    <row r="75" spans="1:21" ht="27.95" customHeight="1" x14ac:dyDescent="0.25">
      <c r="A75" s="1">
        <f t="shared" si="9"/>
        <v>70</v>
      </c>
      <c r="B75" s="1" t="s">
        <v>22</v>
      </c>
      <c r="C75" s="1"/>
      <c r="D75" s="25" t="s">
        <v>160</v>
      </c>
      <c r="E75" s="84" t="s">
        <v>161</v>
      </c>
      <c r="F75" s="96" t="s">
        <v>325</v>
      </c>
      <c r="G75" s="93">
        <f t="shared" si="0"/>
        <v>23549.26</v>
      </c>
      <c r="H75" s="44">
        <v>47</v>
      </c>
      <c r="I75" s="44">
        <v>2</v>
      </c>
      <c r="J75" s="44">
        <v>22</v>
      </c>
      <c r="K75" s="44">
        <v>34</v>
      </c>
      <c r="L75" s="44">
        <v>43</v>
      </c>
      <c r="M75" s="44">
        <v>0</v>
      </c>
      <c r="N75" s="16">
        <f t="shared" si="1"/>
        <v>72.340425531914903</v>
      </c>
      <c r="O75" s="5">
        <v>23549.26</v>
      </c>
      <c r="P75" s="5">
        <f t="shared" si="2"/>
        <v>23549.26</v>
      </c>
      <c r="Q75" s="16">
        <f t="shared" si="3"/>
        <v>100</v>
      </c>
      <c r="R75" s="5">
        <v>23549.26</v>
      </c>
      <c r="S75" s="16">
        <f t="shared" si="4"/>
        <v>100</v>
      </c>
      <c r="T75" s="5">
        <f t="shared" si="5"/>
        <v>0</v>
      </c>
      <c r="U75" s="16">
        <f t="shared" si="6"/>
        <v>0</v>
      </c>
    </row>
    <row r="76" spans="1:21" ht="27.95" customHeight="1" x14ac:dyDescent="0.25">
      <c r="A76" s="1">
        <f t="shared" si="9"/>
        <v>71</v>
      </c>
      <c r="B76" s="25" t="s">
        <v>24</v>
      </c>
      <c r="C76" s="225" t="s">
        <v>31</v>
      </c>
      <c r="D76" s="25" t="s">
        <v>163</v>
      </c>
      <c r="E76" s="84" t="s">
        <v>164</v>
      </c>
      <c r="F76" s="100" t="s">
        <v>165</v>
      </c>
      <c r="G76" s="93">
        <f t="shared" si="0"/>
        <v>18595.849999999999</v>
      </c>
      <c r="H76" s="44">
        <v>30</v>
      </c>
      <c r="I76" s="44">
        <v>5</v>
      </c>
      <c r="J76" s="44">
        <v>16</v>
      </c>
      <c r="K76" s="44">
        <v>22</v>
      </c>
      <c r="L76" s="44">
        <v>25</v>
      </c>
      <c r="M76" s="44">
        <v>0</v>
      </c>
      <c r="N76" s="16">
        <f t="shared" si="1"/>
        <v>73.333333333333329</v>
      </c>
      <c r="O76" s="5">
        <v>18595.849999999999</v>
      </c>
      <c r="P76" s="5">
        <f t="shared" si="2"/>
        <v>18595.849999999999</v>
      </c>
      <c r="Q76" s="16">
        <f t="shared" ref="Q76:Q138" si="10">IF(O76=0,0,P76/O76)*100</f>
        <v>100</v>
      </c>
      <c r="R76" s="5">
        <v>18595.849999999999</v>
      </c>
      <c r="S76" s="16">
        <f t="shared" ref="S76:S138" si="11">IF(P76=0,0,R76/P76)*100</f>
        <v>100</v>
      </c>
      <c r="T76" s="5">
        <f t="shared" si="5"/>
        <v>0</v>
      </c>
      <c r="U76" s="16">
        <f t="shared" ref="U76:U138" si="12">IF(P76=0,0,T76/P76)*100</f>
        <v>0</v>
      </c>
    </row>
    <row r="77" spans="1:21" ht="27.95" customHeight="1" x14ac:dyDescent="0.25">
      <c r="A77" s="1">
        <f t="shared" si="9"/>
        <v>72</v>
      </c>
      <c r="B77" s="1" t="s">
        <v>22</v>
      </c>
      <c r="C77" s="1"/>
      <c r="D77" s="25" t="s">
        <v>168</v>
      </c>
      <c r="E77" s="84" t="s">
        <v>41</v>
      </c>
      <c r="F77" s="98" t="s">
        <v>326</v>
      </c>
      <c r="G77" s="93">
        <f t="shared" si="0"/>
        <v>14464.55</v>
      </c>
      <c r="H77" s="44">
        <v>43</v>
      </c>
      <c r="I77" s="44">
        <v>14</v>
      </c>
      <c r="J77" s="44">
        <v>18</v>
      </c>
      <c r="K77" s="44">
        <v>25</v>
      </c>
      <c r="L77" s="44">
        <v>30</v>
      </c>
      <c r="M77" s="44">
        <v>0</v>
      </c>
      <c r="N77" s="16">
        <f t="shared" si="1"/>
        <v>58.139534883720934</v>
      </c>
      <c r="O77" s="5">
        <v>14464.55</v>
      </c>
      <c r="P77" s="5">
        <f t="shared" si="2"/>
        <v>14464.55</v>
      </c>
      <c r="Q77" s="16">
        <f t="shared" si="10"/>
        <v>100</v>
      </c>
      <c r="R77" s="5">
        <v>14464.55</v>
      </c>
      <c r="S77" s="16">
        <f t="shared" si="11"/>
        <v>100</v>
      </c>
      <c r="T77" s="5">
        <f t="shared" si="5"/>
        <v>0</v>
      </c>
      <c r="U77" s="16">
        <f t="shared" si="12"/>
        <v>0</v>
      </c>
    </row>
    <row r="78" spans="1:21" ht="27.95" customHeight="1" x14ac:dyDescent="0.25">
      <c r="A78" s="1">
        <f t="shared" si="9"/>
        <v>73</v>
      </c>
      <c r="B78" s="1" t="s">
        <v>22</v>
      </c>
      <c r="C78" s="1"/>
      <c r="D78" s="25" t="s">
        <v>170</v>
      </c>
      <c r="E78" s="84" t="s">
        <v>41</v>
      </c>
      <c r="F78" s="98" t="s">
        <v>327</v>
      </c>
      <c r="G78" s="93">
        <f t="shared" si="0"/>
        <v>6295.73</v>
      </c>
      <c r="H78" s="44">
        <v>27</v>
      </c>
      <c r="I78" s="44">
        <v>7</v>
      </c>
      <c r="J78" s="44">
        <v>14</v>
      </c>
      <c r="K78" s="44">
        <v>14</v>
      </c>
      <c r="L78" s="44">
        <v>17</v>
      </c>
      <c r="M78" s="44">
        <v>0</v>
      </c>
      <c r="N78" s="16">
        <f t="shared" si="1"/>
        <v>51.851851851851848</v>
      </c>
      <c r="O78" s="5">
        <v>6295.73</v>
      </c>
      <c r="P78" s="5">
        <f t="shared" si="2"/>
        <v>6295.73</v>
      </c>
      <c r="Q78" s="16">
        <f t="shared" si="10"/>
        <v>100</v>
      </c>
      <c r="R78" s="5">
        <v>6295.73</v>
      </c>
      <c r="S78" s="16">
        <f t="shared" si="11"/>
        <v>100</v>
      </c>
      <c r="T78" s="5">
        <f t="shared" si="5"/>
        <v>0</v>
      </c>
      <c r="U78" s="16">
        <f t="shared" si="12"/>
        <v>0</v>
      </c>
    </row>
    <row r="79" spans="1:21" ht="27.95" customHeight="1" x14ac:dyDescent="0.25">
      <c r="A79" s="1">
        <f t="shared" si="9"/>
        <v>74</v>
      </c>
      <c r="B79" s="1" t="s">
        <v>22</v>
      </c>
      <c r="C79" s="1"/>
      <c r="D79" s="25" t="s">
        <v>166</v>
      </c>
      <c r="E79" s="84" t="s">
        <v>53</v>
      </c>
      <c r="F79" s="98" t="s">
        <v>328</v>
      </c>
      <c r="G79" s="93">
        <f t="shared" si="0"/>
        <v>15758.73</v>
      </c>
      <c r="H79" s="44">
        <v>36</v>
      </c>
      <c r="I79" s="44">
        <v>6</v>
      </c>
      <c r="J79" s="44">
        <v>27</v>
      </c>
      <c r="K79" s="44">
        <v>22</v>
      </c>
      <c r="L79" s="44">
        <v>29</v>
      </c>
      <c r="M79" s="44">
        <v>0</v>
      </c>
      <c r="N79" s="16">
        <f t="shared" si="1"/>
        <v>61.111111111111114</v>
      </c>
      <c r="O79" s="5">
        <v>15758.73</v>
      </c>
      <c r="P79" s="5">
        <f t="shared" si="2"/>
        <v>15758.73</v>
      </c>
      <c r="Q79" s="16">
        <f t="shared" si="10"/>
        <v>100</v>
      </c>
      <c r="R79" s="5">
        <v>15758.73</v>
      </c>
      <c r="S79" s="16">
        <f t="shared" si="11"/>
        <v>100</v>
      </c>
      <c r="T79" s="5">
        <f t="shared" si="5"/>
        <v>0</v>
      </c>
      <c r="U79" s="16">
        <f t="shared" si="12"/>
        <v>0</v>
      </c>
    </row>
    <row r="80" spans="1:21" ht="27.95" customHeight="1" x14ac:dyDescent="0.25">
      <c r="A80" s="1">
        <f t="shared" si="9"/>
        <v>75</v>
      </c>
      <c r="B80" s="1" t="s">
        <v>22</v>
      </c>
      <c r="C80" s="1"/>
      <c r="D80" s="25" t="s">
        <v>422</v>
      </c>
      <c r="E80" s="84" t="s">
        <v>53</v>
      </c>
      <c r="F80" s="192" t="s">
        <v>441</v>
      </c>
      <c r="G80" s="93">
        <f t="shared" si="0"/>
        <v>0</v>
      </c>
      <c r="H80" s="44">
        <v>2</v>
      </c>
      <c r="I80" s="44">
        <v>0</v>
      </c>
      <c r="J80" s="44">
        <v>1</v>
      </c>
      <c r="K80" s="44">
        <v>0</v>
      </c>
      <c r="L80" s="44">
        <v>0</v>
      </c>
      <c r="M80" s="44">
        <v>0</v>
      </c>
      <c r="N80" s="16">
        <f t="shared" si="1"/>
        <v>0</v>
      </c>
      <c r="O80" s="5">
        <v>0</v>
      </c>
      <c r="P80" s="5">
        <f t="shared" si="2"/>
        <v>0</v>
      </c>
      <c r="Q80" s="16">
        <f t="shared" si="10"/>
        <v>0</v>
      </c>
      <c r="R80" s="5">
        <v>0</v>
      </c>
      <c r="S80" s="16">
        <f t="shared" si="11"/>
        <v>0</v>
      </c>
      <c r="T80" s="5">
        <f t="shared" si="5"/>
        <v>0</v>
      </c>
      <c r="U80" s="16">
        <f t="shared" si="12"/>
        <v>0</v>
      </c>
    </row>
    <row r="81" spans="1:21" ht="27.95" customHeight="1" x14ac:dyDescent="0.25">
      <c r="A81" s="1">
        <f t="shared" si="9"/>
        <v>76</v>
      </c>
      <c r="B81" s="1" t="s">
        <v>22</v>
      </c>
      <c r="C81" s="1"/>
      <c r="D81" s="25" t="s">
        <v>172</v>
      </c>
      <c r="E81" s="86" t="s">
        <v>173</v>
      </c>
      <c r="F81" s="96" t="s">
        <v>329</v>
      </c>
      <c r="G81" s="93">
        <f t="shared" si="0"/>
        <v>24359.82</v>
      </c>
      <c r="H81" s="44">
        <v>35</v>
      </c>
      <c r="I81" s="44">
        <v>1</v>
      </c>
      <c r="J81" s="44">
        <v>24</v>
      </c>
      <c r="K81" s="44">
        <v>18</v>
      </c>
      <c r="L81" s="44">
        <v>23</v>
      </c>
      <c r="M81" s="44">
        <v>0</v>
      </c>
      <c r="N81" s="16">
        <f t="shared" si="1"/>
        <v>51.428571428571423</v>
      </c>
      <c r="O81" s="5">
        <v>24359.82</v>
      </c>
      <c r="P81" s="5">
        <f t="shared" si="2"/>
        <v>24359.82</v>
      </c>
      <c r="Q81" s="16">
        <f t="shared" si="10"/>
        <v>100</v>
      </c>
      <c r="R81" s="5">
        <v>24359.82</v>
      </c>
      <c r="S81" s="16">
        <f t="shared" si="11"/>
        <v>100</v>
      </c>
      <c r="T81" s="5">
        <f t="shared" si="5"/>
        <v>0</v>
      </c>
      <c r="U81" s="16">
        <f t="shared" si="12"/>
        <v>0</v>
      </c>
    </row>
    <row r="82" spans="1:21" ht="27.95" customHeight="1" x14ac:dyDescent="0.25">
      <c r="A82" s="1">
        <f t="shared" si="9"/>
        <v>77</v>
      </c>
      <c r="B82" s="1" t="s">
        <v>22</v>
      </c>
      <c r="C82" s="1"/>
      <c r="D82" s="25" t="s">
        <v>175</v>
      </c>
      <c r="E82" s="84" t="s">
        <v>176</v>
      </c>
      <c r="F82" s="96" t="s">
        <v>370</v>
      </c>
      <c r="G82" s="93">
        <f t="shared" si="0"/>
        <v>20300.25</v>
      </c>
      <c r="H82" s="44">
        <v>36</v>
      </c>
      <c r="I82" s="44">
        <v>9</v>
      </c>
      <c r="J82" s="44">
        <v>17</v>
      </c>
      <c r="K82" s="44">
        <v>23</v>
      </c>
      <c r="L82" s="44">
        <v>26</v>
      </c>
      <c r="M82" s="44">
        <v>0</v>
      </c>
      <c r="N82" s="16">
        <f t="shared" si="1"/>
        <v>63.888888888888886</v>
      </c>
      <c r="O82" s="5">
        <v>20300.25</v>
      </c>
      <c r="P82" s="5">
        <f t="shared" si="2"/>
        <v>20300.25</v>
      </c>
      <c r="Q82" s="16">
        <f t="shared" si="10"/>
        <v>100</v>
      </c>
      <c r="R82" s="5">
        <v>20300.25</v>
      </c>
      <c r="S82" s="16">
        <f t="shared" si="11"/>
        <v>100</v>
      </c>
      <c r="T82" s="5">
        <f t="shared" si="5"/>
        <v>0</v>
      </c>
      <c r="U82" s="16">
        <f t="shared" si="12"/>
        <v>0</v>
      </c>
    </row>
    <row r="83" spans="1:21" ht="27.95" customHeight="1" x14ac:dyDescent="0.25">
      <c r="A83" s="1">
        <f t="shared" si="9"/>
        <v>78</v>
      </c>
      <c r="B83" s="1" t="s">
        <v>22</v>
      </c>
      <c r="C83" s="1"/>
      <c r="D83" s="25" t="s">
        <v>451</v>
      </c>
      <c r="E83" s="84" t="s">
        <v>41</v>
      </c>
      <c r="F83" s="96"/>
      <c r="G83" s="93">
        <f t="shared" si="0"/>
        <v>744.81</v>
      </c>
      <c r="H83" s="44">
        <v>7</v>
      </c>
      <c r="I83" s="44">
        <v>1</v>
      </c>
      <c r="J83" s="44">
        <v>4</v>
      </c>
      <c r="K83" s="44">
        <v>3</v>
      </c>
      <c r="L83" s="44">
        <v>3</v>
      </c>
      <c r="M83" s="44">
        <v>0</v>
      </c>
      <c r="N83" s="16">
        <f t="shared" si="1"/>
        <v>42.857142857142854</v>
      </c>
      <c r="O83" s="5">
        <v>744.81</v>
      </c>
      <c r="P83" s="5">
        <f t="shared" si="2"/>
        <v>744.81</v>
      </c>
      <c r="Q83" s="16">
        <f t="shared" si="10"/>
        <v>100</v>
      </c>
      <c r="R83" s="5">
        <v>744.81</v>
      </c>
      <c r="S83" s="16">
        <f t="shared" si="11"/>
        <v>100</v>
      </c>
      <c r="T83" s="5">
        <f t="shared" si="5"/>
        <v>0</v>
      </c>
      <c r="U83" s="16">
        <f t="shared" si="12"/>
        <v>0</v>
      </c>
    </row>
    <row r="84" spans="1:21" ht="27.95" customHeight="1" x14ac:dyDescent="0.25">
      <c r="A84" s="1">
        <f t="shared" si="9"/>
        <v>79</v>
      </c>
      <c r="B84" s="1" t="s">
        <v>22</v>
      </c>
      <c r="C84" s="1"/>
      <c r="D84" s="37" t="s">
        <v>178</v>
      </c>
      <c r="E84" s="85" t="s">
        <v>53</v>
      </c>
      <c r="F84" s="96" t="s">
        <v>330</v>
      </c>
      <c r="G84" s="93">
        <f t="shared" si="0"/>
        <v>103.49</v>
      </c>
      <c r="H84" s="44">
        <v>1</v>
      </c>
      <c r="I84" s="44">
        <v>0</v>
      </c>
      <c r="J84" s="44">
        <v>1</v>
      </c>
      <c r="K84" s="44">
        <v>1</v>
      </c>
      <c r="L84" s="44">
        <v>1</v>
      </c>
      <c r="M84" s="44">
        <v>0</v>
      </c>
      <c r="N84" s="16">
        <f t="shared" si="1"/>
        <v>100</v>
      </c>
      <c r="O84" s="5">
        <v>103.49</v>
      </c>
      <c r="P84" s="5">
        <f t="shared" si="2"/>
        <v>103.49</v>
      </c>
      <c r="Q84" s="16">
        <f t="shared" si="10"/>
        <v>100</v>
      </c>
      <c r="R84" s="5">
        <v>103.49</v>
      </c>
      <c r="S84" s="16">
        <f t="shared" si="11"/>
        <v>100</v>
      </c>
      <c r="T84" s="5">
        <f t="shared" si="5"/>
        <v>0</v>
      </c>
      <c r="U84" s="16">
        <f t="shared" si="12"/>
        <v>0</v>
      </c>
    </row>
    <row r="85" spans="1:21" ht="27.95" customHeight="1" x14ac:dyDescent="0.25">
      <c r="A85" s="1">
        <f t="shared" si="9"/>
        <v>80</v>
      </c>
      <c r="B85" s="1" t="s">
        <v>22</v>
      </c>
      <c r="C85" s="1"/>
      <c r="D85" s="25" t="s">
        <v>180</v>
      </c>
      <c r="E85" s="84" t="s">
        <v>41</v>
      </c>
      <c r="F85" s="97" t="s">
        <v>359</v>
      </c>
      <c r="G85" s="93">
        <f t="shared" si="0"/>
        <v>0</v>
      </c>
      <c r="H85" s="44">
        <v>15</v>
      </c>
      <c r="I85" s="44">
        <v>5</v>
      </c>
      <c r="J85" s="44">
        <v>7</v>
      </c>
      <c r="K85" s="44">
        <v>0</v>
      </c>
      <c r="L85" s="44">
        <v>0</v>
      </c>
      <c r="M85" s="44">
        <v>0</v>
      </c>
      <c r="N85" s="16">
        <f t="shared" si="1"/>
        <v>0</v>
      </c>
      <c r="O85" s="5">
        <v>0</v>
      </c>
      <c r="P85" s="5">
        <f t="shared" si="2"/>
        <v>0</v>
      </c>
      <c r="Q85" s="16">
        <f t="shared" si="10"/>
        <v>0</v>
      </c>
      <c r="R85" s="5">
        <v>0</v>
      </c>
      <c r="S85" s="16">
        <f t="shared" si="11"/>
        <v>0</v>
      </c>
      <c r="T85" s="5">
        <f t="shared" si="5"/>
        <v>0</v>
      </c>
      <c r="U85" s="16">
        <f t="shared" si="12"/>
        <v>0</v>
      </c>
    </row>
    <row r="86" spans="1:21" ht="27.95" customHeight="1" x14ac:dyDescent="0.25">
      <c r="A86" s="1">
        <f t="shared" si="9"/>
        <v>81</v>
      </c>
      <c r="B86" s="25" t="s">
        <v>25</v>
      </c>
      <c r="C86" s="225" t="s">
        <v>32</v>
      </c>
      <c r="D86" s="25" t="s">
        <v>182</v>
      </c>
      <c r="E86" s="84" t="s">
        <v>41</v>
      </c>
      <c r="F86" s="96" t="s">
        <v>331</v>
      </c>
      <c r="G86" s="93">
        <f t="shared" si="0"/>
        <v>12694.09</v>
      </c>
      <c r="H86" s="44">
        <v>37</v>
      </c>
      <c r="I86" s="44">
        <v>13</v>
      </c>
      <c r="J86" s="44">
        <v>18</v>
      </c>
      <c r="K86" s="44">
        <v>32</v>
      </c>
      <c r="L86" s="44">
        <v>40</v>
      </c>
      <c r="M86" s="44">
        <v>0</v>
      </c>
      <c r="N86" s="16">
        <f t="shared" si="1"/>
        <v>86.486486486486484</v>
      </c>
      <c r="O86" s="5">
        <v>12694.09</v>
      </c>
      <c r="P86" s="5">
        <f t="shared" si="2"/>
        <v>12694.09</v>
      </c>
      <c r="Q86" s="16">
        <f t="shared" si="10"/>
        <v>100</v>
      </c>
      <c r="R86" s="5">
        <v>12694.09</v>
      </c>
      <c r="S86" s="16">
        <f t="shared" si="11"/>
        <v>100</v>
      </c>
      <c r="T86" s="5">
        <f t="shared" si="5"/>
        <v>0</v>
      </c>
      <c r="U86" s="16">
        <f t="shared" si="12"/>
        <v>0</v>
      </c>
    </row>
    <row r="87" spans="1:21" ht="27.95" customHeight="1" x14ac:dyDescent="0.25">
      <c r="A87" s="1">
        <f t="shared" si="9"/>
        <v>82</v>
      </c>
      <c r="B87" s="225" t="s">
        <v>24</v>
      </c>
      <c r="C87" s="225" t="s">
        <v>259</v>
      </c>
      <c r="D87" s="25" t="s">
        <v>260</v>
      </c>
      <c r="E87" s="84" t="s">
        <v>41</v>
      </c>
      <c r="F87" s="96" t="s">
        <v>332</v>
      </c>
      <c r="G87" s="93">
        <f t="shared" si="0"/>
        <v>5999.98</v>
      </c>
      <c r="H87" s="44">
        <v>14</v>
      </c>
      <c r="I87" s="44">
        <v>2</v>
      </c>
      <c r="J87" s="44">
        <v>5</v>
      </c>
      <c r="K87" s="44">
        <v>9</v>
      </c>
      <c r="L87" s="44">
        <v>13</v>
      </c>
      <c r="M87" s="44">
        <v>0</v>
      </c>
      <c r="N87" s="16">
        <f t="shared" si="1"/>
        <v>64.285714285714292</v>
      </c>
      <c r="O87" s="16">
        <v>5999.98</v>
      </c>
      <c r="P87" s="5">
        <f t="shared" si="2"/>
        <v>5999.98</v>
      </c>
      <c r="Q87" s="16">
        <f t="shared" si="10"/>
        <v>100</v>
      </c>
      <c r="R87" s="16">
        <v>5999.98</v>
      </c>
      <c r="S87" s="16">
        <f t="shared" si="11"/>
        <v>100</v>
      </c>
      <c r="T87" s="5">
        <f t="shared" si="5"/>
        <v>0</v>
      </c>
      <c r="U87" s="16">
        <f t="shared" si="12"/>
        <v>0</v>
      </c>
    </row>
    <row r="88" spans="1:21" ht="27.95" customHeight="1" x14ac:dyDescent="0.25">
      <c r="A88" s="1">
        <f t="shared" si="9"/>
        <v>83</v>
      </c>
      <c r="B88" s="225" t="s">
        <v>22</v>
      </c>
      <c r="C88" s="225"/>
      <c r="D88" s="25" t="s">
        <v>473</v>
      </c>
      <c r="E88" s="84" t="s">
        <v>58</v>
      </c>
      <c r="F88" s="96"/>
      <c r="G88" s="93">
        <f t="shared" si="0"/>
        <v>0</v>
      </c>
      <c r="H88" s="44">
        <v>4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16">
        <f t="shared" si="1"/>
        <v>0</v>
      </c>
      <c r="O88" s="16">
        <v>0</v>
      </c>
      <c r="P88" s="5">
        <f t="shared" si="2"/>
        <v>0</v>
      </c>
      <c r="Q88" s="16">
        <f t="shared" si="10"/>
        <v>0</v>
      </c>
      <c r="R88" s="16">
        <v>0</v>
      </c>
      <c r="S88" s="16">
        <f t="shared" si="11"/>
        <v>0</v>
      </c>
      <c r="T88" s="5">
        <f t="shared" si="5"/>
        <v>0</v>
      </c>
      <c r="U88" s="16">
        <f t="shared" si="12"/>
        <v>0</v>
      </c>
    </row>
    <row r="89" spans="1:21" ht="27.95" customHeight="1" x14ac:dyDescent="0.25">
      <c r="A89" s="1">
        <f t="shared" si="9"/>
        <v>84</v>
      </c>
      <c r="B89" s="1" t="s">
        <v>22</v>
      </c>
      <c r="C89" s="1"/>
      <c r="D89" s="25" t="s">
        <v>184</v>
      </c>
      <c r="E89" s="84" t="s">
        <v>185</v>
      </c>
      <c r="F89" s="98" t="s">
        <v>333</v>
      </c>
      <c r="G89" s="93">
        <f t="shared" si="0"/>
        <v>91.35</v>
      </c>
      <c r="H89" s="44">
        <v>11</v>
      </c>
      <c r="I89" s="44">
        <v>1</v>
      </c>
      <c r="J89" s="44">
        <v>6</v>
      </c>
      <c r="K89" s="44">
        <v>1</v>
      </c>
      <c r="L89" s="44">
        <v>1</v>
      </c>
      <c r="M89" s="44">
        <v>0</v>
      </c>
      <c r="N89" s="16">
        <f t="shared" si="1"/>
        <v>9.0909090909090917</v>
      </c>
      <c r="O89" s="5">
        <v>91.35</v>
      </c>
      <c r="P89" s="5">
        <f t="shared" si="2"/>
        <v>91.35</v>
      </c>
      <c r="Q89" s="16">
        <f t="shared" si="10"/>
        <v>100</v>
      </c>
      <c r="R89" s="5">
        <v>91.35</v>
      </c>
      <c r="S89" s="16">
        <f t="shared" si="11"/>
        <v>100</v>
      </c>
      <c r="T89" s="5">
        <f t="shared" si="5"/>
        <v>0</v>
      </c>
      <c r="U89" s="16">
        <f t="shared" si="12"/>
        <v>0</v>
      </c>
    </row>
    <row r="90" spans="1:21" ht="27.95" customHeight="1" x14ac:dyDescent="0.25">
      <c r="A90" s="1">
        <f t="shared" si="9"/>
        <v>85</v>
      </c>
      <c r="B90" s="1" t="s">
        <v>22</v>
      </c>
      <c r="C90" s="1"/>
      <c r="D90" s="25" t="s">
        <v>187</v>
      </c>
      <c r="E90" s="84" t="s">
        <v>188</v>
      </c>
      <c r="F90" s="96" t="s">
        <v>362</v>
      </c>
      <c r="G90" s="93">
        <f t="shared" si="0"/>
        <v>20803.45</v>
      </c>
      <c r="H90" s="44">
        <v>42</v>
      </c>
      <c r="I90" s="44">
        <v>8</v>
      </c>
      <c r="J90" s="44">
        <v>24</v>
      </c>
      <c r="K90" s="44">
        <v>35</v>
      </c>
      <c r="L90" s="44">
        <v>45</v>
      </c>
      <c r="M90" s="44">
        <v>0</v>
      </c>
      <c r="N90" s="16">
        <f t="shared" si="1"/>
        <v>83.333333333333343</v>
      </c>
      <c r="O90" s="5">
        <v>20803.45</v>
      </c>
      <c r="P90" s="5">
        <f t="shared" si="2"/>
        <v>20803.45</v>
      </c>
      <c r="Q90" s="16">
        <f t="shared" si="10"/>
        <v>100</v>
      </c>
      <c r="R90" s="5">
        <v>20803.45</v>
      </c>
      <c r="S90" s="16">
        <f t="shared" si="11"/>
        <v>100</v>
      </c>
      <c r="T90" s="5">
        <f t="shared" si="5"/>
        <v>0</v>
      </c>
      <c r="U90" s="16">
        <f t="shared" si="12"/>
        <v>0</v>
      </c>
    </row>
    <row r="91" spans="1:21" ht="27.95" customHeight="1" x14ac:dyDescent="0.25">
      <c r="A91" s="1">
        <f t="shared" si="9"/>
        <v>86</v>
      </c>
      <c r="B91" s="1" t="s">
        <v>22</v>
      </c>
      <c r="C91" s="1"/>
      <c r="D91" s="25" t="s">
        <v>423</v>
      </c>
      <c r="E91" s="84" t="s">
        <v>188</v>
      </c>
      <c r="F91" s="192" t="s">
        <v>442</v>
      </c>
      <c r="G91" s="93">
        <f t="shared" si="0"/>
        <v>0</v>
      </c>
      <c r="H91" s="44">
        <v>8</v>
      </c>
      <c r="I91" s="44">
        <v>0</v>
      </c>
      <c r="J91" s="44">
        <v>1</v>
      </c>
      <c r="K91" s="44">
        <v>0</v>
      </c>
      <c r="L91" s="44">
        <v>0</v>
      </c>
      <c r="M91" s="44">
        <v>0</v>
      </c>
      <c r="N91" s="16">
        <f t="shared" si="1"/>
        <v>0</v>
      </c>
      <c r="O91" s="5">
        <v>0</v>
      </c>
      <c r="P91" s="5">
        <f t="shared" si="2"/>
        <v>0</v>
      </c>
      <c r="Q91" s="16">
        <f t="shared" si="10"/>
        <v>0</v>
      </c>
      <c r="R91" s="5">
        <v>0</v>
      </c>
      <c r="S91" s="16">
        <f t="shared" si="11"/>
        <v>0</v>
      </c>
      <c r="T91" s="5">
        <f t="shared" si="5"/>
        <v>0</v>
      </c>
      <c r="U91" s="16">
        <f t="shared" si="12"/>
        <v>0</v>
      </c>
    </row>
    <row r="92" spans="1:21" ht="42" customHeight="1" x14ac:dyDescent="0.25">
      <c r="A92" s="1">
        <f t="shared" si="9"/>
        <v>87</v>
      </c>
      <c r="B92" s="1" t="s">
        <v>22</v>
      </c>
      <c r="C92" s="1"/>
      <c r="D92" s="25" t="s">
        <v>190</v>
      </c>
      <c r="E92" s="84" t="s">
        <v>44</v>
      </c>
      <c r="F92" s="96" t="s">
        <v>361</v>
      </c>
      <c r="G92" s="93">
        <f t="shared" ref="G92:G137" si="13">O92</f>
        <v>47898.87</v>
      </c>
      <c r="H92" s="44">
        <v>56</v>
      </c>
      <c r="I92" s="44">
        <v>13</v>
      </c>
      <c r="J92" s="44">
        <v>34</v>
      </c>
      <c r="K92" s="44">
        <v>38</v>
      </c>
      <c r="L92" s="44">
        <v>56</v>
      </c>
      <c r="M92" s="44">
        <v>0</v>
      </c>
      <c r="N92" s="16">
        <f t="shared" ref="N92:R137" si="14">IF(H92=0,0,K92/H92)*100</f>
        <v>67.857142857142861</v>
      </c>
      <c r="O92" s="5">
        <v>47898.87</v>
      </c>
      <c r="P92" s="5">
        <f t="shared" ref="P92:P137" si="15">O92</f>
        <v>47898.87</v>
      </c>
      <c r="Q92" s="16">
        <f t="shared" si="10"/>
        <v>100</v>
      </c>
      <c r="R92" s="5">
        <v>47898.87</v>
      </c>
      <c r="S92" s="16">
        <f t="shared" si="11"/>
        <v>100</v>
      </c>
      <c r="T92" s="5">
        <f t="shared" ref="T92:T137" si="16">SUM(P92, -R92)</f>
        <v>0</v>
      </c>
      <c r="U92" s="16">
        <f t="shared" si="12"/>
        <v>0</v>
      </c>
    </row>
    <row r="93" spans="1:21" ht="27.95" customHeight="1" x14ac:dyDescent="0.25">
      <c r="A93" s="1">
        <f t="shared" si="9"/>
        <v>88</v>
      </c>
      <c r="B93" s="1" t="s">
        <v>22</v>
      </c>
      <c r="C93" s="1"/>
      <c r="D93" s="25" t="s">
        <v>192</v>
      </c>
      <c r="E93" s="84" t="s">
        <v>123</v>
      </c>
      <c r="F93" s="98" t="s">
        <v>334</v>
      </c>
      <c r="G93" s="93">
        <f t="shared" si="13"/>
        <v>643.1</v>
      </c>
      <c r="H93" s="44">
        <v>2</v>
      </c>
      <c r="I93" s="44">
        <v>0</v>
      </c>
      <c r="J93" s="44">
        <v>2</v>
      </c>
      <c r="K93" s="44">
        <v>2</v>
      </c>
      <c r="L93" s="44">
        <v>2</v>
      </c>
      <c r="M93" s="44">
        <v>0</v>
      </c>
      <c r="N93" s="16">
        <f t="shared" si="14"/>
        <v>100</v>
      </c>
      <c r="O93" s="5">
        <v>643.1</v>
      </c>
      <c r="P93" s="5">
        <f t="shared" si="15"/>
        <v>643.1</v>
      </c>
      <c r="Q93" s="16">
        <f t="shared" si="10"/>
        <v>100</v>
      </c>
      <c r="R93" s="5">
        <v>643.1</v>
      </c>
      <c r="S93" s="16">
        <f t="shared" si="11"/>
        <v>100</v>
      </c>
      <c r="T93" s="5">
        <f t="shared" si="16"/>
        <v>0</v>
      </c>
      <c r="U93" s="16">
        <f t="shared" si="12"/>
        <v>0</v>
      </c>
    </row>
    <row r="94" spans="1:21" ht="27.95" customHeight="1" x14ac:dyDescent="0.25">
      <c r="A94" s="1">
        <f t="shared" si="9"/>
        <v>89</v>
      </c>
      <c r="B94" s="1" t="s">
        <v>22</v>
      </c>
      <c r="C94" s="1"/>
      <c r="D94" s="25" t="s">
        <v>424</v>
      </c>
      <c r="E94" s="84" t="s">
        <v>111</v>
      </c>
      <c r="F94" s="192" t="s">
        <v>443</v>
      </c>
      <c r="G94" s="93">
        <f t="shared" si="13"/>
        <v>1827</v>
      </c>
      <c r="H94" s="44">
        <v>21</v>
      </c>
      <c r="I94" s="44">
        <v>1</v>
      </c>
      <c r="J94" s="44">
        <v>0</v>
      </c>
      <c r="K94" s="44">
        <v>6</v>
      </c>
      <c r="L94" s="44">
        <v>6</v>
      </c>
      <c r="M94" s="44">
        <v>0</v>
      </c>
      <c r="N94" s="16">
        <f t="shared" si="14"/>
        <v>28.571428571428569</v>
      </c>
      <c r="O94" s="5">
        <v>1827</v>
      </c>
      <c r="P94" s="5">
        <f t="shared" si="15"/>
        <v>1827</v>
      </c>
      <c r="Q94" s="16">
        <f t="shared" si="10"/>
        <v>100</v>
      </c>
      <c r="R94" s="5">
        <v>1827</v>
      </c>
      <c r="S94" s="16">
        <v>1827</v>
      </c>
      <c r="T94" s="5">
        <f t="shared" si="16"/>
        <v>0</v>
      </c>
      <c r="U94" s="16">
        <f t="shared" si="12"/>
        <v>0</v>
      </c>
    </row>
    <row r="95" spans="1:21" ht="27.95" customHeight="1" x14ac:dyDescent="0.25">
      <c r="A95" s="1">
        <f t="shared" si="9"/>
        <v>90</v>
      </c>
      <c r="B95" s="1" t="s">
        <v>22</v>
      </c>
      <c r="C95" s="1"/>
      <c r="D95" s="25" t="s">
        <v>193</v>
      </c>
      <c r="E95" s="84" t="s">
        <v>41</v>
      </c>
      <c r="F95" s="100" t="s">
        <v>376</v>
      </c>
      <c r="G95" s="93">
        <f t="shared" si="13"/>
        <v>0</v>
      </c>
      <c r="H95" s="44">
        <v>25</v>
      </c>
      <c r="I95" s="44">
        <v>4</v>
      </c>
      <c r="J95" s="44">
        <v>20</v>
      </c>
      <c r="K95" s="44">
        <v>0</v>
      </c>
      <c r="L95" s="44">
        <v>0</v>
      </c>
      <c r="M95" s="44">
        <v>0</v>
      </c>
      <c r="N95" s="16">
        <f t="shared" si="14"/>
        <v>0</v>
      </c>
      <c r="O95" s="5">
        <v>0</v>
      </c>
      <c r="P95" s="5">
        <f t="shared" si="15"/>
        <v>0</v>
      </c>
      <c r="Q95" s="16">
        <f t="shared" si="10"/>
        <v>0</v>
      </c>
      <c r="R95" s="5">
        <v>0</v>
      </c>
      <c r="S95" s="16">
        <f t="shared" si="11"/>
        <v>0</v>
      </c>
      <c r="T95" s="5">
        <f t="shared" si="16"/>
        <v>0</v>
      </c>
      <c r="U95" s="16">
        <f t="shared" si="12"/>
        <v>0</v>
      </c>
    </row>
    <row r="96" spans="1:21" ht="27.95" customHeight="1" x14ac:dyDescent="0.25">
      <c r="A96" s="1">
        <f t="shared" si="9"/>
        <v>91</v>
      </c>
      <c r="B96" s="1" t="s">
        <v>22</v>
      </c>
      <c r="C96" s="1"/>
      <c r="D96" s="25" t="s">
        <v>195</v>
      </c>
      <c r="E96" s="84" t="s">
        <v>196</v>
      </c>
      <c r="F96" s="96" t="s">
        <v>335</v>
      </c>
      <c r="G96" s="93">
        <f t="shared" si="13"/>
        <v>21033.4</v>
      </c>
      <c r="H96" s="44">
        <v>32</v>
      </c>
      <c r="I96" s="44">
        <v>2</v>
      </c>
      <c r="J96" s="44">
        <v>29</v>
      </c>
      <c r="K96" s="44">
        <v>21</v>
      </c>
      <c r="L96" s="44">
        <v>30</v>
      </c>
      <c r="M96" s="44">
        <v>0</v>
      </c>
      <c r="N96" s="16">
        <f t="shared" si="14"/>
        <v>65.625</v>
      </c>
      <c r="O96" s="5">
        <v>21033.4</v>
      </c>
      <c r="P96" s="5">
        <f t="shared" si="15"/>
        <v>21033.4</v>
      </c>
      <c r="Q96" s="16">
        <f t="shared" si="10"/>
        <v>100</v>
      </c>
      <c r="R96" s="5">
        <v>21033.4</v>
      </c>
      <c r="S96" s="16">
        <f t="shared" si="11"/>
        <v>100</v>
      </c>
      <c r="T96" s="5">
        <f t="shared" si="16"/>
        <v>0</v>
      </c>
      <c r="U96" s="16">
        <f t="shared" si="12"/>
        <v>0</v>
      </c>
    </row>
    <row r="97" spans="1:21" ht="27.95" customHeight="1" x14ac:dyDescent="0.25">
      <c r="A97" s="1">
        <f t="shared" si="9"/>
        <v>92</v>
      </c>
      <c r="B97" s="1" t="s">
        <v>22</v>
      </c>
      <c r="C97" s="1"/>
      <c r="D97" s="25" t="s">
        <v>198</v>
      </c>
      <c r="E97" s="84" t="s">
        <v>196</v>
      </c>
      <c r="F97" s="96" t="s">
        <v>336</v>
      </c>
      <c r="G97" s="93">
        <f t="shared" si="13"/>
        <v>1870.24</v>
      </c>
      <c r="H97" s="44">
        <v>6</v>
      </c>
      <c r="I97" s="44">
        <v>0</v>
      </c>
      <c r="J97" s="44">
        <v>6</v>
      </c>
      <c r="K97" s="44">
        <v>5</v>
      </c>
      <c r="L97" s="44">
        <v>6</v>
      </c>
      <c r="M97" s="44">
        <v>0</v>
      </c>
      <c r="N97" s="16">
        <f t="shared" si="14"/>
        <v>83.333333333333343</v>
      </c>
      <c r="O97" s="5">
        <v>1870.24</v>
      </c>
      <c r="P97" s="5">
        <f t="shared" si="15"/>
        <v>1870.24</v>
      </c>
      <c r="Q97" s="16">
        <f t="shared" si="10"/>
        <v>100</v>
      </c>
      <c r="R97" s="5">
        <v>1870.24</v>
      </c>
      <c r="S97" s="16">
        <f t="shared" si="11"/>
        <v>100</v>
      </c>
      <c r="T97" s="5">
        <f t="shared" si="16"/>
        <v>0</v>
      </c>
      <c r="U97" s="16">
        <f t="shared" si="12"/>
        <v>0</v>
      </c>
    </row>
    <row r="98" spans="1:21" ht="27.95" customHeight="1" x14ac:dyDescent="0.25">
      <c r="A98" s="1">
        <f t="shared" si="9"/>
        <v>93</v>
      </c>
      <c r="B98" s="1" t="s">
        <v>22</v>
      </c>
      <c r="C98" s="1"/>
      <c r="D98" s="25" t="s">
        <v>200</v>
      </c>
      <c r="E98" s="84" t="s">
        <v>41</v>
      </c>
      <c r="F98" s="96" t="s">
        <v>337</v>
      </c>
      <c r="G98" s="93">
        <f t="shared" si="13"/>
        <v>25655.06</v>
      </c>
      <c r="H98" s="44">
        <v>28</v>
      </c>
      <c r="I98" s="44">
        <v>9</v>
      </c>
      <c r="J98" s="44">
        <v>18</v>
      </c>
      <c r="K98" s="44">
        <v>20</v>
      </c>
      <c r="L98" s="44">
        <v>35</v>
      </c>
      <c r="M98" s="44">
        <v>0</v>
      </c>
      <c r="N98" s="16">
        <f t="shared" si="14"/>
        <v>71.428571428571431</v>
      </c>
      <c r="O98" s="5">
        <v>25655.06</v>
      </c>
      <c r="P98" s="5">
        <f t="shared" si="15"/>
        <v>25655.06</v>
      </c>
      <c r="Q98" s="16">
        <f t="shared" si="10"/>
        <v>100</v>
      </c>
      <c r="R98" s="5">
        <v>25655.06</v>
      </c>
      <c r="S98" s="16">
        <f t="shared" si="11"/>
        <v>100</v>
      </c>
      <c r="T98" s="5">
        <f t="shared" si="16"/>
        <v>0</v>
      </c>
      <c r="U98" s="16">
        <f t="shared" si="12"/>
        <v>0</v>
      </c>
    </row>
    <row r="99" spans="1:21" ht="27.95" customHeight="1" x14ac:dyDescent="0.25">
      <c r="A99" s="1">
        <f t="shared" si="9"/>
        <v>94</v>
      </c>
      <c r="B99" s="1" t="s">
        <v>22</v>
      </c>
      <c r="C99" s="1"/>
      <c r="D99" s="25" t="s">
        <v>204</v>
      </c>
      <c r="E99" s="84" t="s">
        <v>53</v>
      </c>
      <c r="F99" s="96" t="s">
        <v>338</v>
      </c>
      <c r="G99" s="93">
        <f t="shared" si="13"/>
        <v>22827.72</v>
      </c>
      <c r="H99" s="44">
        <v>40</v>
      </c>
      <c r="I99" s="44">
        <v>3</v>
      </c>
      <c r="J99" s="44">
        <v>25</v>
      </c>
      <c r="K99" s="44">
        <v>25</v>
      </c>
      <c r="L99" s="44">
        <v>42</v>
      </c>
      <c r="M99" s="44">
        <v>0</v>
      </c>
      <c r="N99" s="16">
        <f t="shared" si="14"/>
        <v>62.5</v>
      </c>
      <c r="O99" s="5">
        <v>22827.72</v>
      </c>
      <c r="P99" s="5">
        <f t="shared" si="15"/>
        <v>22827.72</v>
      </c>
      <c r="Q99" s="16">
        <f t="shared" si="10"/>
        <v>100</v>
      </c>
      <c r="R99" s="5">
        <v>22827.72</v>
      </c>
      <c r="S99" s="16">
        <f t="shared" si="11"/>
        <v>100</v>
      </c>
      <c r="T99" s="5">
        <f t="shared" si="16"/>
        <v>0</v>
      </c>
      <c r="U99" s="16">
        <f t="shared" si="12"/>
        <v>0</v>
      </c>
    </row>
    <row r="100" spans="1:21" ht="27.95" customHeight="1" x14ac:dyDescent="0.25">
      <c r="A100" s="1">
        <f t="shared" si="9"/>
        <v>95</v>
      </c>
      <c r="B100" s="1" t="s">
        <v>22</v>
      </c>
      <c r="C100" s="1"/>
      <c r="D100" s="25" t="s">
        <v>206</v>
      </c>
      <c r="E100" s="86" t="s">
        <v>41</v>
      </c>
      <c r="F100" s="96" t="s">
        <v>339</v>
      </c>
      <c r="G100" s="93">
        <f t="shared" si="13"/>
        <v>40285.85</v>
      </c>
      <c r="H100" s="44">
        <v>58</v>
      </c>
      <c r="I100" s="44">
        <v>14</v>
      </c>
      <c r="J100" s="44">
        <v>35</v>
      </c>
      <c r="K100" s="44">
        <v>41</v>
      </c>
      <c r="L100" s="44">
        <v>59</v>
      </c>
      <c r="M100" s="44">
        <v>0</v>
      </c>
      <c r="N100" s="16">
        <f t="shared" si="14"/>
        <v>70.689655172413794</v>
      </c>
      <c r="O100" s="5">
        <v>40285.85</v>
      </c>
      <c r="P100" s="5">
        <f t="shared" si="15"/>
        <v>40285.85</v>
      </c>
      <c r="Q100" s="16">
        <f t="shared" si="10"/>
        <v>100</v>
      </c>
      <c r="R100" s="5">
        <v>40285.85</v>
      </c>
      <c r="S100" s="16">
        <f t="shared" si="11"/>
        <v>100</v>
      </c>
      <c r="T100" s="5">
        <f t="shared" si="16"/>
        <v>0</v>
      </c>
      <c r="U100" s="16">
        <f t="shared" si="12"/>
        <v>0</v>
      </c>
    </row>
    <row r="101" spans="1:21" ht="27.95" customHeight="1" x14ac:dyDescent="0.25">
      <c r="A101" s="1">
        <f t="shared" si="9"/>
        <v>96</v>
      </c>
      <c r="B101" s="1" t="s">
        <v>22</v>
      </c>
      <c r="C101" s="1"/>
      <c r="D101" s="25" t="s">
        <v>450</v>
      </c>
      <c r="E101" s="86" t="s">
        <v>41</v>
      </c>
      <c r="F101" s="96"/>
      <c r="G101" s="93">
        <f t="shared" si="13"/>
        <v>3036.5</v>
      </c>
      <c r="H101" s="44">
        <v>4</v>
      </c>
      <c r="I101" s="44">
        <v>0</v>
      </c>
      <c r="J101" s="44">
        <v>1</v>
      </c>
      <c r="K101" s="44">
        <v>2</v>
      </c>
      <c r="L101" s="44">
        <v>2</v>
      </c>
      <c r="M101" s="44">
        <v>0</v>
      </c>
      <c r="N101" s="16">
        <f t="shared" si="14"/>
        <v>50</v>
      </c>
      <c r="O101" s="5">
        <v>3036.5</v>
      </c>
      <c r="P101" s="5">
        <f t="shared" si="15"/>
        <v>3036.5</v>
      </c>
      <c r="Q101" s="16">
        <f t="shared" si="10"/>
        <v>100</v>
      </c>
      <c r="R101" s="5">
        <v>3036.5</v>
      </c>
      <c r="S101" s="16">
        <f t="shared" si="11"/>
        <v>100</v>
      </c>
      <c r="T101" s="5">
        <f t="shared" si="16"/>
        <v>0</v>
      </c>
      <c r="U101" s="16">
        <f t="shared" si="12"/>
        <v>0</v>
      </c>
    </row>
    <row r="102" spans="1:21" ht="27.95" customHeight="1" x14ac:dyDescent="0.25">
      <c r="A102" s="1">
        <f t="shared" si="9"/>
        <v>97</v>
      </c>
      <c r="B102" s="1" t="s">
        <v>22</v>
      </c>
      <c r="C102" s="1"/>
      <c r="D102" s="25" t="s">
        <v>208</v>
      </c>
      <c r="E102" s="84" t="s">
        <v>135</v>
      </c>
      <c r="F102" s="96" t="s">
        <v>340</v>
      </c>
      <c r="G102" s="93">
        <f t="shared" si="13"/>
        <v>9577.0300000000007</v>
      </c>
      <c r="H102" s="44">
        <v>7</v>
      </c>
      <c r="I102" s="44">
        <v>2</v>
      </c>
      <c r="J102" s="44">
        <v>3</v>
      </c>
      <c r="K102" s="44">
        <v>7</v>
      </c>
      <c r="L102" s="44">
        <v>11</v>
      </c>
      <c r="M102" s="44">
        <v>0</v>
      </c>
      <c r="N102" s="16">
        <f t="shared" si="14"/>
        <v>100</v>
      </c>
      <c r="O102" s="5">
        <v>9577.0300000000007</v>
      </c>
      <c r="P102" s="5">
        <f t="shared" si="15"/>
        <v>9577.0300000000007</v>
      </c>
      <c r="Q102" s="16">
        <f t="shared" si="10"/>
        <v>100</v>
      </c>
      <c r="R102" s="5">
        <v>9577.0300000000007</v>
      </c>
      <c r="S102" s="16">
        <f t="shared" si="11"/>
        <v>100</v>
      </c>
      <c r="T102" s="5">
        <f t="shared" si="16"/>
        <v>0</v>
      </c>
      <c r="U102" s="16">
        <f t="shared" si="12"/>
        <v>0</v>
      </c>
    </row>
    <row r="103" spans="1:21" ht="27.95" customHeight="1" x14ac:dyDescent="0.25">
      <c r="A103" s="1">
        <f t="shared" si="9"/>
        <v>98</v>
      </c>
      <c r="B103" s="1" t="s">
        <v>22</v>
      </c>
      <c r="C103" s="1"/>
      <c r="D103" s="25" t="s">
        <v>210</v>
      </c>
      <c r="E103" s="84" t="s">
        <v>211</v>
      </c>
      <c r="F103" s="100" t="s">
        <v>341</v>
      </c>
      <c r="G103" s="93">
        <f t="shared" si="13"/>
        <v>8230.5499999999993</v>
      </c>
      <c r="H103" s="44">
        <v>7</v>
      </c>
      <c r="I103" s="44">
        <v>1</v>
      </c>
      <c r="J103" s="44">
        <v>6</v>
      </c>
      <c r="K103" s="44">
        <v>6</v>
      </c>
      <c r="L103" s="44">
        <v>9</v>
      </c>
      <c r="M103" s="44">
        <v>0</v>
      </c>
      <c r="N103" s="16">
        <f t="shared" si="14"/>
        <v>85.714285714285708</v>
      </c>
      <c r="O103" s="5">
        <v>8230.5499999999993</v>
      </c>
      <c r="P103" s="5">
        <f t="shared" si="15"/>
        <v>8230.5499999999993</v>
      </c>
      <c r="Q103" s="16">
        <f t="shared" si="10"/>
        <v>100</v>
      </c>
      <c r="R103" s="5">
        <v>8230.5499999999993</v>
      </c>
      <c r="S103" s="16">
        <f t="shared" si="11"/>
        <v>100</v>
      </c>
      <c r="T103" s="5">
        <f t="shared" si="16"/>
        <v>0</v>
      </c>
      <c r="U103" s="16">
        <f t="shared" si="12"/>
        <v>0</v>
      </c>
    </row>
    <row r="104" spans="1:21" ht="30" x14ac:dyDescent="0.25">
      <c r="A104" s="1">
        <f t="shared" si="9"/>
        <v>99</v>
      </c>
      <c r="B104" s="1" t="s">
        <v>22</v>
      </c>
      <c r="C104" s="1"/>
      <c r="D104" s="25" t="s">
        <v>385</v>
      </c>
      <c r="E104" s="84" t="s">
        <v>41</v>
      </c>
      <c r="F104" s="97" t="s">
        <v>431</v>
      </c>
      <c r="G104" s="93">
        <f t="shared" si="13"/>
        <v>1080.42</v>
      </c>
      <c r="H104" s="44">
        <v>24</v>
      </c>
      <c r="I104" s="44">
        <v>6</v>
      </c>
      <c r="J104" s="44">
        <v>6</v>
      </c>
      <c r="K104" s="44">
        <v>5</v>
      </c>
      <c r="L104" s="44">
        <v>5</v>
      </c>
      <c r="M104" s="44">
        <v>0</v>
      </c>
      <c r="N104" s="16">
        <f t="shared" si="14"/>
        <v>20.833333333333336</v>
      </c>
      <c r="O104" s="16">
        <v>1080.42</v>
      </c>
      <c r="P104" s="5">
        <f t="shared" si="15"/>
        <v>1080.42</v>
      </c>
      <c r="Q104" s="16">
        <f t="shared" si="10"/>
        <v>100</v>
      </c>
      <c r="R104" s="5">
        <v>1080.42</v>
      </c>
      <c r="S104" s="16">
        <f t="shared" si="11"/>
        <v>100</v>
      </c>
      <c r="T104" s="5">
        <f t="shared" si="16"/>
        <v>0</v>
      </c>
      <c r="U104" s="16">
        <f t="shared" si="12"/>
        <v>0</v>
      </c>
    </row>
    <row r="105" spans="1:21" ht="27.95" customHeight="1" x14ac:dyDescent="0.25">
      <c r="A105" s="1">
        <f t="shared" si="9"/>
        <v>100</v>
      </c>
      <c r="B105" s="1" t="s">
        <v>22</v>
      </c>
      <c r="C105" s="1"/>
      <c r="D105" s="25" t="s">
        <v>218</v>
      </c>
      <c r="E105" s="84" t="s">
        <v>53</v>
      </c>
      <c r="F105" s="96" t="s">
        <v>342</v>
      </c>
      <c r="G105" s="93">
        <f t="shared" si="13"/>
        <v>11637.7</v>
      </c>
      <c r="H105" s="44">
        <v>33</v>
      </c>
      <c r="I105" s="44">
        <v>9</v>
      </c>
      <c r="J105" s="44">
        <v>21</v>
      </c>
      <c r="K105" s="44">
        <v>27</v>
      </c>
      <c r="L105" s="44">
        <v>34</v>
      </c>
      <c r="M105" s="44">
        <v>0</v>
      </c>
      <c r="N105" s="16">
        <f t="shared" si="14"/>
        <v>81.818181818181827</v>
      </c>
      <c r="O105" s="5">
        <v>11637.7</v>
      </c>
      <c r="P105" s="5">
        <f t="shared" si="15"/>
        <v>11637.7</v>
      </c>
      <c r="Q105" s="16">
        <f t="shared" si="10"/>
        <v>100</v>
      </c>
      <c r="R105" s="5">
        <v>11637.7</v>
      </c>
      <c r="S105" s="16">
        <f t="shared" si="11"/>
        <v>100</v>
      </c>
      <c r="T105" s="5">
        <f t="shared" si="16"/>
        <v>0</v>
      </c>
      <c r="U105" s="16">
        <f t="shared" si="12"/>
        <v>0</v>
      </c>
    </row>
    <row r="106" spans="1:21" ht="27.95" customHeight="1" x14ac:dyDescent="0.25">
      <c r="A106" s="1">
        <f t="shared" si="9"/>
        <v>101</v>
      </c>
      <c r="B106" s="1" t="s">
        <v>22</v>
      </c>
      <c r="C106" s="1"/>
      <c r="D106" s="25" t="s">
        <v>216</v>
      </c>
      <c r="E106" s="25" t="s">
        <v>53</v>
      </c>
      <c r="F106" s="98" t="s">
        <v>343</v>
      </c>
      <c r="G106" s="93">
        <f t="shared" si="13"/>
        <v>28740.67</v>
      </c>
      <c r="H106" s="44">
        <v>33</v>
      </c>
      <c r="I106" s="44">
        <v>5</v>
      </c>
      <c r="J106" s="44">
        <v>18</v>
      </c>
      <c r="K106" s="44">
        <v>27</v>
      </c>
      <c r="L106" s="44">
        <v>35</v>
      </c>
      <c r="M106" s="44">
        <v>0</v>
      </c>
      <c r="N106" s="16">
        <f t="shared" si="14"/>
        <v>81.818181818181827</v>
      </c>
      <c r="O106" s="5">
        <v>28740.67</v>
      </c>
      <c r="P106" s="5">
        <f t="shared" si="15"/>
        <v>28740.67</v>
      </c>
      <c r="Q106" s="16">
        <f t="shared" si="10"/>
        <v>100</v>
      </c>
      <c r="R106" s="5">
        <v>28740.67</v>
      </c>
      <c r="S106" s="16">
        <f t="shared" si="11"/>
        <v>100</v>
      </c>
      <c r="T106" s="5">
        <f t="shared" si="16"/>
        <v>0</v>
      </c>
      <c r="U106" s="16">
        <f t="shared" si="12"/>
        <v>0</v>
      </c>
    </row>
    <row r="107" spans="1:21" ht="27.95" customHeight="1" x14ac:dyDescent="0.25">
      <c r="A107" s="1">
        <f t="shared" si="9"/>
        <v>102</v>
      </c>
      <c r="B107" s="1" t="s">
        <v>22</v>
      </c>
      <c r="C107" s="1"/>
      <c r="D107" s="25" t="s">
        <v>466</v>
      </c>
      <c r="E107" s="25" t="s">
        <v>53</v>
      </c>
      <c r="F107" s="98"/>
      <c r="G107" s="93">
        <f t="shared" si="13"/>
        <v>0</v>
      </c>
      <c r="H107" s="44">
        <v>1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16">
        <f t="shared" si="14"/>
        <v>0</v>
      </c>
      <c r="O107" s="5">
        <v>0</v>
      </c>
      <c r="P107" s="5">
        <f t="shared" si="15"/>
        <v>0</v>
      </c>
      <c r="Q107" s="16">
        <f t="shared" si="10"/>
        <v>0</v>
      </c>
      <c r="R107" s="5">
        <v>0</v>
      </c>
      <c r="S107" s="16">
        <f t="shared" si="11"/>
        <v>0</v>
      </c>
      <c r="T107" s="5">
        <f t="shared" si="16"/>
        <v>0</v>
      </c>
      <c r="U107" s="16">
        <f t="shared" si="12"/>
        <v>0</v>
      </c>
    </row>
    <row r="108" spans="1:21" ht="27.95" customHeight="1" x14ac:dyDescent="0.25">
      <c r="A108" s="1">
        <f t="shared" si="9"/>
        <v>103</v>
      </c>
      <c r="B108" s="1" t="s">
        <v>22</v>
      </c>
      <c r="C108" s="1"/>
      <c r="D108" s="25" t="s">
        <v>220</v>
      </c>
      <c r="E108" s="25" t="s">
        <v>221</v>
      </c>
      <c r="F108" s="101" t="s">
        <v>344</v>
      </c>
      <c r="G108" s="93">
        <f t="shared" si="13"/>
        <v>42562.03</v>
      </c>
      <c r="H108" s="44">
        <v>52</v>
      </c>
      <c r="I108" s="44">
        <v>5</v>
      </c>
      <c r="J108" s="44">
        <v>45</v>
      </c>
      <c r="K108" s="44">
        <v>47</v>
      </c>
      <c r="L108" s="44">
        <v>57</v>
      </c>
      <c r="M108" s="44">
        <v>0</v>
      </c>
      <c r="N108" s="16">
        <f t="shared" si="14"/>
        <v>90.384615384615387</v>
      </c>
      <c r="O108" s="5">
        <v>42562.03</v>
      </c>
      <c r="P108" s="5">
        <f t="shared" si="15"/>
        <v>42562.03</v>
      </c>
      <c r="Q108" s="16">
        <f t="shared" si="10"/>
        <v>100</v>
      </c>
      <c r="R108" s="5">
        <v>42562.03</v>
      </c>
      <c r="S108" s="16">
        <f t="shared" si="11"/>
        <v>100</v>
      </c>
      <c r="T108" s="5">
        <f t="shared" si="16"/>
        <v>0</v>
      </c>
      <c r="U108" s="16">
        <f t="shared" si="12"/>
        <v>0</v>
      </c>
    </row>
    <row r="109" spans="1:21" ht="27.95" customHeight="1" x14ac:dyDescent="0.25">
      <c r="A109" s="1">
        <f t="shared" si="9"/>
        <v>104</v>
      </c>
      <c r="B109" s="1" t="s">
        <v>22</v>
      </c>
      <c r="C109" s="1"/>
      <c r="D109" s="25" t="s">
        <v>269</v>
      </c>
      <c r="E109" s="25" t="s">
        <v>41</v>
      </c>
      <c r="F109" s="102" t="s">
        <v>345</v>
      </c>
      <c r="G109" s="93">
        <f t="shared" si="13"/>
        <v>9571.81</v>
      </c>
      <c r="H109" s="44">
        <v>27</v>
      </c>
      <c r="I109" s="44">
        <v>9</v>
      </c>
      <c r="J109" s="44">
        <v>16</v>
      </c>
      <c r="K109" s="44">
        <v>18</v>
      </c>
      <c r="L109" s="44">
        <v>23</v>
      </c>
      <c r="M109" s="44">
        <v>0</v>
      </c>
      <c r="N109" s="16">
        <f t="shared" si="14"/>
        <v>66.666666666666657</v>
      </c>
      <c r="O109" s="16">
        <v>9571.81</v>
      </c>
      <c r="P109" s="5">
        <f t="shared" si="15"/>
        <v>9571.81</v>
      </c>
      <c r="Q109" s="16">
        <f t="shared" si="10"/>
        <v>100</v>
      </c>
      <c r="R109" s="5">
        <v>9571.81</v>
      </c>
      <c r="S109" s="16">
        <f t="shared" si="11"/>
        <v>100</v>
      </c>
      <c r="T109" s="5">
        <f t="shared" si="16"/>
        <v>0</v>
      </c>
      <c r="U109" s="16">
        <f t="shared" si="12"/>
        <v>0</v>
      </c>
    </row>
    <row r="110" spans="1:21" ht="27.95" customHeight="1" x14ac:dyDescent="0.25">
      <c r="A110" s="1">
        <f t="shared" si="9"/>
        <v>105</v>
      </c>
      <c r="B110" s="1" t="s">
        <v>22</v>
      </c>
      <c r="C110" s="1"/>
      <c r="D110" s="25" t="s">
        <v>223</v>
      </c>
      <c r="E110" s="25" t="s">
        <v>224</v>
      </c>
      <c r="F110" s="103" t="s">
        <v>346</v>
      </c>
      <c r="G110" s="93">
        <f t="shared" si="13"/>
        <v>23752.54</v>
      </c>
      <c r="H110" s="44">
        <v>50</v>
      </c>
      <c r="I110" s="44">
        <v>0</v>
      </c>
      <c r="J110" s="44">
        <v>36</v>
      </c>
      <c r="K110" s="44">
        <v>36</v>
      </c>
      <c r="L110" s="44">
        <v>42</v>
      </c>
      <c r="M110" s="44">
        <v>0</v>
      </c>
      <c r="N110" s="16">
        <f t="shared" si="14"/>
        <v>72</v>
      </c>
      <c r="O110" s="5">
        <v>23752.54</v>
      </c>
      <c r="P110" s="5">
        <f t="shared" si="15"/>
        <v>23752.54</v>
      </c>
      <c r="Q110" s="16">
        <f t="shared" si="10"/>
        <v>100</v>
      </c>
      <c r="R110" s="5">
        <v>23752.54</v>
      </c>
      <c r="S110" s="16">
        <f t="shared" si="11"/>
        <v>100</v>
      </c>
      <c r="T110" s="5">
        <f t="shared" si="16"/>
        <v>0</v>
      </c>
      <c r="U110" s="16">
        <f t="shared" si="12"/>
        <v>0</v>
      </c>
    </row>
    <row r="111" spans="1:21" ht="27.95" customHeight="1" x14ac:dyDescent="0.25">
      <c r="A111" s="1">
        <f t="shared" si="9"/>
        <v>106</v>
      </c>
      <c r="B111" s="1" t="s">
        <v>22</v>
      </c>
      <c r="C111" s="1"/>
      <c r="D111" s="25" t="s">
        <v>460</v>
      </c>
      <c r="E111" s="25" t="s">
        <v>41</v>
      </c>
      <c r="F111" s="36" t="s">
        <v>461</v>
      </c>
      <c r="G111" s="93">
        <f t="shared" si="13"/>
        <v>0</v>
      </c>
      <c r="H111" s="44">
        <v>5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16">
        <f t="shared" si="14"/>
        <v>0</v>
      </c>
      <c r="O111" s="5">
        <v>0</v>
      </c>
      <c r="P111" s="5">
        <f t="shared" si="15"/>
        <v>0</v>
      </c>
      <c r="Q111" s="16">
        <f t="shared" si="10"/>
        <v>0</v>
      </c>
      <c r="R111" s="5">
        <v>0</v>
      </c>
      <c r="S111" s="16">
        <f t="shared" si="11"/>
        <v>0</v>
      </c>
      <c r="T111" s="5">
        <f t="shared" si="16"/>
        <v>0</v>
      </c>
      <c r="U111" s="16">
        <f t="shared" si="12"/>
        <v>0</v>
      </c>
    </row>
    <row r="112" spans="1:21" ht="27.95" customHeight="1" x14ac:dyDescent="0.25">
      <c r="A112" s="1">
        <f t="shared" si="9"/>
        <v>107</v>
      </c>
      <c r="B112" s="1" t="s">
        <v>22</v>
      </c>
      <c r="C112" s="1"/>
      <c r="D112" s="90" t="s">
        <v>371</v>
      </c>
      <c r="E112" s="25" t="s">
        <v>41</v>
      </c>
      <c r="F112" s="97" t="s">
        <v>432</v>
      </c>
      <c r="G112" s="93">
        <f t="shared" si="13"/>
        <v>0</v>
      </c>
      <c r="H112" s="44">
        <v>18</v>
      </c>
      <c r="I112" s="44">
        <v>6</v>
      </c>
      <c r="J112" s="44">
        <v>8</v>
      </c>
      <c r="K112" s="44">
        <v>0</v>
      </c>
      <c r="L112" s="44">
        <v>0</v>
      </c>
      <c r="M112" s="44">
        <v>0</v>
      </c>
      <c r="N112" s="16">
        <f t="shared" si="14"/>
        <v>0</v>
      </c>
      <c r="O112" s="16">
        <f t="shared" si="14"/>
        <v>0</v>
      </c>
      <c r="P112" s="5">
        <f t="shared" si="15"/>
        <v>0</v>
      </c>
      <c r="Q112" s="16">
        <f t="shared" si="10"/>
        <v>0</v>
      </c>
      <c r="R112" s="16">
        <f t="shared" si="14"/>
        <v>0</v>
      </c>
      <c r="S112" s="16">
        <f t="shared" si="11"/>
        <v>0</v>
      </c>
      <c r="T112" s="5">
        <f t="shared" si="16"/>
        <v>0</v>
      </c>
      <c r="U112" s="16">
        <f t="shared" si="12"/>
        <v>0</v>
      </c>
    </row>
    <row r="113" spans="1:21" ht="27.95" customHeight="1" x14ac:dyDescent="0.25">
      <c r="A113" s="1">
        <f t="shared" si="9"/>
        <v>108</v>
      </c>
      <c r="B113" s="1" t="s">
        <v>22</v>
      </c>
      <c r="C113" s="1"/>
      <c r="D113" s="25" t="s">
        <v>226</v>
      </c>
      <c r="E113" s="25" t="s">
        <v>41</v>
      </c>
      <c r="F113" s="96" t="s">
        <v>347</v>
      </c>
      <c r="G113" s="93">
        <f t="shared" si="13"/>
        <v>30952.79</v>
      </c>
      <c r="H113" s="44">
        <v>42</v>
      </c>
      <c r="I113" s="44">
        <v>7</v>
      </c>
      <c r="J113" s="44">
        <v>23</v>
      </c>
      <c r="K113" s="44">
        <v>31</v>
      </c>
      <c r="L113" s="44">
        <v>43</v>
      </c>
      <c r="M113" s="44">
        <v>0</v>
      </c>
      <c r="N113" s="16">
        <f t="shared" si="14"/>
        <v>73.80952380952381</v>
      </c>
      <c r="O113" s="5">
        <v>30952.79</v>
      </c>
      <c r="P113" s="5">
        <f t="shared" si="15"/>
        <v>30952.79</v>
      </c>
      <c r="Q113" s="16">
        <f t="shared" si="10"/>
        <v>100</v>
      </c>
      <c r="R113" s="5">
        <v>30952.79</v>
      </c>
      <c r="S113" s="16">
        <f t="shared" si="11"/>
        <v>100</v>
      </c>
      <c r="T113" s="5">
        <f t="shared" si="16"/>
        <v>0</v>
      </c>
      <c r="U113" s="16">
        <f t="shared" si="12"/>
        <v>0</v>
      </c>
    </row>
    <row r="114" spans="1:21" ht="27.95" customHeight="1" x14ac:dyDescent="0.25">
      <c r="A114" s="1">
        <f t="shared" si="9"/>
        <v>109</v>
      </c>
      <c r="B114" s="1" t="s">
        <v>22</v>
      </c>
      <c r="C114" s="1"/>
      <c r="D114" s="25" t="s">
        <v>228</v>
      </c>
      <c r="E114" s="25" t="s">
        <v>53</v>
      </c>
      <c r="F114" s="96" t="s">
        <v>348</v>
      </c>
      <c r="G114" s="93">
        <f t="shared" si="13"/>
        <v>7862.16</v>
      </c>
      <c r="H114" s="44">
        <v>20</v>
      </c>
      <c r="I114" s="44">
        <v>1</v>
      </c>
      <c r="J114" s="44">
        <v>16</v>
      </c>
      <c r="K114" s="44">
        <v>16</v>
      </c>
      <c r="L114" s="44">
        <v>22</v>
      </c>
      <c r="M114" s="44">
        <v>0</v>
      </c>
      <c r="N114" s="16">
        <f t="shared" si="14"/>
        <v>80</v>
      </c>
      <c r="O114" s="5">
        <v>7862.16</v>
      </c>
      <c r="P114" s="5">
        <f t="shared" si="15"/>
        <v>7862.16</v>
      </c>
      <c r="Q114" s="16">
        <f t="shared" si="10"/>
        <v>100</v>
      </c>
      <c r="R114" s="5">
        <v>7862.16</v>
      </c>
      <c r="S114" s="16">
        <f t="shared" si="11"/>
        <v>100</v>
      </c>
      <c r="T114" s="5">
        <f t="shared" si="16"/>
        <v>0</v>
      </c>
      <c r="U114" s="16">
        <f t="shared" si="12"/>
        <v>0</v>
      </c>
    </row>
    <row r="115" spans="1:21" ht="27.95" customHeight="1" x14ac:dyDescent="0.25">
      <c r="A115" s="1">
        <f t="shared" si="9"/>
        <v>110</v>
      </c>
      <c r="B115" s="1" t="s">
        <v>22</v>
      </c>
      <c r="C115" s="1"/>
      <c r="D115" s="25" t="s">
        <v>232</v>
      </c>
      <c r="E115" s="84" t="s">
        <v>164</v>
      </c>
      <c r="F115" s="100" t="s">
        <v>360</v>
      </c>
      <c r="G115" s="93">
        <f t="shared" si="13"/>
        <v>11644.14</v>
      </c>
      <c r="H115" s="44">
        <v>26</v>
      </c>
      <c r="I115" s="44">
        <v>5</v>
      </c>
      <c r="J115" s="44">
        <v>10</v>
      </c>
      <c r="K115" s="44">
        <v>17</v>
      </c>
      <c r="L115" s="44">
        <v>20</v>
      </c>
      <c r="M115" s="44">
        <v>0</v>
      </c>
      <c r="N115" s="16">
        <f t="shared" si="14"/>
        <v>65.384615384615387</v>
      </c>
      <c r="O115" s="5">
        <v>11644.14</v>
      </c>
      <c r="P115" s="5">
        <f t="shared" si="15"/>
        <v>11644.14</v>
      </c>
      <c r="Q115" s="16">
        <f t="shared" si="10"/>
        <v>100</v>
      </c>
      <c r="R115" s="5">
        <v>11644.14</v>
      </c>
      <c r="S115" s="16">
        <f t="shared" si="11"/>
        <v>100</v>
      </c>
      <c r="T115" s="5">
        <f t="shared" si="16"/>
        <v>0</v>
      </c>
      <c r="U115" s="16">
        <f t="shared" si="12"/>
        <v>0</v>
      </c>
    </row>
    <row r="116" spans="1:21" ht="27.95" customHeight="1" x14ac:dyDescent="0.25">
      <c r="A116" s="1">
        <f t="shared" si="9"/>
        <v>111</v>
      </c>
      <c r="B116" s="1" t="s">
        <v>22</v>
      </c>
      <c r="C116" s="1"/>
      <c r="D116" s="25" t="s">
        <v>230</v>
      </c>
      <c r="E116" s="84" t="s">
        <v>64</v>
      </c>
      <c r="F116" s="97" t="s">
        <v>436</v>
      </c>
      <c r="G116" s="93">
        <f t="shared" si="13"/>
        <v>0</v>
      </c>
      <c r="H116" s="44">
        <v>1</v>
      </c>
      <c r="I116" s="44">
        <v>0</v>
      </c>
      <c r="J116" s="44">
        <v>1</v>
      </c>
      <c r="K116" s="44">
        <v>0</v>
      </c>
      <c r="L116" s="44">
        <v>0</v>
      </c>
      <c r="M116" s="44">
        <v>0</v>
      </c>
      <c r="N116" s="16">
        <f t="shared" si="14"/>
        <v>0</v>
      </c>
      <c r="O116" s="5">
        <v>0</v>
      </c>
      <c r="P116" s="5">
        <f t="shared" si="15"/>
        <v>0</v>
      </c>
      <c r="Q116" s="16">
        <f t="shared" si="10"/>
        <v>0</v>
      </c>
      <c r="R116" s="5">
        <v>0</v>
      </c>
      <c r="S116" s="16">
        <f t="shared" si="11"/>
        <v>0</v>
      </c>
      <c r="T116" s="5">
        <f t="shared" si="16"/>
        <v>0</v>
      </c>
      <c r="U116" s="16">
        <f t="shared" si="12"/>
        <v>0</v>
      </c>
    </row>
    <row r="117" spans="1:21" ht="27.95" customHeight="1" x14ac:dyDescent="0.25">
      <c r="A117" s="1">
        <f t="shared" si="9"/>
        <v>112</v>
      </c>
      <c r="B117" s="1" t="s">
        <v>22</v>
      </c>
      <c r="C117" s="1"/>
      <c r="D117" s="25" t="s">
        <v>463</v>
      </c>
      <c r="E117" s="84" t="s">
        <v>41</v>
      </c>
      <c r="F117" s="98"/>
      <c r="G117" s="93"/>
      <c r="H117" s="44">
        <v>6</v>
      </c>
      <c r="I117" s="44">
        <v>0</v>
      </c>
      <c r="J117" s="44">
        <v>3</v>
      </c>
      <c r="K117" s="44"/>
      <c r="L117" s="44"/>
      <c r="M117" s="44"/>
      <c r="N117" s="16"/>
      <c r="O117" s="5"/>
      <c r="P117" s="5"/>
      <c r="Q117" s="16"/>
      <c r="R117" s="5"/>
      <c r="S117" s="16"/>
      <c r="T117" s="5"/>
      <c r="U117" s="16"/>
    </row>
    <row r="118" spans="1:21" ht="49.5" customHeight="1" x14ac:dyDescent="0.25">
      <c r="A118" s="1">
        <f t="shared" si="9"/>
        <v>113</v>
      </c>
      <c r="B118" s="25" t="s">
        <v>23</v>
      </c>
      <c r="C118" s="225" t="s">
        <v>271</v>
      </c>
      <c r="D118" s="25" t="s">
        <v>270</v>
      </c>
      <c r="E118" s="84" t="s">
        <v>41</v>
      </c>
      <c r="F118" s="97" t="s">
        <v>369</v>
      </c>
      <c r="G118" s="93">
        <f t="shared" si="13"/>
        <v>4967.72</v>
      </c>
      <c r="H118" s="44">
        <v>16</v>
      </c>
      <c r="I118" s="44">
        <v>2</v>
      </c>
      <c r="J118" s="44">
        <v>13</v>
      </c>
      <c r="K118" s="44">
        <v>13</v>
      </c>
      <c r="L118" s="44">
        <v>17</v>
      </c>
      <c r="M118" s="44">
        <v>0</v>
      </c>
      <c r="N118" s="16">
        <f t="shared" si="14"/>
        <v>81.25</v>
      </c>
      <c r="O118" s="5">
        <v>4967.72</v>
      </c>
      <c r="P118" s="5">
        <f t="shared" si="15"/>
        <v>4967.72</v>
      </c>
      <c r="Q118" s="16">
        <f t="shared" si="10"/>
        <v>100</v>
      </c>
      <c r="R118" s="5">
        <v>4967.72</v>
      </c>
      <c r="S118" s="16">
        <f t="shared" si="11"/>
        <v>100</v>
      </c>
      <c r="T118" s="5">
        <f t="shared" si="16"/>
        <v>0</v>
      </c>
      <c r="U118" s="16">
        <f t="shared" si="12"/>
        <v>0</v>
      </c>
    </row>
    <row r="119" spans="1:21" ht="49.5" customHeight="1" x14ac:dyDescent="0.25">
      <c r="A119" s="1">
        <f t="shared" si="9"/>
        <v>114</v>
      </c>
      <c r="B119" s="1" t="s">
        <v>22</v>
      </c>
      <c r="C119" s="225"/>
      <c r="D119" s="25" t="s">
        <v>471</v>
      </c>
      <c r="E119" s="84" t="s">
        <v>41</v>
      </c>
      <c r="F119" s="97"/>
      <c r="G119" s="93">
        <f t="shared" si="13"/>
        <v>0</v>
      </c>
      <c r="H119" s="44">
        <v>2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16">
        <f t="shared" si="14"/>
        <v>0</v>
      </c>
      <c r="O119" s="5">
        <v>0</v>
      </c>
      <c r="P119" s="5">
        <f t="shared" si="15"/>
        <v>0</v>
      </c>
      <c r="Q119" s="16">
        <f t="shared" si="10"/>
        <v>0</v>
      </c>
      <c r="R119" s="5">
        <v>0</v>
      </c>
      <c r="S119" s="16">
        <f t="shared" si="11"/>
        <v>0</v>
      </c>
      <c r="T119" s="5">
        <f t="shared" si="16"/>
        <v>0</v>
      </c>
      <c r="U119" s="16">
        <f t="shared" si="12"/>
        <v>0</v>
      </c>
    </row>
    <row r="120" spans="1:21" ht="27.95" customHeight="1" x14ac:dyDescent="0.25">
      <c r="A120" s="1">
        <f t="shared" si="9"/>
        <v>115</v>
      </c>
      <c r="B120" s="1" t="s">
        <v>22</v>
      </c>
      <c r="C120" s="1"/>
      <c r="D120" s="25" t="s">
        <v>234</v>
      </c>
      <c r="E120" s="86" t="s">
        <v>176</v>
      </c>
      <c r="F120" s="96" t="s">
        <v>349</v>
      </c>
      <c r="G120" s="93">
        <f t="shared" si="13"/>
        <v>8750.07</v>
      </c>
      <c r="H120" s="44">
        <v>33</v>
      </c>
      <c r="I120" s="44">
        <v>3</v>
      </c>
      <c r="J120" s="44">
        <v>15</v>
      </c>
      <c r="K120" s="44">
        <v>22</v>
      </c>
      <c r="L120" s="44">
        <v>27</v>
      </c>
      <c r="M120" s="44">
        <v>0</v>
      </c>
      <c r="N120" s="16">
        <f t="shared" si="14"/>
        <v>66.666666666666657</v>
      </c>
      <c r="O120" s="5">
        <v>8750.07</v>
      </c>
      <c r="P120" s="5">
        <f t="shared" si="15"/>
        <v>8750.07</v>
      </c>
      <c r="Q120" s="16">
        <f t="shared" si="10"/>
        <v>100</v>
      </c>
      <c r="R120" s="5">
        <v>8750.07</v>
      </c>
      <c r="S120" s="16">
        <f t="shared" si="11"/>
        <v>100</v>
      </c>
      <c r="T120" s="5">
        <f t="shared" si="16"/>
        <v>0</v>
      </c>
      <c r="U120" s="16">
        <f t="shared" si="12"/>
        <v>0</v>
      </c>
    </row>
    <row r="121" spans="1:21" s="169" customFormat="1" ht="27.95" customHeight="1" x14ac:dyDescent="0.25">
      <c r="A121" s="1">
        <f t="shared" si="9"/>
        <v>116</v>
      </c>
      <c r="B121" s="166" t="s">
        <v>22</v>
      </c>
      <c r="C121" s="166"/>
      <c r="D121" s="25" t="s">
        <v>401</v>
      </c>
      <c r="E121" s="86" t="s">
        <v>128</v>
      </c>
      <c r="F121" s="97" t="s">
        <v>430</v>
      </c>
      <c r="G121" s="93">
        <f t="shared" si="13"/>
        <v>0</v>
      </c>
      <c r="H121" s="168">
        <v>5</v>
      </c>
      <c r="I121" s="168">
        <v>1</v>
      </c>
      <c r="J121" s="168">
        <v>4</v>
      </c>
      <c r="K121" s="44">
        <v>0</v>
      </c>
      <c r="L121" s="44">
        <v>0</v>
      </c>
      <c r="M121" s="44">
        <v>0</v>
      </c>
      <c r="N121" s="16">
        <f t="shared" si="14"/>
        <v>0</v>
      </c>
      <c r="O121" s="5">
        <v>0</v>
      </c>
      <c r="P121" s="5">
        <f t="shared" si="15"/>
        <v>0</v>
      </c>
      <c r="Q121" s="16">
        <f t="shared" si="10"/>
        <v>0</v>
      </c>
      <c r="R121" s="5">
        <v>0</v>
      </c>
      <c r="S121" s="16">
        <f t="shared" si="11"/>
        <v>0</v>
      </c>
      <c r="T121" s="5">
        <f t="shared" si="16"/>
        <v>0</v>
      </c>
      <c r="U121" s="16">
        <f t="shared" si="12"/>
        <v>0</v>
      </c>
    </row>
    <row r="122" spans="1:21" s="169" customFormat="1" ht="27.95" customHeight="1" x14ac:dyDescent="0.25">
      <c r="A122" s="1">
        <f t="shared" si="9"/>
        <v>117</v>
      </c>
      <c r="B122" s="166" t="s">
        <v>22</v>
      </c>
      <c r="C122" s="166"/>
      <c r="D122" s="25" t="s">
        <v>425</v>
      </c>
      <c r="E122" s="86" t="s">
        <v>41</v>
      </c>
      <c r="F122" s="192" t="s">
        <v>444</v>
      </c>
      <c r="G122" s="93">
        <f t="shared" si="13"/>
        <v>2243.5500000000002</v>
      </c>
      <c r="H122" s="168">
        <v>10</v>
      </c>
      <c r="I122" s="168">
        <v>1</v>
      </c>
      <c r="J122" s="168">
        <v>8</v>
      </c>
      <c r="K122" s="168">
        <v>7</v>
      </c>
      <c r="L122" s="168">
        <v>7</v>
      </c>
      <c r="M122" s="168">
        <v>0</v>
      </c>
      <c r="N122" s="16">
        <f t="shared" si="14"/>
        <v>70</v>
      </c>
      <c r="O122" s="5">
        <v>2243.5500000000002</v>
      </c>
      <c r="P122" s="5">
        <f t="shared" si="15"/>
        <v>2243.5500000000002</v>
      </c>
      <c r="Q122" s="16">
        <f t="shared" si="10"/>
        <v>100</v>
      </c>
      <c r="R122" s="5">
        <v>2243.5500000000002</v>
      </c>
      <c r="S122" s="16">
        <f t="shared" si="11"/>
        <v>100</v>
      </c>
      <c r="T122" s="5">
        <f t="shared" si="16"/>
        <v>0</v>
      </c>
      <c r="U122" s="16">
        <f t="shared" si="12"/>
        <v>0</v>
      </c>
    </row>
    <row r="123" spans="1:21" ht="27.95" customHeight="1" x14ac:dyDescent="0.25">
      <c r="A123" s="1">
        <f t="shared" si="9"/>
        <v>118</v>
      </c>
      <c r="B123" s="1" t="s">
        <v>22</v>
      </c>
      <c r="C123" s="1"/>
      <c r="D123" s="25" t="s">
        <v>272</v>
      </c>
      <c r="E123" s="86" t="s">
        <v>263</v>
      </c>
      <c r="F123" s="97" t="s">
        <v>350</v>
      </c>
      <c r="G123" s="93">
        <f t="shared" si="13"/>
        <v>10730.07</v>
      </c>
      <c r="H123" s="44">
        <v>31</v>
      </c>
      <c r="I123" s="44">
        <v>5</v>
      </c>
      <c r="J123" s="44">
        <v>10</v>
      </c>
      <c r="K123" s="44">
        <v>17</v>
      </c>
      <c r="L123" s="44">
        <v>20</v>
      </c>
      <c r="M123" s="44">
        <v>0</v>
      </c>
      <c r="N123" s="16">
        <f t="shared" si="14"/>
        <v>54.838709677419352</v>
      </c>
      <c r="O123" s="5">
        <v>10730.07</v>
      </c>
      <c r="P123" s="5">
        <f t="shared" si="15"/>
        <v>10730.07</v>
      </c>
      <c r="Q123" s="16">
        <f t="shared" si="10"/>
        <v>100</v>
      </c>
      <c r="R123" s="5">
        <v>10730.07</v>
      </c>
      <c r="S123" s="16">
        <f t="shared" si="11"/>
        <v>100</v>
      </c>
      <c r="T123" s="5">
        <f t="shared" si="16"/>
        <v>0</v>
      </c>
      <c r="U123" s="16">
        <f t="shared" si="12"/>
        <v>0</v>
      </c>
    </row>
    <row r="124" spans="1:21" ht="27.95" customHeight="1" x14ac:dyDescent="0.25">
      <c r="A124" s="1">
        <f t="shared" si="9"/>
        <v>119</v>
      </c>
      <c r="B124" s="1" t="s">
        <v>22</v>
      </c>
      <c r="C124" s="1"/>
      <c r="D124" s="25" t="s">
        <v>472</v>
      </c>
      <c r="E124" s="84" t="s">
        <v>53</v>
      </c>
      <c r="F124" s="97"/>
      <c r="G124" s="93">
        <f t="shared" si="13"/>
        <v>3858.4</v>
      </c>
      <c r="H124" s="44">
        <v>4</v>
      </c>
      <c r="I124" s="44">
        <v>0</v>
      </c>
      <c r="J124" s="44">
        <v>0</v>
      </c>
      <c r="K124" s="44">
        <v>3</v>
      </c>
      <c r="L124" s="44">
        <v>3</v>
      </c>
      <c r="M124" s="44">
        <v>0</v>
      </c>
      <c r="N124" s="16">
        <f t="shared" si="14"/>
        <v>75</v>
      </c>
      <c r="O124" s="5">
        <v>3858.4</v>
      </c>
      <c r="P124" s="5">
        <f t="shared" si="15"/>
        <v>3858.4</v>
      </c>
      <c r="Q124" s="16">
        <f t="shared" si="10"/>
        <v>100</v>
      </c>
      <c r="R124" s="5">
        <v>3858.4</v>
      </c>
      <c r="S124" s="16">
        <f t="shared" si="11"/>
        <v>100</v>
      </c>
      <c r="T124" s="5">
        <f t="shared" si="16"/>
        <v>0</v>
      </c>
      <c r="U124" s="16">
        <f t="shared" si="12"/>
        <v>0</v>
      </c>
    </row>
    <row r="125" spans="1:21" ht="27.95" customHeight="1" x14ac:dyDescent="0.25">
      <c r="A125" s="1">
        <f t="shared" si="9"/>
        <v>120</v>
      </c>
      <c r="B125" s="1" t="s">
        <v>22</v>
      </c>
      <c r="C125" s="1"/>
      <c r="D125" s="25" t="s">
        <v>470</v>
      </c>
      <c r="E125" s="86" t="s">
        <v>469</v>
      </c>
      <c r="F125" s="97"/>
      <c r="G125" s="93">
        <f t="shared" si="13"/>
        <v>0</v>
      </c>
      <c r="H125" s="44">
        <v>3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16">
        <f t="shared" si="14"/>
        <v>0</v>
      </c>
      <c r="O125" s="5">
        <v>0</v>
      </c>
      <c r="P125" s="5">
        <f t="shared" si="15"/>
        <v>0</v>
      </c>
      <c r="Q125" s="16">
        <f t="shared" si="10"/>
        <v>0</v>
      </c>
      <c r="R125" s="5">
        <v>0</v>
      </c>
      <c r="S125" s="16">
        <f t="shared" si="11"/>
        <v>0</v>
      </c>
      <c r="T125" s="5">
        <f t="shared" si="16"/>
        <v>0</v>
      </c>
      <c r="U125" s="16">
        <f t="shared" si="12"/>
        <v>0</v>
      </c>
    </row>
    <row r="126" spans="1:21" ht="27.95" customHeight="1" x14ac:dyDescent="0.25">
      <c r="A126" s="1">
        <f t="shared" si="9"/>
        <v>121</v>
      </c>
      <c r="B126" s="1" t="s">
        <v>22</v>
      </c>
      <c r="C126" s="1"/>
      <c r="D126" s="25" t="s">
        <v>236</v>
      </c>
      <c r="E126" s="84" t="s">
        <v>53</v>
      </c>
      <c r="F126" s="96" t="s">
        <v>368</v>
      </c>
      <c r="G126" s="93">
        <f t="shared" si="13"/>
        <v>26045.23</v>
      </c>
      <c r="H126" s="44">
        <v>32</v>
      </c>
      <c r="I126" s="44">
        <v>9</v>
      </c>
      <c r="J126" s="44">
        <v>18</v>
      </c>
      <c r="K126" s="44">
        <v>24</v>
      </c>
      <c r="L126" s="44">
        <v>32</v>
      </c>
      <c r="M126" s="44">
        <v>0</v>
      </c>
      <c r="N126" s="16">
        <f t="shared" si="14"/>
        <v>75</v>
      </c>
      <c r="O126" s="5">
        <v>26045.23</v>
      </c>
      <c r="P126" s="5">
        <f t="shared" si="15"/>
        <v>26045.23</v>
      </c>
      <c r="Q126" s="16">
        <f t="shared" si="10"/>
        <v>100</v>
      </c>
      <c r="R126" s="5">
        <v>26045.23</v>
      </c>
      <c r="S126" s="16">
        <f t="shared" si="11"/>
        <v>100</v>
      </c>
      <c r="T126" s="5">
        <f t="shared" si="16"/>
        <v>0</v>
      </c>
      <c r="U126" s="16">
        <f t="shared" si="12"/>
        <v>0</v>
      </c>
    </row>
    <row r="127" spans="1:21" ht="27.95" customHeight="1" x14ac:dyDescent="0.25">
      <c r="A127" s="1">
        <f t="shared" si="9"/>
        <v>122</v>
      </c>
      <c r="B127" s="1" t="s">
        <v>22</v>
      </c>
      <c r="C127" s="1"/>
      <c r="D127" s="25" t="s">
        <v>240</v>
      </c>
      <c r="E127" s="84" t="s">
        <v>241</v>
      </c>
      <c r="F127" s="96" t="s">
        <v>351</v>
      </c>
      <c r="G127" s="93">
        <f t="shared" si="13"/>
        <v>4691.9399999999996</v>
      </c>
      <c r="H127" s="44">
        <v>22</v>
      </c>
      <c r="I127" s="44">
        <v>8</v>
      </c>
      <c r="J127" s="44">
        <v>8</v>
      </c>
      <c r="K127" s="44">
        <v>12</v>
      </c>
      <c r="L127" s="44">
        <v>12</v>
      </c>
      <c r="M127" s="44">
        <v>0</v>
      </c>
      <c r="N127" s="16">
        <f t="shared" si="14"/>
        <v>54.54545454545454</v>
      </c>
      <c r="O127" s="5">
        <v>4691.9399999999996</v>
      </c>
      <c r="P127" s="5">
        <f t="shared" si="15"/>
        <v>4691.9399999999996</v>
      </c>
      <c r="Q127" s="16">
        <f t="shared" si="10"/>
        <v>100</v>
      </c>
      <c r="R127" s="5">
        <v>4691.9399999999996</v>
      </c>
      <c r="S127" s="16">
        <f t="shared" si="11"/>
        <v>100</v>
      </c>
      <c r="T127" s="5">
        <f t="shared" si="16"/>
        <v>0</v>
      </c>
      <c r="U127" s="16">
        <f t="shared" si="12"/>
        <v>0</v>
      </c>
    </row>
    <row r="128" spans="1:21" ht="27.95" customHeight="1" x14ac:dyDescent="0.25">
      <c r="A128" s="1">
        <f t="shared" si="9"/>
        <v>123</v>
      </c>
      <c r="B128" s="1" t="s">
        <v>22</v>
      </c>
      <c r="C128" s="1"/>
      <c r="D128" s="25" t="s">
        <v>243</v>
      </c>
      <c r="E128" s="33" t="s">
        <v>128</v>
      </c>
      <c r="F128" s="96" t="s">
        <v>352</v>
      </c>
      <c r="G128" s="93">
        <f t="shared" si="13"/>
        <v>10829.84</v>
      </c>
      <c r="H128" s="44">
        <v>29</v>
      </c>
      <c r="I128" s="44">
        <v>7</v>
      </c>
      <c r="J128" s="44">
        <v>7</v>
      </c>
      <c r="K128" s="44">
        <v>26</v>
      </c>
      <c r="L128" s="44">
        <v>27</v>
      </c>
      <c r="M128" s="44">
        <v>0</v>
      </c>
      <c r="N128" s="16">
        <f t="shared" si="14"/>
        <v>89.65517241379311</v>
      </c>
      <c r="O128" s="5">
        <v>10829.84</v>
      </c>
      <c r="P128" s="5">
        <f t="shared" si="15"/>
        <v>10829.84</v>
      </c>
      <c r="Q128" s="16">
        <f t="shared" si="10"/>
        <v>100</v>
      </c>
      <c r="R128" s="5">
        <v>10829.84</v>
      </c>
      <c r="S128" s="16">
        <f t="shared" si="11"/>
        <v>100</v>
      </c>
      <c r="T128" s="5">
        <f t="shared" si="16"/>
        <v>0</v>
      </c>
      <c r="U128" s="16">
        <f t="shared" si="12"/>
        <v>0</v>
      </c>
    </row>
    <row r="129" spans="1:32" ht="27.95" customHeight="1" x14ac:dyDescent="0.25">
      <c r="A129" s="1">
        <f t="shared" si="9"/>
        <v>124</v>
      </c>
      <c r="B129" s="1" t="s">
        <v>22</v>
      </c>
      <c r="C129" s="1"/>
      <c r="D129" s="25" t="s">
        <v>245</v>
      </c>
      <c r="E129" s="84" t="s">
        <v>53</v>
      </c>
      <c r="F129" s="98" t="s">
        <v>353</v>
      </c>
      <c r="G129" s="93">
        <f t="shared" si="13"/>
        <v>16984.62</v>
      </c>
      <c r="H129" s="44">
        <v>27</v>
      </c>
      <c r="I129" s="44">
        <v>8</v>
      </c>
      <c r="J129" s="44">
        <v>16</v>
      </c>
      <c r="K129" s="44">
        <v>23</v>
      </c>
      <c r="L129" s="44">
        <v>32</v>
      </c>
      <c r="M129" s="44">
        <v>0</v>
      </c>
      <c r="N129" s="16">
        <f t="shared" si="14"/>
        <v>85.18518518518519</v>
      </c>
      <c r="O129" s="5">
        <v>16984.62</v>
      </c>
      <c r="P129" s="5">
        <f t="shared" si="15"/>
        <v>16984.62</v>
      </c>
      <c r="Q129" s="16">
        <f t="shared" si="10"/>
        <v>100</v>
      </c>
      <c r="R129" s="5">
        <v>16984.62</v>
      </c>
      <c r="S129" s="16">
        <f t="shared" si="11"/>
        <v>100</v>
      </c>
      <c r="T129" s="5">
        <f t="shared" si="16"/>
        <v>0</v>
      </c>
      <c r="U129" s="16">
        <f t="shared" si="12"/>
        <v>0</v>
      </c>
    </row>
    <row r="130" spans="1:32" ht="27.95" customHeight="1" x14ac:dyDescent="0.25">
      <c r="A130" s="1">
        <f t="shared" si="9"/>
        <v>125</v>
      </c>
      <c r="B130" s="1" t="s">
        <v>22</v>
      </c>
      <c r="C130" s="1"/>
      <c r="D130" s="25" t="s">
        <v>464</v>
      </c>
      <c r="E130" s="84" t="s">
        <v>53</v>
      </c>
      <c r="F130" s="98"/>
      <c r="G130" s="93">
        <f t="shared" si="13"/>
        <v>0</v>
      </c>
      <c r="H130" s="44">
        <v>3</v>
      </c>
      <c r="I130" s="44">
        <v>0</v>
      </c>
      <c r="J130" s="44">
        <v>1</v>
      </c>
      <c r="K130" s="44">
        <v>0</v>
      </c>
      <c r="L130" s="44">
        <v>0</v>
      </c>
      <c r="M130" s="44">
        <v>0</v>
      </c>
      <c r="N130" s="16">
        <f t="shared" si="14"/>
        <v>0</v>
      </c>
      <c r="O130" s="5">
        <v>0</v>
      </c>
      <c r="P130" s="5">
        <f t="shared" si="15"/>
        <v>0</v>
      </c>
      <c r="Q130" s="16">
        <f t="shared" si="10"/>
        <v>0</v>
      </c>
      <c r="R130" s="5">
        <v>0</v>
      </c>
      <c r="S130" s="16">
        <f t="shared" si="11"/>
        <v>0</v>
      </c>
      <c r="T130" s="5">
        <f t="shared" si="16"/>
        <v>0</v>
      </c>
      <c r="U130" s="16">
        <f t="shared" si="12"/>
        <v>0</v>
      </c>
    </row>
    <row r="131" spans="1:32" ht="27.95" customHeight="1" x14ac:dyDescent="0.25">
      <c r="A131" s="1">
        <f t="shared" si="9"/>
        <v>126</v>
      </c>
      <c r="B131" s="1" t="s">
        <v>22</v>
      </c>
      <c r="C131" s="1"/>
      <c r="D131" s="25" t="s">
        <v>247</v>
      </c>
      <c r="E131" s="84" t="s">
        <v>53</v>
      </c>
      <c r="F131" s="103" t="s">
        <v>354</v>
      </c>
      <c r="G131" s="93">
        <f t="shared" si="13"/>
        <v>2289.6</v>
      </c>
      <c r="H131" s="44">
        <v>18</v>
      </c>
      <c r="I131" s="44">
        <v>5</v>
      </c>
      <c r="J131" s="44">
        <v>11</v>
      </c>
      <c r="K131" s="44">
        <v>8</v>
      </c>
      <c r="L131" s="44">
        <v>10</v>
      </c>
      <c r="M131" s="44">
        <v>0</v>
      </c>
      <c r="N131" s="16">
        <f t="shared" si="14"/>
        <v>44.444444444444443</v>
      </c>
      <c r="O131" s="5">
        <v>2289.6</v>
      </c>
      <c r="P131" s="5">
        <f t="shared" si="15"/>
        <v>2289.6</v>
      </c>
      <c r="Q131" s="16">
        <f t="shared" si="10"/>
        <v>100</v>
      </c>
      <c r="R131" s="5">
        <v>2289.6</v>
      </c>
      <c r="S131" s="16">
        <f t="shared" si="11"/>
        <v>100</v>
      </c>
      <c r="T131" s="5">
        <f t="shared" si="16"/>
        <v>0</v>
      </c>
      <c r="U131" s="16">
        <f t="shared" si="12"/>
        <v>0</v>
      </c>
    </row>
    <row r="132" spans="1:32" ht="27.95" customHeight="1" x14ac:dyDescent="0.25">
      <c r="A132" s="1">
        <f t="shared" si="9"/>
        <v>127</v>
      </c>
      <c r="B132" s="1" t="s">
        <v>22</v>
      </c>
      <c r="C132" s="1"/>
      <c r="D132" s="25" t="s">
        <v>426</v>
      </c>
      <c r="E132" s="84" t="s">
        <v>41</v>
      </c>
      <c r="F132" s="192" t="s">
        <v>445</v>
      </c>
      <c r="G132" s="93">
        <f t="shared" si="13"/>
        <v>1133.23</v>
      </c>
      <c r="H132" s="44">
        <v>8</v>
      </c>
      <c r="I132" s="44">
        <v>2</v>
      </c>
      <c r="J132" s="44">
        <v>1</v>
      </c>
      <c r="K132" s="44">
        <v>4</v>
      </c>
      <c r="L132" s="44">
        <v>4</v>
      </c>
      <c r="M132" s="44">
        <v>0</v>
      </c>
      <c r="N132" s="16">
        <f t="shared" si="14"/>
        <v>50</v>
      </c>
      <c r="O132" s="5">
        <v>1133.23</v>
      </c>
      <c r="P132" s="5">
        <f t="shared" si="15"/>
        <v>1133.23</v>
      </c>
      <c r="Q132" s="16">
        <f t="shared" si="10"/>
        <v>100</v>
      </c>
      <c r="R132" s="5">
        <v>1133.23</v>
      </c>
      <c r="S132" s="16">
        <f t="shared" si="11"/>
        <v>100</v>
      </c>
      <c r="T132" s="5">
        <f t="shared" si="16"/>
        <v>0</v>
      </c>
      <c r="U132" s="16">
        <f t="shared" si="12"/>
        <v>0</v>
      </c>
    </row>
    <row r="133" spans="1:32" ht="27.95" customHeight="1" x14ac:dyDescent="0.25">
      <c r="A133" s="1">
        <f t="shared" si="9"/>
        <v>128</v>
      </c>
      <c r="B133" s="1" t="s">
        <v>22</v>
      </c>
      <c r="C133" s="1"/>
      <c r="D133" s="25" t="s">
        <v>249</v>
      </c>
      <c r="E133" s="84" t="s">
        <v>250</v>
      </c>
      <c r="F133" s="96" t="s">
        <v>366</v>
      </c>
      <c r="G133" s="93">
        <f t="shared" si="13"/>
        <v>0</v>
      </c>
      <c r="H133" s="44">
        <v>27</v>
      </c>
      <c r="I133" s="44">
        <v>2</v>
      </c>
      <c r="J133" s="44">
        <v>24</v>
      </c>
      <c r="K133" s="44">
        <v>7</v>
      </c>
      <c r="L133" s="44">
        <v>10</v>
      </c>
      <c r="M133" s="44">
        <v>0</v>
      </c>
      <c r="N133" s="16">
        <f t="shared" si="14"/>
        <v>25.925925925925924</v>
      </c>
      <c r="O133" s="5">
        <v>0</v>
      </c>
      <c r="P133" s="5">
        <f t="shared" si="15"/>
        <v>0</v>
      </c>
      <c r="Q133" s="16">
        <f t="shared" si="10"/>
        <v>0</v>
      </c>
      <c r="R133" s="5">
        <v>0</v>
      </c>
      <c r="S133" s="16">
        <f t="shared" si="11"/>
        <v>0</v>
      </c>
      <c r="T133" s="5">
        <f t="shared" si="16"/>
        <v>0</v>
      </c>
      <c r="U133" s="16">
        <f t="shared" si="12"/>
        <v>0</v>
      </c>
    </row>
    <row r="134" spans="1:32" ht="27.95" customHeight="1" x14ac:dyDescent="0.25">
      <c r="A134" s="1">
        <f t="shared" si="9"/>
        <v>129</v>
      </c>
      <c r="B134" s="1" t="s">
        <v>22</v>
      </c>
      <c r="C134" s="1"/>
      <c r="D134" s="25" t="s">
        <v>467</v>
      </c>
      <c r="E134" s="84" t="s">
        <v>53</v>
      </c>
      <c r="F134" s="96"/>
      <c r="G134" s="93">
        <f t="shared" si="13"/>
        <v>3657.1</v>
      </c>
      <c r="H134" s="44">
        <v>15</v>
      </c>
      <c r="I134" s="44">
        <v>0</v>
      </c>
      <c r="J134" s="44">
        <v>0</v>
      </c>
      <c r="K134" s="44">
        <v>3</v>
      </c>
      <c r="L134" s="44">
        <v>3</v>
      </c>
      <c r="M134" s="44">
        <v>0</v>
      </c>
      <c r="N134" s="16">
        <f t="shared" si="14"/>
        <v>20</v>
      </c>
      <c r="O134" s="5">
        <v>3657.1</v>
      </c>
      <c r="P134" s="5">
        <f t="shared" si="15"/>
        <v>3657.1</v>
      </c>
      <c r="Q134" s="16">
        <f t="shared" si="10"/>
        <v>100</v>
      </c>
      <c r="R134" s="5">
        <v>3657.1</v>
      </c>
      <c r="S134" s="16">
        <f t="shared" si="11"/>
        <v>100</v>
      </c>
      <c r="T134" s="5">
        <f t="shared" si="16"/>
        <v>0</v>
      </c>
      <c r="U134" s="16">
        <f t="shared" si="12"/>
        <v>0</v>
      </c>
    </row>
    <row r="135" spans="1:32" ht="27.95" customHeight="1" x14ac:dyDescent="0.25">
      <c r="A135" s="1">
        <f t="shared" ref="A135:A137" si="17">ROW(A130:A130)</f>
        <v>130</v>
      </c>
      <c r="B135" s="25" t="s">
        <v>23</v>
      </c>
      <c r="C135" s="225" t="s">
        <v>34</v>
      </c>
      <c r="D135" s="25" t="s">
        <v>252</v>
      </c>
      <c r="E135" s="84" t="s">
        <v>53</v>
      </c>
      <c r="F135" s="89" t="s">
        <v>367</v>
      </c>
      <c r="G135" s="93">
        <f t="shared" si="13"/>
        <v>10080.290000000001</v>
      </c>
      <c r="H135" s="44">
        <v>27</v>
      </c>
      <c r="I135" s="44">
        <v>4</v>
      </c>
      <c r="J135" s="44">
        <v>20</v>
      </c>
      <c r="K135" s="44">
        <v>21</v>
      </c>
      <c r="L135" s="44">
        <v>25</v>
      </c>
      <c r="M135" s="44">
        <v>0</v>
      </c>
      <c r="N135" s="16">
        <f t="shared" si="14"/>
        <v>77.777777777777786</v>
      </c>
      <c r="O135" s="5">
        <v>10080.290000000001</v>
      </c>
      <c r="P135" s="5">
        <f t="shared" si="15"/>
        <v>10080.290000000001</v>
      </c>
      <c r="Q135" s="16">
        <f t="shared" si="10"/>
        <v>100</v>
      </c>
      <c r="R135" s="5">
        <v>10080.290000000001</v>
      </c>
      <c r="S135" s="16">
        <f t="shared" si="11"/>
        <v>100</v>
      </c>
      <c r="T135" s="5">
        <f t="shared" si="16"/>
        <v>0</v>
      </c>
      <c r="U135" s="16">
        <f t="shared" si="12"/>
        <v>0</v>
      </c>
    </row>
    <row r="136" spans="1:32" ht="40.5" customHeight="1" x14ac:dyDescent="0.2">
      <c r="A136" s="1">
        <f t="shared" si="17"/>
        <v>131</v>
      </c>
      <c r="B136" s="1" t="s">
        <v>22</v>
      </c>
      <c r="C136" s="225"/>
      <c r="D136" s="25" t="s">
        <v>254</v>
      </c>
      <c r="E136" s="84" t="s">
        <v>41</v>
      </c>
      <c r="F136" s="137" t="s">
        <v>377</v>
      </c>
      <c r="G136" s="93">
        <f t="shared" si="13"/>
        <v>12169.68</v>
      </c>
      <c r="H136" s="44">
        <v>25</v>
      </c>
      <c r="I136" s="44">
        <v>6</v>
      </c>
      <c r="J136" s="44">
        <v>16</v>
      </c>
      <c r="K136" s="44">
        <v>24</v>
      </c>
      <c r="L136" s="44">
        <v>29</v>
      </c>
      <c r="M136" s="44">
        <v>0</v>
      </c>
      <c r="N136" s="16">
        <f t="shared" si="14"/>
        <v>96</v>
      </c>
      <c r="O136" s="5">
        <v>12169.68</v>
      </c>
      <c r="P136" s="5">
        <f t="shared" si="15"/>
        <v>12169.68</v>
      </c>
      <c r="Q136" s="16">
        <f t="shared" si="10"/>
        <v>100</v>
      </c>
      <c r="R136" s="5">
        <v>12169.68</v>
      </c>
      <c r="S136" s="16">
        <f t="shared" si="11"/>
        <v>100</v>
      </c>
      <c r="T136" s="5">
        <f t="shared" si="16"/>
        <v>0</v>
      </c>
      <c r="U136" s="16">
        <f t="shared" si="12"/>
        <v>0</v>
      </c>
    </row>
    <row r="137" spans="1:32" ht="38.25" customHeight="1" x14ac:dyDescent="0.25">
      <c r="A137" s="1">
        <f t="shared" si="17"/>
        <v>132</v>
      </c>
      <c r="B137" s="25" t="s">
        <v>23</v>
      </c>
      <c r="C137" s="225" t="s">
        <v>271</v>
      </c>
      <c r="D137" s="25" t="s">
        <v>256</v>
      </c>
      <c r="E137" s="84" t="s">
        <v>41</v>
      </c>
      <c r="F137" s="103" t="s">
        <v>355</v>
      </c>
      <c r="G137" s="93">
        <f t="shared" si="13"/>
        <v>6525.72</v>
      </c>
      <c r="H137" s="44">
        <v>24</v>
      </c>
      <c r="I137" s="44">
        <v>4</v>
      </c>
      <c r="J137" s="44">
        <v>15</v>
      </c>
      <c r="K137" s="44">
        <v>15</v>
      </c>
      <c r="L137" s="44">
        <v>18</v>
      </c>
      <c r="M137" s="44">
        <v>0</v>
      </c>
      <c r="N137" s="16">
        <f t="shared" si="14"/>
        <v>62.5</v>
      </c>
      <c r="O137" s="5">
        <v>6525.72</v>
      </c>
      <c r="P137" s="5">
        <f t="shared" si="15"/>
        <v>6525.72</v>
      </c>
      <c r="Q137" s="16">
        <f t="shared" si="10"/>
        <v>100</v>
      </c>
      <c r="R137" s="5">
        <v>6525.72</v>
      </c>
      <c r="S137" s="16">
        <f t="shared" si="11"/>
        <v>100</v>
      </c>
      <c r="T137" s="5">
        <f t="shared" si="16"/>
        <v>0</v>
      </c>
      <c r="U137" s="16">
        <f t="shared" si="12"/>
        <v>0</v>
      </c>
    </row>
    <row r="138" spans="1:32" x14ac:dyDescent="0.25">
      <c r="A138" s="22" t="s">
        <v>19</v>
      </c>
      <c r="B138" s="23"/>
      <c r="C138" s="23"/>
      <c r="D138" s="23"/>
      <c r="E138" s="23"/>
      <c r="F138" s="103"/>
      <c r="G138" s="94">
        <f t="shared" ref="G138:M138" si="18">SUM(G6:G137)</f>
        <v>1670215.5400000007</v>
      </c>
      <c r="H138" s="18">
        <f>SUM(H6:H137)</f>
        <v>3286</v>
      </c>
      <c r="I138" s="18">
        <f t="shared" si="18"/>
        <v>603</v>
      </c>
      <c r="J138" s="18">
        <f t="shared" si="18"/>
        <v>1906</v>
      </c>
      <c r="K138" s="18">
        <f t="shared" si="18"/>
        <v>2159</v>
      </c>
      <c r="L138" s="18">
        <f t="shared" si="18"/>
        <v>2839</v>
      </c>
      <c r="M138" s="18">
        <f t="shared" si="18"/>
        <v>0</v>
      </c>
      <c r="N138" s="16">
        <f t="shared" ref="N138" si="19">IF(H138=0,0,K138/H138)*100</f>
        <v>65.702982349360923</v>
      </c>
      <c r="O138" s="19">
        <f>SUM(O6:O137)</f>
        <v>1670215.5400000007</v>
      </c>
      <c r="P138" s="19">
        <f>SUM(P6:P137)</f>
        <v>1671452.4200000006</v>
      </c>
      <c r="Q138" s="16">
        <f t="shared" si="10"/>
        <v>100.07405511267126</v>
      </c>
      <c r="R138" s="19">
        <f>SUM(R6:R137)</f>
        <v>1671452.4200000006</v>
      </c>
      <c r="S138" s="16">
        <f t="shared" si="11"/>
        <v>100</v>
      </c>
      <c r="T138" s="19">
        <f>SUM(T6:T137)</f>
        <v>0</v>
      </c>
      <c r="U138" s="16">
        <f t="shared" si="12"/>
        <v>0</v>
      </c>
      <c r="V138" s="10"/>
      <c r="W138" s="10"/>
      <c r="X138" s="10"/>
      <c r="Y138" s="9"/>
      <c r="Z138" s="11"/>
      <c r="AA138" s="11"/>
      <c r="AB138" s="9"/>
      <c r="AC138" s="11"/>
      <c r="AD138" s="9"/>
      <c r="AE138" s="11"/>
      <c r="AF138" s="9"/>
    </row>
  </sheetData>
  <sheetProtection algorithmName="SHA-512" hashValue="p/0986lASHsbDw61ItXjHrNN0iiixj1o/7VDp66LwjzjOgSBfbKdGw3dpubCd1ElxUZ5SAZiqyVeOQTnCQz11A==" saltValue="kMQr5xDbTe7NT2CiMoFKaQ==" spinCount="100000" sheet="1" objects="1" scenarios="1"/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1"/>
  <headerFooter scaleWithDoc="0"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38"/>
  <sheetViews>
    <sheetView topLeftCell="A76" zoomScaleNormal="100" zoomScaleSheetLayoutView="130" workbookViewId="0">
      <selection activeCell="I141" sqref="I141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12.140625" style="3" customWidth="1"/>
    <col min="16" max="16" width="13.140625" style="3" customWidth="1"/>
    <col min="17" max="17" width="9.140625" style="2"/>
    <col min="18" max="18" width="11.14062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480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230" t="s">
        <v>6</v>
      </c>
      <c r="Q4" s="228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230" t="s">
        <v>6</v>
      </c>
      <c r="S4" s="228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230" t="s">
        <v>6</v>
      </c>
      <c r="U4" s="228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228">
        <v>1</v>
      </c>
      <c r="B5" s="228">
        <v>2</v>
      </c>
      <c r="C5" s="228">
        <v>3</v>
      </c>
      <c r="D5" s="228">
        <v>4</v>
      </c>
      <c r="E5" s="91">
        <v>5</v>
      </c>
      <c r="F5" s="95">
        <v>6</v>
      </c>
      <c r="G5" s="92">
        <v>7</v>
      </c>
      <c r="H5" s="228">
        <v>8</v>
      </c>
      <c r="I5" s="228">
        <v>9</v>
      </c>
      <c r="J5" s="228">
        <v>10</v>
      </c>
      <c r="K5" s="228">
        <v>11</v>
      </c>
      <c r="L5" s="228">
        <v>12</v>
      </c>
      <c r="M5" s="228">
        <v>13</v>
      </c>
      <c r="N5" s="228">
        <v>14</v>
      </c>
      <c r="O5" s="228">
        <v>15</v>
      </c>
      <c r="P5" s="228">
        <v>16</v>
      </c>
      <c r="Q5" s="228">
        <v>17</v>
      </c>
      <c r="R5" s="228">
        <v>18</v>
      </c>
      <c r="S5" s="228">
        <v>19</v>
      </c>
      <c r="T5" s="228">
        <v>20</v>
      </c>
      <c r="U5" s="228">
        <v>21</v>
      </c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91" si="0">O6</f>
        <v>45212.37</v>
      </c>
      <c r="H6" s="44">
        <v>59</v>
      </c>
      <c r="I6" s="44">
        <v>10</v>
      </c>
      <c r="J6" s="44">
        <v>43</v>
      </c>
      <c r="K6" s="44">
        <v>58</v>
      </c>
      <c r="L6" s="44">
        <v>80</v>
      </c>
      <c r="M6" s="44">
        <v>0</v>
      </c>
      <c r="N6" s="16">
        <f t="shared" ref="N6:N91" si="1">IF(H6=0,0,K6/H6)*100</f>
        <v>98.305084745762713</v>
      </c>
      <c r="O6" s="5">
        <v>45212.37</v>
      </c>
      <c r="P6" s="5">
        <f t="shared" ref="P6:P91" si="2">O6</f>
        <v>45212.37</v>
      </c>
      <c r="Q6" s="16">
        <f t="shared" ref="Q6:Q75" si="3">IF(O6=0,0,P6/O6)*100</f>
        <v>100</v>
      </c>
      <c r="R6" s="5">
        <v>45212.37</v>
      </c>
      <c r="S6" s="16">
        <f t="shared" ref="S6:S75" si="4">IF(P6=0,0,R6/P6)*100</f>
        <v>100</v>
      </c>
      <c r="T6" s="5">
        <f t="shared" ref="T6:T91" si="5">SUM(P6, -R6)</f>
        <v>0</v>
      </c>
      <c r="U6" s="16">
        <f t="shared" ref="U6:U75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23271.75</v>
      </c>
      <c r="H7" s="44">
        <v>29</v>
      </c>
      <c r="I7" s="44">
        <v>6</v>
      </c>
      <c r="J7" s="44">
        <v>17</v>
      </c>
      <c r="K7" s="44">
        <v>25</v>
      </c>
      <c r="L7" s="44">
        <v>33</v>
      </c>
      <c r="M7" s="44">
        <v>0</v>
      </c>
      <c r="N7" s="16">
        <f t="shared" si="1"/>
        <v>86.206896551724128</v>
      </c>
      <c r="O7" s="5">
        <v>23271.75</v>
      </c>
      <c r="P7" s="5">
        <f t="shared" si="2"/>
        <v>23271.75</v>
      </c>
      <c r="Q7" s="16">
        <f t="shared" si="3"/>
        <v>100</v>
      </c>
      <c r="R7" s="5">
        <v>23271.75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454</v>
      </c>
      <c r="E8" s="84" t="s">
        <v>41</v>
      </c>
      <c r="F8" s="208" t="s">
        <v>455</v>
      </c>
      <c r="G8" s="93">
        <f t="shared" si="0"/>
        <v>0</v>
      </c>
      <c r="H8" s="44">
        <v>3</v>
      </c>
      <c r="I8" s="44">
        <v>0</v>
      </c>
      <c r="J8" s="44">
        <v>2</v>
      </c>
      <c r="K8" s="44">
        <v>0</v>
      </c>
      <c r="L8" s="44">
        <v>0</v>
      </c>
      <c r="M8" s="44">
        <v>0</v>
      </c>
      <c r="N8" s="16">
        <f t="shared" si="1"/>
        <v>0</v>
      </c>
      <c r="O8" s="5">
        <v>0</v>
      </c>
      <c r="P8" s="5">
        <f t="shared" si="2"/>
        <v>0</v>
      </c>
      <c r="Q8" s="16">
        <f t="shared" si="3"/>
        <v>0</v>
      </c>
      <c r="R8" s="5">
        <v>0</v>
      </c>
      <c r="S8" s="16">
        <f t="shared" si="4"/>
        <v>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40</v>
      </c>
      <c r="E9" s="84" t="s">
        <v>41</v>
      </c>
      <c r="F9" s="96" t="s">
        <v>372</v>
      </c>
      <c r="G9" s="93">
        <f t="shared" si="0"/>
        <v>40549.65</v>
      </c>
      <c r="H9" s="44">
        <v>58</v>
      </c>
      <c r="I9" s="44">
        <v>12</v>
      </c>
      <c r="J9" s="44">
        <v>42</v>
      </c>
      <c r="K9" s="44">
        <v>53</v>
      </c>
      <c r="L9" s="44">
        <v>68</v>
      </c>
      <c r="M9" s="44">
        <v>0</v>
      </c>
      <c r="N9" s="16">
        <f t="shared" si="1"/>
        <v>91.379310344827587</v>
      </c>
      <c r="O9" s="5">
        <v>40549.65</v>
      </c>
      <c r="P9" s="5">
        <f t="shared" si="2"/>
        <v>40549.65</v>
      </c>
      <c r="Q9" s="16">
        <f t="shared" si="3"/>
        <v>100</v>
      </c>
      <c r="R9" s="5">
        <v>40549.65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43</v>
      </c>
      <c r="E10" s="84" t="s">
        <v>44</v>
      </c>
      <c r="F10" s="97" t="s">
        <v>357</v>
      </c>
      <c r="G10" s="93">
        <f t="shared" si="0"/>
        <v>16594.64</v>
      </c>
      <c r="H10" s="44">
        <v>21</v>
      </c>
      <c r="I10" s="44">
        <v>1</v>
      </c>
      <c r="J10" s="44">
        <v>17</v>
      </c>
      <c r="K10" s="44">
        <v>18</v>
      </c>
      <c r="L10" s="44">
        <v>25</v>
      </c>
      <c r="M10" s="44">
        <v>0</v>
      </c>
      <c r="N10" s="16">
        <f t="shared" si="1"/>
        <v>85.714285714285708</v>
      </c>
      <c r="O10" s="5">
        <v>16594.64</v>
      </c>
      <c r="P10" s="5">
        <f t="shared" si="2"/>
        <v>16594.64</v>
      </c>
      <c r="Q10" s="16">
        <f t="shared" si="3"/>
        <v>100</v>
      </c>
      <c r="R10" s="5">
        <v>16594.64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5" t="s">
        <v>46</v>
      </c>
      <c r="E11" s="84" t="s">
        <v>41</v>
      </c>
      <c r="F11" s="96" t="s">
        <v>405</v>
      </c>
      <c r="G11" s="93">
        <f t="shared" si="0"/>
        <v>5526.62</v>
      </c>
      <c r="H11" s="44">
        <v>14</v>
      </c>
      <c r="I11" s="44">
        <v>2</v>
      </c>
      <c r="J11" s="44">
        <v>7</v>
      </c>
      <c r="K11" s="44">
        <v>9</v>
      </c>
      <c r="L11" s="44">
        <v>12</v>
      </c>
      <c r="M11" s="44">
        <v>0</v>
      </c>
      <c r="N11" s="16">
        <f t="shared" si="1"/>
        <v>64.285714285714292</v>
      </c>
      <c r="O11" s="5">
        <v>5526.62</v>
      </c>
      <c r="P11" s="5">
        <v>6763.5</v>
      </c>
      <c r="Q11" s="16">
        <f t="shared" si="3"/>
        <v>122.38040610716858</v>
      </c>
      <c r="R11" s="5">
        <v>6763.5</v>
      </c>
      <c r="S11" s="16">
        <f t="shared" si="4"/>
        <v>100</v>
      </c>
      <c r="T11" s="5">
        <f t="shared" si="5"/>
        <v>0</v>
      </c>
      <c r="U11" s="16">
        <f t="shared" si="6"/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412</v>
      </c>
      <c r="E12" s="84" t="s">
        <v>41</v>
      </c>
      <c r="F12" s="192" t="s">
        <v>427</v>
      </c>
      <c r="G12" s="93">
        <f t="shared" si="0"/>
        <v>3069.91</v>
      </c>
      <c r="H12" s="44">
        <v>13</v>
      </c>
      <c r="I12" s="44">
        <v>2</v>
      </c>
      <c r="J12" s="44">
        <v>4</v>
      </c>
      <c r="K12" s="44">
        <v>7</v>
      </c>
      <c r="L12" s="44">
        <v>7</v>
      </c>
      <c r="M12" s="44">
        <v>0</v>
      </c>
      <c r="N12" s="16">
        <f t="shared" si="1"/>
        <v>53.846153846153847</v>
      </c>
      <c r="O12" s="5">
        <v>3069.91</v>
      </c>
      <c r="P12" s="5">
        <f t="shared" si="2"/>
        <v>3069.91</v>
      </c>
      <c r="Q12" s="16">
        <f t="shared" si="3"/>
        <v>100</v>
      </c>
      <c r="R12" s="5">
        <v>3069.91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48.75" customHeight="1" x14ac:dyDescent="0.25">
      <c r="A13" s="1">
        <f t="shared" si="7"/>
        <v>8</v>
      </c>
      <c r="B13" s="1" t="s">
        <v>22</v>
      </c>
      <c r="C13" s="1"/>
      <c r="D13" s="25" t="s">
        <v>413</v>
      </c>
      <c r="E13" s="84" t="s">
        <v>41</v>
      </c>
      <c r="F13" s="192" t="s">
        <v>428</v>
      </c>
      <c r="G13" s="93">
        <f t="shared" si="0"/>
        <v>0</v>
      </c>
      <c r="H13" s="44">
        <v>8</v>
      </c>
      <c r="I13" s="44">
        <v>1</v>
      </c>
      <c r="J13" s="44">
        <v>7</v>
      </c>
      <c r="K13" s="44">
        <v>0</v>
      </c>
      <c r="L13" s="44">
        <v>0</v>
      </c>
      <c r="M13" s="44">
        <v>0</v>
      </c>
      <c r="N13" s="16">
        <f t="shared" si="1"/>
        <v>0</v>
      </c>
      <c r="O13" s="5">
        <v>0</v>
      </c>
      <c r="P13" s="5">
        <f t="shared" si="2"/>
        <v>0</v>
      </c>
      <c r="Q13" s="16">
        <f t="shared" si="3"/>
        <v>0</v>
      </c>
      <c r="R13" s="5">
        <v>0</v>
      </c>
      <c r="S13" s="16">
        <f t="shared" si="4"/>
        <v>0</v>
      </c>
      <c r="T13" s="5">
        <f t="shared" si="5"/>
        <v>0</v>
      </c>
      <c r="U13" s="16">
        <f t="shared" si="6"/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414</v>
      </c>
      <c r="E14" s="84" t="s">
        <v>41</v>
      </c>
      <c r="F14" s="192" t="s">
        <v>429</v>
      </c>
      <c r="G14" s="93">
        <f t="shared" si="0"/>
        <v>0</v>
      </c>
      <c r="H14" s="44">
        <v>1</v>
      </c>
      <c r="I14" s="44">
        <v>0</v>
      </c>
      <c r="J14" s="44">
        <v>1</v>
      </c>
      <c r="K14" s="44">
        <v>0</v>
      </c>
      <c r="L14" s="44">
        <v>0</v>
      </c>
      <c r="M14" s="44">
        <v>0</v>
      </c>
      <c r="N14" s="16">
        <f t="shared" si="1"/>
        <v>0</v>
      </c>
      <c r="O14" s="5">
        <v>0</v>
      </c>
      <c r="P14" s="5">
        <f t="shared" si="2"/>
        <v>0</v>
      </c>
      <c r="Q14" s="16">
        <f t="shared" si="3"/>
        <v>0</v>
      </c>
      <c r="R14" s="5">
        <v>0</v>
      </c>
      <c r="S14" s="16">
        <f t="shared" si="4"/>
        <v>0</v>
      </c>
      <c r="T14" s="5">
        <f t="shared" si="5"/>
        <v>0</v>
      </c>
      <c r="U14" s="16">
        <f t="shared" si="6"/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456</v>
      </c>
      <c r="E15" s="84" t="s">
        <v>41</v>
      </c>
      <c r="F15" s="209" t="s">
        <v>457</v>
      </c>
      <c r="G15" s="93">
        <f t="shared" si="0"/>
        <v>0</v>
      </c>
      <c r="H15" s="44">
        <v>2</v>
      </c>
      <c r="I15" s="44">
        <v>1</v>
      </c>
      <c r="J15" s="44">
        <v>0</v>
      </c>
      <c r="K15" s="44">
        <v>0</v>
      </c>
      <c r="L15" s="44">
        <v>0</v>
      </c>
      <c r="M15" s="44">
        <v>0</v>
      </c>
      <c r="N15" s="16">
        <f t="shared" si="1"/>
        <v>0</v>
      </c>
      <c r="O15" s="5">
        <v>0</v>
      </c>
      <c r="P15" s="5">
        <f t="shared" si="2"/>
        <v>0</v>
      </c>
      <c r="Q15" s="16">
        <f t="shared" si="3"/>
        <v>0</v>
      </c>
      <c r="R15" s="5">
        <v>0</v>
      </c>
      <c r="S15" s="16">
        <f t="shared" si="4"/>
        <v>0</v>
      </c>
      <c r="T15" s="5">
        <f t="shared" si="5"/>
        <v>0</v>
      </c>
      <c r="U15" s="16">
        <f t="shared" si="6"/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9" t="s">
        <v>48</v>
      </c>
      <c r="E16" s="84" t="s">
        <v>41</v>
      </c>
      <c r="F16" s="97" t="s">
        <v>373</v>
      </c>
      <c r="G16" s="93">
        <f t="shared" si="0"/>
        <v>1103.51</v>
      </c>
      <c r="H16" s="44">
        <v>5</v>
      </c>
      <c r="I16" s="44">
        <v>2</v>
      </c>
      <c r="J16" s="44">
        <v>3</v>
      </c>
      <c r="K16" s="44">
        <v>2</v>
      </c>
      <c r="L16" s="44">
        <v>2</v>
      </c>
      <c r="M16" s="44">
        <v>0</v>
      </c>
      <c r="N16" s="16">
        <f t="shared" si="1"/>
        <v>40</v>
      </c>
      <c r="O16" s="5">
        <v>1103.51</v>
      </c>
      <c r="P16" s="5">
        <f t="shared" si="2"/>
        <v>1103.51</v>
      </c>
      <c r="Q16" s="16">
        <f t="shared" si="3"/>
        <v>100</v>
      </c>
      <c r="R16" s="5">
        <v>1103.51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32" ht="27.95" customHeight="1" x14ac:dyDescent="0.25">
      <c r="A17" s="1">
        <f t="shared" si="7"/>
        <v>12</v>
      </c>
      <c r="B17" s="1" t="s">
        <v>22</v>
      </c>
      <c r="C17" s="1"/>
      <c r="D17" s="25" t="s">
        <v>415</v>
      </c>
      <c r="E17" s="84" t="s">
        <v>41</v>
      </c>
      <c r="F17" s="192" t="s">
        <v>433</v>
      </c>
      <c r="G17" s="93">
        <f t="shared" si="0"/>
        <v>1461.6</v>
      </c>
      <c r="H17" s="44">
        <v>4</v>
      </c>
      <c r="I17" s="44">
        <v>0</v>
      </c>
      <c r="J17" s="44">
        <v>0</v>
      </c>
      <c r="K17" s="44">
        <v>2</v>
      </c>
      <c r="L17" s="44">
        <v>2</v>
      </c>
      <c r="M17" s="44">
        <v>0</v>
      </c>
      <c r="N17" s="16">
        <f t="shared" si="1"/>
        <v>50</v>
      </c>
      <c r="O17" s="5">
        <v>1461.6</v>
      </c>
      <c r="P17" s="5">
        <f t="shared" si="2"/>
        <v>1461.6</v>
      </c>
      <c r="Q17" s="16">
        <f t="shared" si="3"/>
        <v>100</v>
      </c>
      <c r="R17" s="5">
        <v>1461.6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32" ht="27.95" customHeight="1" x14ac:dyDescent="0.25">
      <c r="A18" s="1">
        <f t="shared" si="7"/>
        <v>13</v>
      </c>
      <c r="B18" s="1" t="s">
        <v>22</v>
      </c>
      <c r="C18" s="1"/>
      <c r="D18" s="25" t="s">
        <v>50</v>
      </c>
      <c r="E18" s="84" t="s">
        <v>41</v>
      </c>
      <c r="F18" s="98" t="s">
        <v>406</v>
      </c>
      <c r="G18" s="93">
        <f t="shared" si="0"/>
        <v>2818.82</v>
      </c>
      <c r="H18" s="44">
        <v>10</v>
      </c>
      <c r="I18" s="44">
        <v>0</v>
      </c>
      <c r="J18" s="44">
        <v>8</v>
      </c>
      <c r="K18" s="44">
        <v>5</v>
      </c>
      <c r="L18" s="44">
        <v>6</v>
      </c>
      <c r="M18" s="44">
        <v>0</v>
      </c>
      <c r="N18" s="16">
        <f t="shared" si="1"/>
        <v>50</v>
      </c>
      <c r="O18" s="5">
        <v>2818.82</v>
      </c>
      <c r="P18" s="5">
        <f t="shared" si="2"/>
        <v>2818.82</v>
      </c>
      <c r="Q18" s="16">
        <f t="shared" si="3"/>
        <v>100</v>
      </c>
      <c r="R18" s="5">
        <v>2818.82</v>
      </c>
      <c r="S18" s="16">
        <f t="shared" si="4"/>
        <v>100</v>
      </c>
      <c r="T18" s="5">
        <f t="shared" si="5"/>
        <v>0</v>
      </c>
      <c r="U18" s="16">
        <f t="shared" si="6"/>
        <v>0</v>
      </c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</row>
    <row r="19" spans="1:32" ht="27.95" customHeight="1" x14ac:dyDescent="0.25">
      <c r="A19" s="1">
        <f t="shared" si="7"/>
        <v>14</v>
      </c>
      <c r="B19" s="1" t="s">
        <v>22</v>
      </c>
      <c r="C19" s="1"/>
      <c r="D19" s="90" t="s">
        <v>52</v>
      </c>
      <c r="E19" s="84" t="s">
        <v>41</v>
      </c>
      <c r="F19" s="98"/>
      <c r="G19" s="93">
        <f t="shared" si="0"/>
        <v>0</v>
      </c>
      <c r="H19" s="44">
        <v>3</v>
      </c>
      <c r="I19" s="44">
        <v>0</v>
      </c>
      <c r="J19" s="44">
        <v>2</v>
      </c>
      <c r="K19" s="44">
        <v>0</v>
      </c>
      <c r="L19" s="44">
        <v>0</v>
      </c>
      <c r="M19" s="44">
        <v>0</v>
      </c>
      <c r="N19" s="16">
        <f t="shared" si="1"/>
        <v>0</v>
      </c>
      <c r="O19" s="5">
        <v>0</v>
      </c>
      <c r="P19" s="5">
        <f t="shared" si="2"/>
        <v>0</v>
      </c>
      <c r="Q19" s="16">
        <f t="shared" si="3"/>
        <v>0</v>
      </c>
      <c r="R19" s="5">
        <v>0</v>
      </c>
      <c r="S19" s="16">
        <f t="shared" si="4"/>
        <v>0</v>
      </c>
      <c r="T19" s="5">
        <f t="shared" si="5"/>
        <v>0</v>
      </c>
      <c r="U19" s="16">
        <f t="shared" si="6"/>
        <v>0</v>
      </c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</row>
    <row r="20" spans="1:32" ht="27.95" customHeight="1" x14ac:dyDescent="0.25">
      <c r="A20" s="1">
        <f t="shared" si="7"/>
        <v>15</v>
      </c>
      <c r="B20" s="1" t="s">
        <v>22</v>
      </c>
      <c r="C20" s="1"/>
      <c r="D20" s="25" t="s">
        <v>55</v>
      </c>
      <c r="E20" s="84" t="s">
        <v>41</v>
      </c>
      <c r="F20" s="98" t="s">
        <v>289</v>
      </c>
      <c r="G20" s="93">
        <f t="shared" si="0"/>
        <v>47449.72</v>
      </c>
      <c r="H20" s="44">
        <v>83</v>
      </c>
      <c r="I20" s="44">
        <v>20</v>
      </c>
      <c r="J20" s="44">
        <v>52</v>
      </c>
      <c r="K20" s="44">
        <v>52</v>
      </c>
      <c r="L20" s="44">
        <v>68</v>
      </c>
      <c r="M20" s="44">
        <v>0</v>
      </c>
      <c r="N20" s="16">
        <f t="shared" si="1"/>
        <v>62.650602409638559</v>
      </c>
      <c r="O20" s="5">
        <v>47449.72</v>
      </c>
      <c r="P20" s="5">
        <f t="shared" si="2"/>
        <v>47449.72</v>
      </c>
      <c r="Q20" s="16">
        <f t="shared" si="3"/>
        <v>100</v>
      </c>
      <c r="R20" s="5">
        <v>47449.72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32" ht="27.95" customHeight="1" x14ac:dyDescent="0.25">
      <c r="A21" s="1">
        <f t="shared" si="7"/>
        <v>16</v>
      </c>
      <c r="B21" s="1" t="s">
        <v>22</v>
      </c>
      <c r="C21" s="1"/>
      <c r="D21" s="25" t="s">
        <v>57</v>
      </c>
      <c r="E21" s="84" t="s">
        <v>58</v>
      </c>
      <c r="F21" s="96" t="s">
        <v>290</v>
      </c>
      <c r="G21" s="93">
        <f t="shared" si="0"/>
        <v>39838.21</v>
      </c>
      <c r="H21" s="44">
        <v>50</v>
      </c>
      <c r="I21" s="44">
        <v>8</v>
      </c>
      <c r="J21" s="44">
        <v>37</v>
      </c>
      <c r="K21" s="44">
        <v>38</v>
      </c>
      <c r="L21" s="44">
        <v>55</v>
      </c>
      <c r="M21" s="44">
        <v>0</v>
      </c>
      <c r="N21" s="16">
        <f t="shared" si="1"/>
        <v>76</v>
      </c>
      <c r="O21" s="5">
        <v>39838.21</v>
      </c>
      <c r="P21" s="5">
        <f t="shared" si="2"/>
        <v>39838.21</v>
      </c>
      <c r="Q21" s="16">
        <f t="shared" si="3"/>
        <v>100</v>
      </c>
      <c r="R21" s="5">
        <v>39838.21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32" ht="27.95" customHeight="1" x14ac:dyDescent="0.25">
      <c r="A22" s="1">
        <f t="shared" si="7"/>
        <v>17</v>
      </c>
      <c r="B22" s="1" t="s">
        <v>22</v>
      </c>
      <c r="C22" s="1"/>
      <c r="D22" s="25" t="s">
        <v>60</v>
      </c>
      <c r="E22" s="84" t="s">
        <v>61</v>
      </c>
      <c r="F22" s="96" t="s">
        <v>291</v>
      </c>
      <c r="G22" s="93">
        <f t="shared" si="0"/>
        <v>26935.63</v>
      </c>
      <c r="H22" s="44">
        <v>38</v>
      </c>
      <c r="I22" s="44">
        <v>9</v>
      </c>
      <c r="J22" s="44">
        <v>16</v>
      </c>
      <c r="K22" s="44">
        <v>29</v>
      </c>
      <c r="L22" s="44">
        <v>36</v>
      </c>
      <c r="M22" s="44">
        <v>0</v>
      </c>
      <c r="N22" s="16">
        <f t="shared" si="1"/>
        <v>76.31578947368422</v>
      </c>
      <c r="O22" s="5">
        <v>26935.63</v>
      </c>
      <c r="P22" s="5">
        <f t="shared" si="2"/>
        <v>26935.63</v>
      </c>
      <c r="Q22" s="16">
        <f t="shared" si="3"/>
        <v>100</v>
      </c>
      <c r="R22" s="5">
        <v>26935.63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32" ht="27.95" customHeight="1" x14ac:dyDescent="0.25">
      <c r="A23" s="1">
        <f t="shared" si="7"/>
        <v>18</v>
      </c>
      <c r="B23" s="1" t="s">
        <v>22</v>
      </c>
      <c r="C23" s="1"/>
      <c r="D23" s="25" t="s">
        <v>63</v>
      </c>
      <c r="E23" s="84" t="s">
        <v>64</v>
      </c>
      <c r="F23" s="96" t="s">
        <v>292</v>
      </c>
      <c r="G23" s="93">
        <f t="shared" si="0"/>
        <v>30731.07</v>
      </c>
      <c r="H23" s="44">
        <v>51</v>
      </c>
      <c r="I23" s="44">
        <v>7</v>
      </c>
      <c r="J23" s="44">
        <v>37</v>
      </c>
      <c r="K23" s="44">
        <v>42</v>
      </c>
      <c r="L23" s="44">
        <v>59</v>
      </c>
      <c r="M23" s="44">
        <v>0</v>
      </c>
      <c r="N23" s="16">
        <f t="shared" si="1"/>
        <v>82.35294117647058</v>
      </c>
      <c r="O23" s="5">
        <v>30731.07</v>
      </c>
      <c r="P23" s="5">
        <f t="shared" si="2"/>
        <v>30731.07</v>
      </c>
      <c r="Q23" s="16">
        <f t="shared" si="3"/>
        <v>100</v>
      </c>
      <c r="R23" s="5">
        <v>30731.07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32" ht="27.95" customHeight="1" x14ac:dyDescent="0.25">
      <c r="A24" s="1">
        <f t="shared" si="7"/>
        <v>19</v>
      </c>
      <c r="B24" s="1" t="s">
        <v>22</v>
      </c>
      <c r="C24" s="1"/>
      <c r="D24" s="25" t="s">
        <v>476</v>
      </c>
      <c r="E24" s="84" t="s">
        <v>41</v>
      </c>
      <c r="F24" s="192" t="s">
        <v>434</v>
      </c>
      <c r="G24" s="93">
        <f t="shared" si="0"/>
        <v>0</v>
      </c>
      <c r="H24" s="44">
        <v>5</v>
      </c>
      <c r="I24" s="44">
        <v>0</v>
      </c>
      <c r="J24" s="44">
        <v>4</v>
      </c>
      <c r="K24" s="44">
        <v>0</v>
      </c>
      <c r="L24" s="44">
        <v>0</v>
      </c>
      <c r="M24" s="44">
        <v>0</v>
      </c>
      <c r="N24" s="16">
        <f t="shared" si="1"/>
        <v>0</v>
      </c>
      <c r="O24" s="5">
        <v>0</v>
      </c>
      <c r="P24" s="5">
        <f t="shared" si="2"/>
        <v>0</v>
      </c>
      <c r="Q24" s="16">
        <f t="shared" si="3"/>
        <v>0</v>
      </c>
      <c r="R24" s="5">
        <v>0</v>
      </c>
      <c r="S24" s="16">
        <f t="shared" si="4"/>
        <v>0</v>
      </c>
      <c r="T24" s="5">
        <f t="shared" si="5"/>
        <v>0</v>
      </c>
      <c r="U24" s="16">
        <f t="shared" si="6"/>
        <v>0</v>
      </c>
    </row>
    <row r="25" spans="1:32" ht="27.95" customHeight="1" x14ac:dyDescent="0.25">
      <c r="A25" s="1">
        <f t="shared" si="7"/>
        <v>20</v>
      </c>
      <c r="B25" s="1" t="s">
        <v>22</v>
      </c>
      <c r="C25" s="1"/>
      <c r="D25" s="25" t="s">
        <v>69</v>
      </c>
      <c r="E25" s="84" t="s">
        <v>41</v>
      </c>
      <c r="F25" s="96" t="s">
        <v>293</v>
      </c>
      <c r="G25" s="93">
        <f t="shared" si="0"/>
        <v>5766.92</v>
      </c>
      <c r="H25" s="44">
        <v>16</v>
      </c>
      <c r="I25" s="44">
        <v>3</v>
      </c>
      <c r="J25" s="44">
        <v>13</v>
      </c>
      <c r="K25" s="44">
        <v>11</v>
      </c>
      <c r="L25" s="44">
        <v>14</v>
      </c>
      <c r="M25" s="44">
        <v>0</v>
      </c>
      <c r="N25" s="16">
        <f t="shared" si="1"/>
        <v>68.75</v>
      </c>
      <c r="O25" s="5">
        <v>5766.92</v>
      </c>
      <c r="P25" s="5">
        <f t="shared" si="2"/>
        <v>5766.92</v>
      </c>
      <c r="Q25" s="16">
        <f t="shared" si="3"/>
        <v>100</v>
      </c>
      <c r="R25" s="5">
        <v>5766.92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32" ht="27.95" customHeight="1" x14ac:dyDescent="0.25">
      <c r="A26" s="1">
        <f t="shared" si="7"/>
        <v>21</v>
      </c>
      <c r="B26" s="1" t="s">
        <v>22</v>
      </c>
      <c r="C26" s="1"/>
      <c r="D26" s="25" t="s">
        <v>66</v>
      </c>
      <c r="E26" s="84" t="s">
        <v>67</v>
      </c>
      <c r="F26" s="96" t="s">
        <v>294</v>
      </c>
      <c r="G26" s="93">
        <f t="shared" si="0"/>
        <v>71646.98</v>
      </c>
      <c r="H26" s="44">
        <v>71</v>
      </c>
      <c r="I26" s="44">
        <v>17</v>
      </c>
      <c r="J26" s="44">
        <v>47</v>
      </c>
      <c r="K26" s="44">
        <v>55</v>
      </c>
      <c r="L26" s="44">
        <v>80</v>
      </c>
      <c r="M26" s="44">
        <v>0</v>
      </c>
      <c r="N26" s="16">
        <f t="shared" si="1"/>
        <v>77.464788732394368</v>
      </c>
      <c r="O26" s="5">
        <v>71646.98</v>
      </c>
      <c r="P26" s="5">
        <f t="shared" si="2"/>
        <v>71646.98</v>
      </c>
      <c r="Q26" s="16">
        <f t="shared" si="3"/>
        <v>100</v>
      </c>
      <c r="R26" s="5">
        <v>71646.98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32" ht="27.95" customHeight="1" x14ac:dyDescent="0.25">
      <c r="A27" s="1">
        <f t="shared" si="7"/>
        <v>22</v>
      </c>
      <c r="B27" s="1" t="s">
        <v>264</v>
      </c>
      <c r="C27" s="228" t="s">
        <v>265</v>
      </c>
      <c r="D27" s="37" t="s">
        <v>284</v>
      </c>
      <c r="E27" s="84" t="s">
        <v>97</v>
      </c>
      <c r="F27" s="97" t="s">
        <v>358</v>
      </c>
      <c r="G27" s="93">
        <f t="shared" si="0"/>
        <v>5101.93</v>
      </c>
      <c r="H27" s="44">
        <v>11</v>
      </c>
      <c r="I27" s="44">
        <v>6</v>
      </c>
      <c r="J27" s="44">
        <v>3</v>
      </c>
      <c r="K27" s="44">
        <v>7</v>
      </c>
      <c r="L27" s="44">
        <v>9</v>
      </c>
      <c r="M27" s="44">
        <v>0</v>
      </c>
      <c r="N27" s="16">
        <f t="shared" si="1"/>
        <v>63.636363636363633</v>
      </c>
      <c r="O27" s="5">
        <v>5101.93</v>
      </c>
      <c r="P27" s="5">
        <f t="shared" si="2"/>
        <v>5101.93</v>
      </c>
      <c r="Q27" s="16">
        <f t="shared" si="3"/>
        <v>100</v>
      </c>
      <c r="R27" s="5">
        <v>5101.93</v>
      </c>
      <c r="S27" s="16">
        <f t="shared" si="4"/>
        <v>100</v>
      </c>
      <c r="T27" s="5">
        <f t="shared" si="5"/>
        <v>0</v>
      </c>
      <c r="U27" s="16">
        <f t="shared" si="6"/>
        <v>0</v>
      </c>
    </row>
    <row r="28" spans="1:32" ht="27.95" customHeight="1" x14ac:dyDescent="0.25">
      <c r="A28" s="1">
        <f t="shared" si="7"/>
        <v>23</v>
      </c>
      <c r="B28" s="25" t="s">
        <v>23</v>
      </c>
      <c r="C28" s="228" t="s">
        <v>26</v>
      </c>
      <c r="D28" s="25" t="s">
        <v>71</v>
      </c>
      <c r="E28" s="25" t="s">
        <v>72</v>
      </c>
      <c r="F28" s="96" t="s">
        <v>295</v>
      </c>
      <c r="G28" s="16">
        <f t="shared" si="0"/>
        <v>9308.32</v>
      </c>
      <c r="H28" s="44">
        <v>23</v>
      </c>
      <c r="I28" s="44">
        <v>4</v>
      </c>
      <c r="J28" s="44">
        <v>16</v>
      </c>
      <c r="K28" s="44">
        <v>13</v>
      </c>
      <c r="L28" s="44">
        <v>17</v>
      </c>
      <c r="M28" s="44">
        <v>0</v>
      </c>
      <c r="N28" s="16">
        <f t="shared" si="1"/>
        <v>56.521739130434781</v>
      </c>
      <c r="O28" s="5">
        <v>9308.32</v>
      </c>
      <c r="P28" s="5">
        <f t="shared" si="2"/>
        <v>9308.32</v>
      </c>
      <c r="Q28" s="16">
        <f t="shared" si="3"/>
        <v>100</v>
      </c>
      <c r="R28" s="5">
        <v>9308.32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32" ht="27.95" customHeight="1" x14ac:dyDescent="0.2">
      <c r="A29" s="1">
        <f t="shared" si="7"/>
        <v>24</v>
      </c>
      <c r="B29" s="25" t="s">
        <v>22</v>
      </c>
      <c r="C29" s="228"/>
      <c r="D29" s="25" t="s">
        <v>458</v>
      </c>
      <c r="E29" s="25" t="s">
        <v>41</v>
      </c>
      <c r="F29" s="26" t="s">
        <v>459</v>
      </c>
      <c r="G29" s="16">
        <f t="shared" si="0"/>
        <v>0</v>
      </c>
      <c r="H29" s="44">
        <v>3</v>
      </c>
      <c r="I29" s="44">
        <v>0</v>
      </c>
      <c r="J29" s="44">
        <v>2</v>
      </c>
      <c r="K29" s="44">
        <v>0</v>
      </c>
      <c r="L29" s="44">
        <v>0</v>
      </c>
      <c r="M29" s="44">
        <v>0</v>
      </c>
      <c r="N29" s="16">
        <f t="shared" si="1"/>
        <v>0</v>
      </c>
      <c r="O29" s="5">
        <v>0</v>
      </c>
      <c r="P29" s="5">
        <f t="shared" si="2"/>
        <v>0</v>
      </c>
      <c r="Q29" s="16">
        <f t="shared" si="3"/>
        <v>0</v>
      </c>
      <c r="R29" s="5">
        <v>0</v>
      </c>
      <c r="S29" s="16">
        <f t="shared" si="4"/>
        <v>0</v>
      </c>
      <c r="T29" s="5">
        <f t="shared" si="5"/>
        <v>0</v>
      </c>
      <c r="U29" s="16">
        <f t="shared" si="6"/>
        <v>0</v>
      </c>
    </row>
    <row r="30" spans="1:32" ht="27.95" customHeight="1" x14ac:dyDescent="0.2">
      <c r="A30" s="1">
        <f t="shared" si="7"/>
        <v>25</v>
      </c>
      <c r="B30" s="25" t="s">
        <v>22</v>
      </c>
      <c r="C30" s="228"/>
      <c r="D30" s="25" t="s">
        <v>465</v>
      </c>
      <c r="E30" s="25" t="s">
        <v>41</v>
      </c>
      <c r="F30" s="26"/>
      <c r="G30" s="16">
        <f t="shared" si="0"/>
        <v>0</v>
      </c>
      <c r="H30" s="44">
        <v>6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16">
        <f t="shared" si="1"/>
        <v>0</v>
      </c>
      <c r="O30" s="5">
        <v>0</v>
      </c>
      <c r="P30" s="5">
        <f t="shared" si="2"/>
        <v>0</v>
      </c>
      <c r="Q30" s="16">
        <f t="shared" si="3"/>
        <v>0</v>
      </c>
      <c r="R30" s="5">
        <v>0</v>
      </c>
      <c r="S30" s="16">
        <f t="shared" si="4"/>
        <v>0</v>
      </c>
      <c r="T30" s="5">
        <f t="shared" si="5"/>
        <v>0</v>
      </c>
      <c r="U30" s="16">
        <f t="shared" si="6"/>
        <v>0</v>
      </c>
    </row>
    <row r="31" spans="1:32" ht="27.95" customHeight="1" x14ac:dyDescent="0.25">
      <c r="A31" s="1">
        <f t="shared" si="7"/>
        <v>26</v>
      </c>
      <c r="B31" s="1" t="s">
        <v>22</v>
      </c>
      <c r="C31" s="1"/>
      <c r="D31" s="25" t="s">
        <v>74</v>
      </c>
      <c r="E31" s="25" t="s">
        <v>75</v>
      </c>
      <c r="F31" s="96" t="s">
        <v>296</v>
      </c>
      <c r="G31" s="16">
        <f t="shared" si="0"/>
        <v>32049.7</v>
      </c>
      <c r="H31" s="44">
        <v>27</v>
      </c>
      <c r="I31" s="44">
        <v>5</v>
      </c>
      <c r="J31" s="44">
        <v>20</v>
      </c>
      <c r="K31" s="44">
        <v>27</v>
      </c>
      <c r="L31" s="44">
        <v>40</v>
      </c>
      <c r="M31" s="44">
        <v>0</v>
      </c>
      <c r="N31" s="16">
        <f t="shared" si="1"/>
        <v>100</v>
      </c>
      <c r="O31" s="5">
        <v>32049.7</v>
      </c>
      <c r="P31" s="5">
        <f t="shared" si="2"/>
        <v>32049.7</v>
      </c>
      <c r="Q31" s="16">
        <f t="shared" si="3"/>
        <v>100</v>
      </c>
      <c r="R31" s="5">
        <v>32049.7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32" ht="27.95" customHeight="1" x14ac:dyDescent="0.25">
      <c r="A32" s="1">
        <f t="shared" si="7"/>
        <v>27</v>
      </c>
      <c r="B32" s="1" t="s">
        <v>22</v>
      </c>
      <c r="C32" s="1"/>
      <c r="D32" s="25" t="s">
        <v>77</v>
      </c>
      <c r="E32" s="25" t="s">
        <v>78</v>
      </c>
      <c r="F32" s="88" t="s">
        <v>297</v>
      </c>
      <c r="G32" s="16">
        <f t="shared" si="0"/>
        <v>4755.7700000000004</v>
      </c>
      <c r="H32" s="44">
        <v>13</v>
      </c>
      <c r="I32" s="44">
        <v>3</v>
      </c>
      <c r="J32" s="44">
        <v>8</v>
      </c>
      <c r="K32" s="44">
        <v>9</v>
      </c>
      <c r="L32" s="44">
        <v>13</v>
      </c>
      <c r="M32" s="44">
        <v>0</v>
      </c>
      <c r="N32" s="16">
        <f t="shared" si="1"/>
        <v>69.230769230769226</v>
      </c>
      <c r="O32" s="5">
        <v>4755.7700000000004</v>
      </c>
      <c r="P32" s="5">
        <f t="shared" si="2"/>
        <v>4755.7700000000004</v>
      </c>
      <c r="Q32" s="16">
        <f t="shared" si="3"/>
        <v>100</v>
      </c>
      <c r="R32" s="5">
        <v>4755.7700000000004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80</v>
      </c>
      <c r="E33" s="25" t="s">
        <v>81</v>
      </c>
      <c r="F33" s="97" t="s">
        <v>374</v>
      </c>
      <c r="G33" s="16">
        <f t="shared" si="0"/>
        <v>13566.31</v>
      </c>
      <c r="H33" s="44">
        <v>71</v>
      </c>
      <c r="I33" s="44">
        <v>10</v>
      </c>
      <c r="J33" s="44">
        <v>26</v>
      </c>
      <c r="K33" s="44">
        <v>40</v>
      </c>
      <c r="L33" s="44">
        <v>47</v>
      </c>
      <c r="M33" s="44">
        <v>0</v>
      </c>
      <c r="N33" s="16">
        <f t="shared" si="1"/>
        <v>56.338028169014088</v>
      </c>
      <c r="O33" s="5">
        <v>13566.31</v>
      </c>
      <c r="P33" s="5">
        <f t="shared" si="2"/>
        <v>13566.31</v>
      </c>
      <c r="Q33" s="16">
        <f t="shared" si="3"/>
        <v>100</v>
      </c>
      <c r="R33" s="5">
        <v>13566.31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83</v>
      </c>
      <c r="E34" s="84" t="s">
        <v>41</v>
      </c>
      <c r="F34" s="88" t="s">
        <v>84</v>
      </c>
      <c r="G34" s="93">
        <f t="shared" si="0"/>
        <v>15819.39</v>
      </c>
      <c r="H34" s="44">
        <v>26</v>
      </c>
      <c r="I34" s="44">
        <v>4</v>
      </c>
      <c r="J34" s="44">
        <v>21</v>
      </c>
      <c r="K34" s="44">
        <v>24</v>
      </c>
      <c r="L34" s="44">
        <v>34</v>
      </c>
      <c r="M34" s="44">
        <v>0</v>
      </c>
      <c r="N34" s="16">
        <f t="shared" si="1"/>
        <v>92.307692307692307</v>
      </c>
      <c r="O34" s="5">
        <v>15819.39</v>
      </c>
      <c r="P34" s="5">
        <f t="shared" si="2"/>
        <v>15819.39</v>
      </c>
      <c r="Q34" s="16">
        <f t="shared" si="3"/>
        <v>100</v>
      </c>
      <c r="R34" s="5">
        <v>15819.39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1" t="s">
        <v>22</v>
      </c>
      <c r="C35" s="1"/>
      <c r="D35" s="34" t="s">
        <v>85</v>
      </c>
      <c r="E35" s="84" t="s">
        <v>41</v>
      </c>
      <c r="F35" s="97" t="s">
        <v>356</v>
      </c>
      <c r="G35" s="93">
        <f t="shared" si="0"/>
        <v>6222.08</v>
      </c>
      <c r="H35" s="44">
        <v>19</v>
      </c>
      <c r="I35" s="44">
        <v>4</v>
      </c>
      <c r="J35" s="44">
        <v>10</v>
      </c>
      <c r="K35" s="44">
        <v>12</v>
      </c>
      <c r="L35" s="44">
        <v>14</v>
      </c>
      <c r="M35" s="44">
        <v>0</v>
      </c>
      <c r="N35" s="16">
        <f t="shared" si="1"/>
        <v>63.157894736842103</v>
      </c>
      <c r="O35" s="5">
        <v>6222.08</v>
      </c>
      <c r="P35" s="5">
        <f t="shared" si="2"/>
        <v>6222.08</v>
      </c>
      <c r="Q35" s="16">
        <f t="shared" si="3"/>
        <v>100</v>
      </c>
      <c r="R35" s="5">
        <v>6222.08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27.95" customHeight="1" x14ac:dyDescent="0.25">
      <c r="A36" s="1">
        <f t="shared" si="7"/>
        <v>31</v>
      </c>
      <c r="B36" s="1" t="s">
        <v>22</v>
      </c>
      <c r="C36" s="1"/>
      <c r="D36" s="25" t="s">
        <v>87</v>
      </c>
      <c r="E36" s="84" t="s">
        <v>53</v>
      </c>
      <c r="F36" s="88" t="s">
        <v>298</v>
      </c>
      <c r="G36" s="93">
        <f t="shared" si="0"/>
        <v>22605.18</v>
      </c>
      <c r="H36" s="44">
        <v>40</v>
      </c>
      <c r="I36" s="44">
        <v>15</v>
      </c>
      <c r="J36" s="44">
        <v>20</v>
      </c>
      <c r="K36" s="44">
        <v>30</v>
      </c>
      <c r="L36" s="44">
        <v>34</v>
      </c>
      <c r="M36" s="44">
        <v>0</v>
      </c>
      <c r="N36" s="16">
        <f t="shared" si="1"/>
        <v>75</v>
      </c>
      <c r="O36" s="5">
        <v>22605.18</v>
      </c>
      <c r="P36" s="5">
        <f t="shared" si="2"/>
        <v>22605.18</v>
      </c>
      <c r="Q36" s="16">
        <f t="shared" si="3"/>
        <v>100</v>
      </c>
      <c r="R36" s="5">
        <v>22605.18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25" t="s">
        <v>24</v>
      </c>
      <c r="C37" s="228" t="s">
        <v>27</v>
      </c>
      <c r="D37" s="25" t="s">
        <v>92</v>
      </c>
      <c r="E37" s="84" t="s">
        <v>41</v>
      </c>
      <c r="F37" s="96" t="s">
        <v>363</v>
      </c>
      <c r="G37" s="93">
        <f t="shared" si="0"/>
        <v>13212.99</v>
      </c>
      <c r="H37" s="44">
        <v>28</v>
      </c>
      <c r="I37" s="44">
        <v>3</v>
      </c>
      <c r="J37" s="44">
        <v>19</v>
      </c>
      <c r="K37" s="44">
        <v>17</v>
      </c>
      <c r="L37" s="44">
        <v>19</v>
      </c>
      <c r="M37" s="44">
        <v>0</v>
      </c>
      <c r="N37" s="16">
        <f t="shared" si="1"/>
        <v>60.714285714285708</v>
      </c>
      <c r="O37" s="5">
        <v>13212.99</v>
      </c>
      <c r="P37" s="5">
        <f t="shared" si="2"/>
        <v>13212.99</v>
      </c>
      <c r="Q37" s="16">
        <f t="shared" si="3"/>
        <v>100</v>
      </c>
      <c r="R37" s="5">
        <v>13212.99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25" t="s">
        <v>22</v>
      </c>
      <c r="C38" s="228"/>
      <c r="D38" s="25" t="s">
        <v>417</v>
      </c>
      <c r="E38" s="84" t="s">
        <v>41</v>
      </c>
      <c r="F38" s="192" t="s">
        <v>435</v>
      </c>
      <c r="G38" s="93">
        <f t="shared" si="0"/>
        <v>365.4</v>
      </c>
      <c r="H38" s="44">
        <v>13</v>
      </c>
      <c r="I38" s="44">
        <v>3</v>
      </c>
      <c r="J38" s="44">
        <v>3</v>
      </c>
      <c r="K38" s="44">
        <v>1</v>
      </c>
      <c r="L38" s="44">
        <v>1</v>
      </c>
      <c r="M38" s="44">
        <v>0</v>
      </c>
      <c r="N38" s="16">
        <f t="shared" si="1"/>
        <v>7.6923076923076925</v>
      </c>
      <c r="O38" s="5">
        <v>365.4</v>
      </c>
      <c r="P38" s="5">
        <f t="shared" si="2"/>
        <v>365.4</v>
      </c>
      <c r="Q38" s="16">
        <f t="shared" si="3"/>
        <v>100</v>
      </c>
      <c r="R38" s="5">
        <v>365.4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94</v>
      </c>
      <c r="E39" s="84" t="s">
        <v>41</v>
      </c>
      <c r="F39" s="96" t="s">
        <v>299</v>
      </c>
      <c r="G39" s="93">
        <f t="shared" si="0"/>
        <v>9729.6299999999992</v>
      </c>
      <c r="H39" s="44">
        <v>27</v>
      </c>
      <c r="I39" s="44">
        <v>4</v>
      </c>
      <c r="J39" s="44">
        <v>13</v>
      </c>
      <c r="K39" s="44">
        <v>20</v>
      </c>
      <c r="L39" s="44">
        <v>24</v>
      </c>
      <c r="M39" s="44">
        <v>0</v>
      </c>
      <c r="N39" s="16">
        <f t="shared" si="1"/>
        <v>74.074074074074076</v>
      </c>
      <c r="O39" s="5">
        <v>9729.6299999999992</v>
      </c>
      <c r="P39" s="5">
        <f t="shared" si="2"/>
        <v>9729.6299999999992</v>
      </c>
      <c r="Q39" s="16">
        <f t="shared" si="3"/>
        <v>100</v>
      </c>
      <c r="R39" s="5">
        <v>9729.6299999999992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38.25" x14ac:dyDescent="0.25">
      <c r="A40" s="1">
        <f t="shared" si="7"/>
        <v>35</v>
      </c>
      <c r="B40" s="117" t="s">
        <v>23</v>
      </c>
      <c r="C40" s="228" t="s">
        <v>383</v>
      </c>
      <c r="D40" s="25" t="s">
        <v>384</v>
      </c>
      <c r="E40" s="84" t="s">
        <v>41</v>
      </c>
      <c r="F40" s="97" t="s">
        <v>436</v>
      </c>
      <c r="G40" s="93">
        <f t="shared" si="0"/>
        <v>3993.8</v>
      </c>
      <c r="H40" s="44">
        <v>9</v>
      </c>
      <c r="I40" s="44">
        <v>2</v>
      </c>
      <c r="J40" s="44">
        <v>6</v>
      </c>
      <c r="K40" s="44">
        <v>7</v>
      </c>
      <c r="L40" s="44">
        <v>9</v>
      </c>
      <c r="M40" s="44">
        <v>0</v>
      </c>
      <c r="N40" s="16">
        <f t="shared" si="1"/>
        <v>77.777777777777786</v>
      </c>
      <c r="O40" s="5">
        <v>3993.8</v>
      </c>
      <c r="P40" s="5">
        <f t="shared" si="2"/>
        <v>3993.8</v>
      </c>
      <c r="Q40" s="16">
        <f t="shared" si="3"/>
        <v>100</v>
      </c>
      <c r="R40" s="5">
        <v>3993.8</v>
      </c>
      <c r="S40" s="16">
        <f t="shared" si="4"/>
        <v>100</v>
      </c>
      <c r="T40" s="5">
        <f t="shared" si="5"/>
        <v>0</v>
      </c>
      <c r="U40" s="16">
        <f t="shared" si="6"/>
        <v>0</v>
      </c>
    </row>
    <row r="41" spans="1:21" ht="30" x14ac:dyDescent="0.25">
      <c r="A41" s="1">
        <f t="shared" si="7"/>
        <v>36</v>
      </c>
      <c r="B41" s="117" t="s">
        <v>22</v>
      </c>
      <c r="C41" s="228"/>
      <c r="D41" s="25" t="s">
        <v>452</v>
      </c>
      <c r="E41" s="84" t="s">
        <v>41</v>
      </c>
      <c r="F41" s="97"/>
      <c r="G41" s="93">
        <f t="shared" si="0"/>
        <v>0</v>
      </c>
      <c r="H41" s="44">
        <v>4</v>
      </c>
      <c r="I41" s="44">
        <v>0</v>
      </c>
      <c r="J41" s="44">
        <v>4</v>
      </c>
      <c r="K41" s="44">
        <v>0</v>
      </c>
      <c r="L41" s="44">
        <v>0</v>
      </c>
      <c r="M41" s="44">
        <v>0</v>
      </c>
      <c r="N41" s="16">
        <f t="shared" si="1"/>
        <v>0</v>
      </c>
      <c r="O41" s="5">
        <v>0</v>
      </c>
      <c r="P41" s="5">
        <f t="shared" si="2"/>
        <v>0</v>
      </c>
      <c r="Q41" s="16">
        <f t="shared" si="3"/>
        <v>0</v>
      </c>
      <c r="R41" s="5">
        <v>0</v>
      </c>
      <c r="S41" s="16">
        <f t="shared" si="4"/>
        <v>0</v>
      </c>
      <c r="T41" s="5">
        <f t="shared" si="5"/>
        <v>0</v>
      </c>
      <c r="U41" s="16">
        <f t="shared" si="6"/>
        <v>0</v>
      </c>
    </row>
    <row r="42" spans="1:21" ht="27.95" customHeight="1" x14ac:dyDescent="0.2">
      <c r="A42" s="1">
        <f t="shared" si="7"/>
        <v>37</v>
      </c>
      <c r="B42" s="1" t="s">
        <v>22</v>
      </c>
      <c r="C42" s="1"/>
      <c r="D42" s="37" t="s">
        <v>99</v>
      </c>
      <c r="E42" s="85" t="s">
        <v>100</v>
      </c>
      <c r="F42" s="138" t="s">
        <v>300</v>
      </c>
      <c r="G42" s="93">
        <f t="shared" si="0"/>
        <v>46508.4</v>
      </c>
      <c r="H42" s="44">
        <v>59</v>
      </c>
      <c r="I42" s="44">
        <v>4</v>
      </c>
      <c r="J42" s="44">
        <v>42</v>
      </c>
      <c r="K42" s="44">
        <v>56</v>
      </c>
      <c r="L42" s="44">
        <v>72</v>
      </c>
      <c r="M42" s="44">
        <v>0</v>
      </c>
      <c r="N42" s="16">
        <f t="shared" si="1"/>
        <v>94.915254237288138</v>
      </c>
      <c r="O42" s="5">
        <v>46508.4</v>
      </c>
      <c r="P42" s="5">
        <f t="shared" si="2"/>
        <v>46508.4</v>
      </c>
      <c r="Q42" s="16">
        <f t="shared" si="3"/>
        <v>100</v>
      </c>
      <c r="R42" s="5">
        <v>46508.4</v>
      </c>
      <c r="S42" s="16">
        <f t="shared" si="4"/>
        <v>100</v>
      </c>
      <c r="T42" s="5">
        <f t="shared" si="5"/>
        <v>0</v>
      </c>
      <c r="U42" s="16">
        <f t="shared" si="6"/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102</v>
      </c>
      <c r="E43" s="84" t="s">
        <v>41</v>
      </c>
      <c r="F43" s="96" t="s">
        <v>301</v>
      </c>
      <c r="G43" s="93">
        <f t="shared" si="0"/>
        <v>18803.37</v>
      </c>
      <c r="H43" s="44">
        <v>46</v>
      </c>
      <c r="I43" s="44">
        <v>10</v>
      </c>
      <c r="J43" s="44">
        <v>32</v>
      </c>
      <c r="K43" s="44">
        <v>35</v>
      </c>
      <c r="L43" s="44">
        <v>42</v>
      </c>
      <c r="M43" s="44">
        <v>0</v>
      </c>
      <c r="N43" s="16">
        <f t="shared" si="1"/>
        <v>76.08695652173914</v>
      </c>
      <c r="O43" s="5">
        <v>18803.37</v>
      </c>
      <c r="P43" s="5">
        <f t="shared" si="2"/>
        <v>18803.37</v>
      </c>
      <c r="Q43" s="16">
        <f t="shared" si="3"/>
        <v>100</v>
      </c>
      <c r="R43" s="5">
        <v>18803.37</v>
      </c>
      <c r="S43" s="16">
        <f t="shared" si="4"/>
        <v>100</v>
      </c>
      <c r="T43" s="5">
        <f t="shared" si="5"/>
        <v>0</v>
      </c>
      <c r="U43" s="16">
        <f t="shared" si="6"/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104</v>
      </c>
      <c r="E44" s="84" t="s">
        <v>41</v>
      </c>
      <c r="F44" s="96" t="s">
        <v>302</v>
      </c>
      <c r="G44" s="93">
        <f t="shared" si="0"/>
        <v>16646.240000000002</v>
      </c>
      <c r="H44" s="44">
        <v>31</v>
      </c>
      <c r="I44" s="44">
        <v>8</v>
      </c>
      <c r="J44" s="44">
        <v>18</v>
      </c>
      <c r="K44" s="44">
        <v>21</v>
      </c>
      <c r="L44" s="44">
        <v>30</v>
      </c>
      <c r="M44" s="44">
        <v>0</v>
      </c>
      <c r="N44" s="16">
        <f t="shared" si="1"/>
        <v>67.741935483870961</v>
      </c>
      <c r="O44" s="5">
        <v>16646.240000000002</v>
      </c>
      <c r="P44" s="5">
        <f t="shared" si="2"/>
        <v>16646.240000000002</v>
      </c>
      <c r="Q44" s="16">
        <f t="shared" si="3"/>
        <v>100</v>
      </c>
      <c r="R44" s="5">
        <v>16646.240000000002</v>
      </c>
      <c r="S44" s="16">
        <f t="shared" si="4"/>
        <v>100</v>
      </c>
      <c r="T44" s="5">
        <f t="shared" si="5"/>
        <v>0</v>
      </c>
      <c r="U44" s="16">
        <f t="shared" si="6"/>
        <v>0</v>
      </c>
    </row>
    <row r="45" spans="1:21" ht="27.95" customHeight="1" x14ac:dyDescent="0.25">
      <c r="A45" s="1">
        <f t="shared" si="7"/>
        <v>40</v>
      </c>
      <c r="B45" s="1" t="s">
        <v>22</v>
      </c>
      <c r="C45" s="1"/>
      <c r="D45" s="25" t="s">
        <v>106</v>
      </c>
      <c r="E45" s="84" t="s">
        <v>53</v>
      </c>
      <c r="F45" s="96" t="s">
        <v>303</v>
      </c>
      <c r="G45" s="93">
        <f t="shared" si="0"/>
        <v>15775.46</v>
      </c>
      <c r="H45" s="44">
        <v>30</v>
      </c>
      <c r="I45" s="44">
        <v>10</v>
      </c>
      <c r="J45" s="44">
        <v>15</v>
      </c>
      <c r="K45" s="44">
        <v>25</v>
      </c>
      <c r="L45" s="44">
        <v>38</v>
      </c>
      <c r="M45" s="44">
        <v>0</v>
      </c>
      <c r="N45" s="16">
        <f t="shared" si="1"/>
        <v>83.333333333333343</v>
      </c>
      <c r="O45" s="5">
        <v>15775.46</v>
      </c>
      <c r="P45" s="5">
        <f t="shared" si="2"/>
        <v>15775.46</v>
      </c>
      <c r="Q45" s="16">
        <f t="shared" si="3"/>
        <v>100</v>
      </c>
      <c r="R45" s="5">
        <v>15775.46</v>
      </c>
      <c r="S45" s="16">
        <f t="shared" si="4"/>
        <v>100</v>
      </c>
      <c r="T45" s="5">
        <f t="shared" si="5"/>
        <v>0</v>
      </c>
      <c r="U45" s="16">
        <f t="shared" si="6"/>
        <v>0</v>
      </c>
    </row>
    <row r="46" spans="1:21" ht="27.95" customHeight="1" x14ac:dyDescent="0.25">
      <c r="A46" s="1">
        <f t="shared" si="7"/>
        <v>41</v>
      </c>
      <c r="B46" s="1" t="s">
        <v>22</v>
      </c>
      <c r="C46" s="1"/>
      <c r="D46" s="25" t="s">
        <v>108</v>
      </c>
      <c r="E46" s="84" t="s">
        <v>41</v>
      </c>
      <c r="F46" s="98" t="s">
        <v>304</v>
      </c>
      <c r="G46" s="93">
        <f t="shared" si="0"/>
        <v>63281.93</v>
      </c>
      <c r="H46" s="44">
        <v>73</v>
      </c>
      <c r="I46" s="44">
        <v>25</v>
      </c>
      <c r="J46" s="44">
        <v>38</v>
      </c>
      <c r="K46" s="44">
        <v>64</v>
      </c>
      <c r="L46" s="44">
        <v>83</v>
      </c>
      <c r="M46" s="44">
        <v>0</v>
      </c>
      <c r="N46" s="16">
        <f t="shared" si="1"/>
        <v>87.671232876712324</v>
      </c>
      <c r="O46" s="5">
        <v>63281.93</v>
      </c>
      <c r="P46" s="5">
        <f t="shared" si="2"/>
        <v>63281.93</v>
      </c>
      <c r="Q46" s="16">
        <f t="shared" si="3"/>
        <v>100</v>
      </c>
      <c r="R46" s="5">
        <v>63281.93</v>
      </c>
      <c r="S46" s="16">
        <f t="shared" si="4"/>
        <v>100</v>
      </c>
      <c r="T46" s="5">
        <f t="shared" si="5"/>
        <v>0</v>
      </c>
      <c r="U46" s="16">
        <f t="shared" si="6"/>
        <v>0</v>
      </c>
    </row>
    <row r="47" spans="1:21" ht="27.95" customHeight="1" x14ac:dyDescent="0.25">
      <c r="A47" s="1">
        <f t="shared" si="7"/>
        <v>42</v>
      </c>
      <c r="B47" s="25" t="s">
        <v>264</v>
      </c>
      <c r="C47" s="228" t="s">
        <v>273</v>
      </c>
      <c r="D47" s="25" t="s">
        <v>115</v>
      </c>
      <c r="E47" s="86" t="s">
        <v>116</v>
      </c>
      <c r="F47" s="97" t="s">
        <v>375</v>
      </c>
      <c r="G47" s="93">
        <f t="shared" si="0"/>
        <v>28450.04</v>
      </c>
      <c r="H47" s="44">
        <v>43</v>
      </c>
      <c r="I47" s="44">
        <v>9</v>
      </c>
      <c r="J47" s="44">
        <v>19</v>
      </c>
      <c r="K47" s="44">
        <v>37</v>
      </c>
      <c r="L47" s="44">
        <v>51</v>
      </c>
      <c r="M47" s="44">
        <v>0</v>
      </c>
      <c r="N47" s="16">
        <f t="shared" si="1"/>
        <v>86.04651162790698</v>
      </c>
      <c r="O47" s="5">
        <v>28450.04</v>
      </c>
      <c r="P47" s="5">
        <f t="shared" si="2"/>
        <v>28450.04</v>
      </c>
      <c r="Q47" s="16">
        <f t="shared" si="3"/>
        <v>100</v>
      </c>
      <c r="R47" s="5">
        <v>28450.04</v>
      </c>
      <c r="S47" s="16">
        <f t="shared" si="4"/>
        <v>100</v>
      </c>
      <c r="T47" s="5">
        <f t="shared" si="5"/>
        <v>0</v>
      </c>
      <c r="U47" s="16">
        <f t="shared" si="6"/>
        <v>0</v>
      </c>
    </row>
    <row r="48" spans="1:21" ht="32.25" customHeight="1" x14ac:dyDescent="0.25">
      <c r="A48" s="1">
        <f t="shared" si="7"/>
        <v>43</v>
      </c>
      <c r="B48" s="1" t="s">
        <v>22</v>
      </c>
      <c r="C48" s="1"/>
      <c r="D48" s="25" t="s">
        <v>113</v>
      </c>
      <c r="E48" s="84" t="s">
        <v>53</v>
      </c>
      <c r="F48" s="96" t="s">
        <v>305</v>
      </c>
      <c r="G48" s="93">
        <f t="shared" si="0"/>
        <v>8697.07</v>
      </c>
      <c r="H48" s="44">
        <v>39</v>
      </c>
      <c r="I48" s="44">
        <v>9</v>
      </c>
      <c r="J48" s="44">
        <v>26</v>
      </c>
      <c r="K48" s="44">
        <v>21</v>
      </c>
      <c r="L48" s="44">
        <v>21</v>
      </c>
      <c r="M48" s="44">
        <v>0</v>
      </c>
      <c r="N48" s="16">
        <f t="shared" si="1"/>
        <v>53.846153846153847</v>
      </c>
      <c r="O48" s="5">
        <v>8697.07</v>
      </c>
      <c r="P48" s="5">
        <f t="shared" si="2"/>
        <v>8697.07</v>
      </c>
      <c r="Q48" s="16">
        <f t="shared" si="3"/>
        <v>100</v>
      </c>
      <c r="R48" s="5">
        <v>8697.07</v>
      </c>
      <c r="S48" s="16">
        <f t="shared" si="4"/>
        <v>100</v>
      </c>
      <c r="T48" s="5">
        <f t="shared" si="5"/>
        <v>0</v>
      </c>
      <c r="U48" s="16">
        <f t="shared" si="6"/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118</v>
      </c>
      <c r="E49" s="84" t="s">
        <v>116</v>
      </c>
      <c r="F49" s="96" t="s">
        <v>306</v>
      </c>
      <c r="G49" s="93">
        <f t="shared" si="0"/>
        <v>9541.8700000000008</v>
      </c>
      <c r="H49" s="44">
        <v>20</v>
      </c>
      <c r="I49" s="44">
        <v>6</v>
      </c>
      <c r="J49" s="44">
        <v>11</v>
      </c>
      <c r="K49" s="44">
        <v>12</v>
      </c>
      <c r="L49" s="44">
        <v>15</v>
      </c>
      <c r="M49" s="44">
        <v>0</v>
      </c>
      <c r="N49" s="16">
        <f t="shared" si="1"/>
        <v>60</v>
      </c>
      <c r="O49" s="5">
        <v>9541.8700000000008</v>
      </c>
      <c r="P49" s="5">
        <f t="shared" si="2"/>
        <v>9541.8700000000008</v>
      </c>
      <c r="Q49" s="16">
        <f t="shared" si="3"/>
        <v>100</v>
      </c>
      <c r="R49" s="5">
        <v>9541.8700000000008</v>
      </c>
      <c r="S49" s="16">
        <f t="shared" si="4"/>
        <v>100</v>
      </c>
      <c r="T49" s="5">
        <f t="shared" si="5"/>
        <v>0</v>
      </c>
      <c r="U49" s="16">
        <f t="shared" si="6"/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120</v>
      </c>
      <c r="E50" s="84" t="s">
        <v>58</v>
      </c>
      <c r="F50" s="96" t="s">
        <v>307</v>
      </c>
      <c r="G50" s="93">
        <f t="shared" si="0"/>
        <v>20690.39</v>
      </c>
      <c r="H50" s="44">
        <v>23</v>
      </c>
      <c r="I50" s="44">
        <v>5</v>
      </c>
      <c r="J50" s="44">
        <v>14</v>
      </c>
      <c r="K50" s="44">
        <v>14</v>
      </c>
      <c r="L50" s="44">
        <v>24</v>
      </c>
      <c r="M50" s="44">
        <v>0</v>
      </c>
      <c r="N50" s="16">
        <f t="shared" si="1"/>
        <v>60.869565217391312</v>
      </c>
      <c r="O50" s="5">
        <v>20690.39</v>
      </c>
      <c r="P50" s="5">
        <f t="shared" si="2"/>
        <v>20690.39</v>
      </c>
      <c r="Q50" s="16">
        <f t="shared" si="3"/>
        <v>100</v>
      </c>
      <c r="R50" s="5">
        <v>20690.39</v>
      </c>
      <c r="S50" s="16">
        <f t="shared" si="4"/>
        <v>100</v>
      </c>
      <c r="T50" s="5">
        <f t="shared" si="5"/>
        <v>0</v>
      </c>
      <c r="U50" s="16">
        <f t="shared" si="6"/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37" t="s">
        <v>418</v>
      </c>
      <c r="E51" s="84" t="s">
        <v>58</v>
      </c>
      <c r="F51" s="192" t="s">
        <v>437</v>
      </c>
      <c r="G51" s="93">
        <f t="shared" si="0"/>
        <v>5821.4</v>
      </c>
      <c r="H51" s="44">
        <v>20</v>
      </c>
      <c r="I51" s="44">
        <v>1</v>
      </c>
      <c r="J51" s="44">
        <v>3</v>
      </c>
      <c r="K51" s="44">
        <v>9</v>
      </c>
      <c r="L51" s="44">
        <v>9</v>
      </c>
      <c r="M51" s="44">
        <v>0</v>
      </c>
      <c r="N51" s="16">
        <f t="shared" si="1"/>
        <v>45</v>
      </c>
      <c r="O51" s="5">
        <v>5821.4</v>
      </c>
      <c r="P51" s="5">
        <f t="shared" si="2"/>
        <v>5821.4</v>
      </c>
      <c r="Q51" s="16">
        <f t="shared" si="3"/>
        <v>100</v>
      </c>
      <c r="R51" s="5">
        <v>5821.4</v>
      </c>
      <c r="S51" s="16">
        <f t="shared" si="4"/>
        <v>100</v>
      </c>
      <c r="T51" s="5">
        <f t="shared" si="5"/>
        <v>0</v>
      </c>
      <c r="U51" s="16">
        <f t="shared" si="6"/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122</v>
      </c>
      <c r="E52" s="84" t="s">
        <v>123</v>
      </c>
      <c r="F52" s="96" t="s">
        <v>308</v>
      </c>
      <c r="G52" s="93">
        <f t="shared" si="0"/>
        <v>88628.35</v>
      </c>
      <c r="H52" s="44">
        <v>114</v>
      </c>
      <c r="I52" s="44">
        <v>10</v>
      </c>
      <c r="J52" s="44">
        <v>88</v>
      </c>
      <c r="K52" s="44">
        <v>69</v>
      </c>
      <c r="L52" s="44">
        <v>106</v>
      </c>
      <c r="M52" s="44">
        <v>0</v>
      </c>
      <c r="N52" s="16">
        <f t="shared" si="1"/>
        <v>60.526315789473685</v>
      </c>
      <c r="O52" s="5">
        <v>88628.35</v>
      </c>
      <c r="P52" s="5">
        <f t="shared" si="2"/>
        <v>88628.35</v>
      </c>
      <c r="Q52" s="16">
        <f t="shared" si="3"/>
        <v>100</v>
      </c>
      <c r="R52" s="5">
        <v>88628.35</v>
      </c>
      <c r="S52" s="16">
        <f t="shared" si="4"/>
        <v>100</v>
      </c>
      <c r="T52" s="5">
        <f t="shared" si="5"/>
        <v>0</v>
      </c>
      <c r="U52" s="16">
        <f t="shared" si="6"/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266</v>
      </c>
      <c r="E53" s="84" t="s">
        <v>41</v>
      </c>
      <c r="F53" s="96" t="s">
        <v>309</v>
      </c>
      <c r="G53" s="93">
        <f t="shared" si="0"/>
        <v>0</v>
      </c>
      <c r="H53" s="44">
        <v>11</v>
      </c>
      <c r="I53" s="44">
        <v>2</v>
      </c>
      <c r="J53" s="44">
        <v>7</v>
      </c>
      <c r="K53" s="44">
        <v>0</v>
      </c>
      <c r="L53" s="44">
        <v>0</v>
      </c>
      <c r="M53" s="44">
        <v>0</v>
      </c>
      <c r="N53" s="16">
        <f t="shared" si="1"/>
        <v>0</v>
      </c>
      <c r="O53" s="16">
        <f>IF(I53=0,0,L53/I53)*100</f>
        <v>0</v>
      </c>
      <c r="P53" s="5">
        <f t="shared" si="2"/>
        <v>0</v>
      </c>
      <c r="Q53" s="16">
        <f t="shared" si="3"/>
        <v>0</v>
      </c>
      <c r="R53" s="16">
        <f t="shared" ref="R53" si="8">IF(L53=0,0,O53/L53)*100</f>
        <v>0</v>
      </c>
      <c r="S53" s="16">
        <f t="shared" si="4"/>
        <v>0</v>
      </c>
      <c r="T53" s="5">
        <f t="shared" si="5"/>
        <v>0</v>
      </c>
      <c r="U53" s="16">
        <f t="shared" si="6"/>
        <v>0</v>
      </c>
    </row>
    <row r="54" spans="1:21" ht="38.25" customHeight="1" x14ac:dyDescent="0.25">
      <c r="A54" s="1">
        <f t="shared" si="7"/>
        <v>49</v>
      </c>
      <c r="B54" s="228" t="s">
        <v>23</v>
      </c>
      <c r="C54" s="228" t="s">
        <v>273</v>
      </c>
      <c r="D54" s="25" t="s">
        <v>274</v>
      </c>
      <c r="E54" s="84" t="s">
        <v>41</v>
      </c>
      <c r="F54" s="96" t="s">
        <v>310</v>
      </c>
      <c r="G54" s="93">
        <f t="shared" si="0"/>
        <v>6532.15</v>
      </c>
      <c r="H54" s="44">
        <v>24</v>
      </c>
      <c r="I54" s="44">
        <v>5</v>
      </c>
      <c r="J54" s="44">
        <v>15</v>
      </c>
      <c r="K54" s="44">
        <v>14</v>
      </c>
      <c r="L54" s="44">
        <v>27</v>
      </c>
      <c r="M54" s="44">
        <v>0</v>
      </c>
      <c r="N54" s="16">
        <f t="shared" si="1"/>
        <v>58.333333333333336</v>
      </c>
      <c r="O54" s="16">
        <v>6532.15</v>
      </c>
      <c r="P54" s="5">
        <f t="shared" si="2"/>
        <v>6532.15</v>
      </c>
      <c r="Q54" s="16">
        <f t="shared" si="3"/>
        <v>100</v>
      </c>
      <c r="R54" s="16">
        <v>6532.15</v>
      </c>
      <c r="S54" s="16">
        <f t="shared" si="4"/>
        <v>100</v>
      </c>
      <c r="T54" s="5">
        <f t="shared" si="5"/>
        <v>0</v>
      </c>
      <c r="U54" s="16">
        <f t="shared" si="6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125</v>
      </c>
      <c r="E55" s="84" t="s">
        <v>72</v>
      </c>
      <c r="F55" s="96" t="s">
        <v>311</v>
      </c>
      <c r="G55" s="93">
        <f t="shared" si="0"/>
        <v>31149.98</v>
      </c>
      <c r="H55" s="44">
        <v>37</v>
      </c>
      <c r="I55" s="44">
        <v>6</v>
      </c>
      <c r="J55" s="44">
        <v>24</v>
      </c>
      <c r="K55" s="44">
        <v>29</v>
      </c>
      <c r="L55" s="44">
        <v>45</v>
      </c>
      <c r="M55" s="44">
        <v>0</v>
      </c>
      <c r="N55" s="16">
        <f t="shared" si="1"/>
        <v>78.378378378378372</v>
      </c>
      <c r="O55" s="5">
        <v>31149.98</v>
      </c>
      <c r="P55" s="5">
        <f t="shared" si="2"/>
        <v>31149.98</v>
      </c>
      <c r="Q55" s="16">
        <f t="shared" si="3"/>
        <v>100</v>
      </c>
      <c r="R55" s="5">
        <v>31149.98</v>
      </c>
      <c r="S55" s="16">
        <f t="shared" si="4"/>
        <v>100</v>
      </c>
      <c r="T55" s="5">
        <f t="shared" si="5"/>
        <v>0</v>
      </c>
      <c r="U55" s="16">
        <f t="shared" si="6"/>
        <v>0</v>
      </c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37" t="s">
        <v>127</v>
      </c>
      <c r="E56" s="85" t="s">
        <v>128</v>
      </c>
      <c r="F56" s="98" t="s">
        <v>312</v>
      </c>
      <c r="G56" s="93">
        <f t="shared" si="0"/>
        <v>34548.39</v>
      </c>
      <c r="H56" s="44">
        <v>61</v>
      </c>
      <c r="I56" s="44">
        <v>22</v>
      </c>
      <c r="J56" s="44">
        <v>23</v>
      </c>
      <c r="K56" s="44">
        <v>40</v>
      </c>
      <c r="L56" s="44">
        <v>61</v>
      </c>
      <c r="M56" s="44">
        <v>0</v>
      </c>
      <c r="N56" s="16">
        <f t="shared" si="1"/>
        <v>65.573770491803273</v>
      </c>
      <c r="O56" s="5">
        <v>34548.39</v>
      </c>
      <c r="P56" s="5">
        <f t="shared" si="2"/>
        <v>34548.39</v>
      </c>
      <c r="Q56" s="16">
        <f t="shared" si="3"/>
        <v>100</v>
      </c>
      <c r="R56" s="5">
        <v>34548.39</v>
      </c>
      <c r="S56" s="16">
        <f t="shared" si="4"/>
        <v>100</v>
      </c>
      <c r="T56" s="5">
        <f t="shared" si="5"/>
        <v>0</v>
      </c>
      <c r="U56" s="16">
        <f t="shared" si="6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37" t="s">
        <v>468</v>
      </c>
      <c r="E57" s="85" t="s">
        <v>469</v>
      </c>
      <c r="F57" s="98"/>
      <c r="G57" s="93">
        <f t="shared" si="0"/>
        <v>1971</v>
      </c>
      <c r="H57" s="44">
        <v>9</v>
      </c>
      <c r="I57" s="44">
        <v>0</v>
      </c>
      <c r="J57" s="44">
        <v>0</v>
      </c>
      <c r="K57" s="44">
        <v>2</v>
      </c>
      <c r="L57" s="44">
        <v>2</v>
      </c>
      <c r="M57" s="44">
        <v>0</v>
      </c>
      <c r="N57" s="16">
        <f t="shared" si="1"/>
        <v>22.222222222222221</v>
      </c>
      <c r="O57" s="5">
        <v>1971</v>
      </c>
      <c r="P57" s="5">
        <f t="shared" si="2"/>
        <v>1971</v>
      </c>
      <c r="Q57" s="16">
        <f t="shared" si="3"/>
        <v>100</v>
      </c>
      <c r="R57" s="5">
        <v>1971</v>
      </c>
      <c r="S57" s="16">
        <f t="shared" si="4"/>
        <v>100</v>
      </c>
      <c r="T57" s="5">
        <f t="shared" si="5"/>
        <v>0</v>
      </c>
      <c r="U57" s="16">
        <f t="shared" si="6"/>
        <v>0</v>
      </c>
    </row>
    <row r="58" spans="1:21" ht="27.95" customHeight="1" x14ac:dyDescent="0.25">
      <c r="A58" s="1"/>
      <c r="B58" s="1" t="s">
        <v>22</v>
      </c>
      <c r="C58" s="1"/>
      <c r="D58" s="25" t="s">
        <v>477</v>
      </c>
      <c r="E58" s="224" t="s">
        <v>263</v>
      </c>
      <c r="F58" s="98"/>
      <c r="G58" s="93">
        <f t="shared" si="0"/>
        <v>0</v>
      </c>
      <c r="H58" s="44">
        <v>6</v>
      </c>
      <c r="I58" s="44">
        <v>0</v>
      </c>
      <c r="J58" s="44">
        <v>1</v>
      </c>
      <c r="K58" s="44">
        <v>0</v>
      </c>
      <c r="L58" s="44">
        <v>0</v>
      </c>
      <c r="M58" s="44">
        <v>0</v>
      </c>
      <c r="N58" s="16">
        <f t="shared" si="1"/>
        <v>0</v>
      </c>
      <c r="O58" s="5">
        <v>0</v>
      </c>
      <c r="P58" s="5">
        <f t="shared" si="2"/>
        <v>0</v>
      </c>
      <c r="Q58" s="16">
        <f t="shared" si="3"/>
        <v>0</v>
      </c>
      <c r="R58" s="5">
        <v>0</v>
      </c>
      <c r="S58" s="16">
        <f t="shared" si="4"/>
        <v>0</v>
      </c>
      <c r="T58" s="5">
        <f t="shared" si="5"/>
        <v>0</v>
      </c>
      <c r="U58" s="16">
        <f t="shared" si="6"/>
        <v>0</v>
      </c>
    </row>
    <row r="59" spans="1:21" ht="27.95" customHeight="1" x14ac:dyDescent="0.25">
      <c r="A59" s="1">
        <f>ROW(A53:A53)</f>
        <v>53</v>
      </c>
      <c r="B59" s="1" t="s">
        <v>22</v>
      </c>
      <c r="C59" s="1"/>
      <c r="D59" s="25" t="s">
        <v>275</v>
      </c>
      <c r="E59" s="85" t="s">
        <v>276</v>
      </c>
      <c r="F59" s="97" t="s">
        <v>436</v>
      </c>
      <c r="G59" s="93">
        <f t="shared" si="0"/>
        <v>0</v>
      </c>
      <c r="H59" s="44">
        <v>3</v>
      </c>
      <c r="I59" s="44">
        <v>0</v>
      </c>
      <c r="J59" s="44">
        <v>2</v>
      </c>
      <c r="K59" s="44">
        <v>0</v>
      </c>
      <c r="L59" s="44">
        <v>0</v>
      </c>
      <c r="M59" s="44">
        <v>0</v>
      </c>
      <c r="N59" s="16">
        <f t="shared" si="1"/>
        <v>0</v>
      </c>
      <c r="O59" s="16">
        <f>IF(I59=0,0,L59/I59)*100</f>
        <v>0</v>
      </c>
      <c r="P59" s="5">
        <f t="shared" si="2"/>
        <v>0</v>
      </c>
      <c r="Q59" s="16">
        <f t="shared" si="3"/>
        <v>0</v>
      </c>
      <c r="R59" s="16">
        <f>IF(L59=0,0,O59/L59)*100</f>
        <v>0</v>
      </c>
      <c r="S59" s="16">
        <f t="shared" si="4"/>
        <v>0</v>
      </c>
      <c r="T59" s="5">
        <f t="shared" si="5"/>
        <v>0</v>
      </c>
      <c r="U59" s="16">
        <f t="shared" si="6"/>
        <v>0</v>
      </c>
    </row>
    <row r="60" spans="1:21" ht="27.95" customHeight="1" x14ac:dyDescent="0.25">
      <c r="A60" s="1">
        <f>ROW(A54:A54)</f>
        <v>54</v>
      </c>
      <c r="B60" s="25" t="s">
        <v>23</v>
      </c>
      <c r="C60" s="228" t="s">
        <v>29</v>
      </c>
      <c r="D60" s="25" t="s">
        <v>132</v>
      </c>
      <c r="E60" s="84" t="s">
        <v>78</v>
      </c>
      <c r="F60" s="96" t="s">
        <v>313</v>
      </c>
      <c r="G60" s="93">
        <f t="shared" si="0"/>
        <v>25729.93</v>
      </c>
      <c r="H60" s="44">
        <v>48</v>
      </c>
      <c r="I60" s="44">
        <v>8</v>
      </c>
      <c r="J60" s="44">
        <v>29</v>
      </c>
      <c r="K60" s="44">
        <v>38</v>
      </c>
      <c r="L60" s="44">
        <v>49</v>
      </c>
      <c r="M60" s="44">
        <v>0</v>
      </c>
      <c r="N60" s="16">
        <f t="shared" si="1"/>
        <v>79.166666666666657</v>
      </c>
      <c r="O60" s="5">
        <v>25729.93</v>
      </c>
      <c r="P60" s="5">
        <f t="shared" si="2"/>
        <v>25729.93</v>
      </c>
      <c r="Q60" s="16">
        <f t="shared" si="3"/>
        <v>100</v>
      </c>
      <c r="R60" s="5">
        <v>25729.93</v>
      </c>
      <c r="S60" s="16">
        <f t="shared" si="4"/>
        <v>100</v>
      </c>
      <c r="T60" s="5">
        <f t="shared" si="5"/>
        <v>0</v>
      </c>
      <c r="U60" s="16">
        <f t="shared" si="6"/>
        <v>0</v>
      </c>
    </row>
    <row r="61" spans="1:21" ht="29.25" customHeight="1" x14ac:dyDescent="0.25">
      <c r="A61" s="1">
        <f>ROW(A55:A55)</f>
        <v>55</v>
      </c>
      <c r="B61" s="1" t="s">
        <v>22</v>
      </c>
      <c r="C61" s="1"/>
      <c r="D61" s="37" t="s">
        <v>130</v>
      </c>
      <c r="E61" s="85" t="s">
        <v>41</v>
      </c>
      <c r="F61" s="96" t="s">
        <v>314</v>
      </c>
      <c r="G61" s="93">
        <f t="shared" si="0"/>
        <v>29637.85</v>
      </c>
      <c r="H61" s="44">
        <v>56</v>
      </c>
      <c r="I61" s="44">
        <v>6</v>
      </c>
      <c r="J61" s="44">
        <v>21</v>
      </c>
      <c r="K61" s="44">
        <v>32</v>
      </c>
      <c r="L61" s="44">
        <v>44</v>
      </c>
      <c r="M61" s="44">
        <v>0</v>
      </c>
      <c r="N61" s="16">
        <f t="shared" si="1"/>
        <v>57.142857142857139</v>
      </c>
      <c r="O61" s="5">
        <v>29637.85</v>
      </c>
      <c r="P61" s="5">
        <f t="shared" si="2"/>
        <v>29637.85</v>
      </c>
      <c r="Q61" s="16">
        <f t="shared" si="3"/>
        <v>100</v>
      </c>
      <c r="R61" s="5">
        <v>29637.85</v>
      </c>
      <c r="S61" s="16">
        <f t="shared" si="4"/>
        <v>100</v>
      </c>
      <c r="T61" s="5">
        <f t="shared" si="5"/>
        <v>0</v>
      </c>
      <c r="U61" s="16">
        <f t="shared" si="6"/>
        <v>0</v>
      </c>
    </row>
    <row r="62" spans="1:21" ht="28.5" customHeight="1" x14ac:dyDescent="0.25">
      <c r="A62" s="1">
        <f>ROW(A56:A56)</f>
        <v>56</v>
      </c>
      <c r="B62" s="60" t="s">
        <v>22</v>
      </c>
      <c r="C62" s="228"/>
      <c r="D62" s="37" t="s">
        <v>277</v>
      </c>
      <c r="E62" s="84" t="s">
        <v>41</v>
      </c>
      <c r="F62" s="98" t="s">
        <v>315</v>
      </c>
      <c r="G62" s="93">
        <f t="shared" si="0"/>
        <v>1510.98</v>
      </c>
      <c r="H62" s="44">
        <v>30</v>
      </c>
      <c r="I62" s="44">
        <v>6</v>
      </c>
      <c r="J62" s="44">
        <v>19</v>
      </c>
      <c r="K62" s="44">
        <v>25</v>
      </c>
      <c r="L62" s="44">
        <v>29</v>
      </c>
      <c r="M62" s="44">
        <v>0</v>
      </c>
      <c r="N62" s="16">
        <f t="shared" si="1"/>
        <v>83.333333333333343</v>
      </c>
      <c r="O62" s="5">
        <v>1510.98</v>
      </c>
      <c r="P62" s="5">
        <f t="shared" si="2"/>
        <v>1510.98</v>
      </c>
      <c r="Q62" s="16">
        <f t="shared" si="3"/>
        <v>100</v>
      </c>
      <c r="R62" s="5">
        <v>1510.98</v>
      </c>
      <c r="S62" s="16">
        <f t="shared" si="4"/>
        <v>100</v>
      </c>
      <c r="T62" s="5">
        <f t="shared" si="5"/>
        <v>0</v>
      </c>
      <c r="U62" s="16">
        <f t="shared" si="6"/>
        <v>0</v>
      </c>
    </row>
    <row r="63" spans="1:21" ht="28.5" customHeight="1" x14ac:dyDescent="0.25">
      <c r="A63" s="1">
        <f>ROW(A57:A57)</f>
        <v>57</v>
      </c>
      <c r="B63" s="60" t="s">
        <v>22</v>
      </c>
      <c r="C63" s="228"/>
      <c r="D63" s="37" t="s">
        <v>419</v>
      </c>
      <c r="E63" s="84" t="s">
        <v>41</v>
      </c>
      <c r="F63" s="192" t="s">
        <v>438</v>
      </c>
      <c r="G63" s="93">
        <f t="shared" si="0"/>
        <v>1386.83</v>
      </c>
      <c r="H63" s="44">
        <v>7</v>
      </c>
      <c r="I63" s="44">
        <v>1</v>
      </c>
      <c r="J63" s="44">
        <v>4</v>
      </c>
      <c r="K63" s="44">
        <v>4</v>
      </c>
      <c r="L63" s="44">
        <v>4</v>
      </c>
      <c r="M63" s="44">
        <v>0</v>
      </c>
      <c r="N63" s="16">
        <f t="shared" si="1"/>
        <v>57.142857142857139</v>
      </c>
      <c r="O63" s="5">
        <v>1386.83</v>
      </c>
      <c r="P63" s="5">
        <f t="shared" si="2"/>
        <v>1386.83</v>
      </c>
      <c r="Q63" s="16">
        <f t="shared" si="3"/>
        <v>100</v>
      </c>
      <c r="R63" s="5">
        <v>1386.83</v>
      </c>
      <c r="S63" s="16">
        <f t="shared" si="4"/>
        <v>100</v>
      </c>
      <c r="T63" s="5">
        <f t="shared" si="5"/>
        <v>0</v>
      </c>
      <c r="U63" s="16">
        <f t="shared" si="6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134</v>
      </c>
      <c r="E64" s="84" t="s">
        <v>135</v>
      </c>
      <c r="F64" s="96" t="s">
        <v>316</v>
      </c>
      <c r="G64" s="93">
        <f t="shared" si="0"/>
        <v>4661.71</v>
      </c>
      <c r="H64" s="44">
        <v>10</v>
      </c>
      <c r="I64" s="44">
        <v>1</v>
      </c>
      <c r="J64" s="44">
        <v>7</v>
      </c>
      <c r="K64" s="44">
        <v>9</v>
      </c>
      <c r="L64" s="44">
        <v>11</v>
      </c>
      <c r="M64" s="44">
        <v>0</v>
      </c>
      <c r="N64" s="16">
        <f t="shared" si="1"/>
        <v>90</v>
      </c>
      <c r="O64" s="5">
        <v>4661.71</v>
      </c>
      <c r="P64" s="5">
        <f t="shared" si="2"/>
        <v>4661.71</v>
      </c>
      <c r="Q64" s="16">
        <f t="shared" si="3"/>
        <v>100</v>
      </c>
      <c r="R64" s="5">
        <v>4661.71</v>
      </c>
      <c r="S64" s="16">
        <f t="shared" si="4"/>
        <v>100</v>
      </c>
      <c r="T64" s="5">
        <f t="shared" si="5"/>
        <v>0</v>
      </c>
      <c r="U64" s="16">
        <f t="shared" si="6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141</v>
      </c>
      <c r="E65" s="84" t="s">
        <v>53</v>
      </c>
      <c r="F65" s="96" t="s">
        <v>317</v>
      </c>
      <c r="G65" s="93">
        <f t="shared" si="0"/>
        <v>22301.040000000001</v>
      </c>
      <c r="H65" s="44">
        <v>39</v>
      </c>
      <c r="I65" s="44">
        <v>10</v>
      </c>
      <c r="J65" s="44">
        <v>22</v>
      </c>
      <c r="K65" s="44">
        <v>31</v>
      </c>
      <c r="L65" s="44">
        <v>37</v>
      </c>
      <c r="M65" s="44">
        <v>0</v>
      </c>
      <c r="N65" s="16">
        <f t="shared" si="1"/>
        <v>79.487179487179489</v>
      </c>
      <c r="O65" s="5">
        <v>22301.040000000001</v>
      </c>
      <c r="P65" s="5">
        <f t="shared" si="2"/>
        <v>22301.040000000001</v>
      </c>
      <c r="Q65" s="16">
        <f t="shared" si="3"/>
        <v>100</v>
      </c>
      <c r="R65" s="5">
        <v>22301.040000000001</v>
      </c>
      <c r="S65" s="16">
        <f t="shared" si="4"/>
        <v>100</v>
      </c>
      <c r="T65" s="5">
        <f t="shared" si="5"/>
        <v>0</v>
      </c>
      <c r="U65" s="16">
        <f t="shared" si="6"/>
        <v>0</v>
      </c>
    </row>
    <row r="66" spans="1:21" ht="27.95" customHeight="1" x14ac:dyDescent="0.25">
      <c r="A66" s="1">
        <f t="shared" si="7"/>
        <v>61</v>
      </c>
      <c r="B66" s="1" t="s">
        <v>22</v>
      </c>
      <c r="C66" s="1"/>
      <c r="D66" s="25" t="s">
        <v>143</v>
      </c>
      <c r="E66" s="84" t="s">
        <v>53</v>
      </c>
      <c r="F66" s="96" t="s">
        <v>318</v>
      </c>
      <c r="G66" s="93">
        <f t="shared" si="0"/>
        <v>18330.18</v>
      </c>
      <c r="H66" s="44">
        <v>27</v>
      </c>
      <c r="I66" s="44">
        <v>7</v>
      </c>
      <c r="J66" s="44">
        <v>18</v>
      </c>
      <c r="K66" s="44">
        <v>19</v>
      </c>
      <c r="L66" s="44">
        <v>25</v>
      </c>
      <c r="M66" s="44">
        <v>0</v>
      </c>
      <c r="N66" s="16">
        <f t="shared" si="1"/>
        <v>70.370370370370367</v>
      </c>
      <c r="O66" s="5">
        <v>18330.18</v>
      </c>
      <c r="P66" s="5">
        <f t="shared" si="2"/>
        <v>18330.18</v>
      </c>
      <c r="Q66" s="16">
        <f t="shared" si="3"/>
        <v>100</v>
      </c>
      <c r="R66" s="5">
        <v>18330.18</v>
      </c>
      <c r="S66" s="16">
        <f t="shared" si="4"/>
        <v>100</v>
      </c>
      <c r="T66" s="5">
        <f t="shared" si="5"/>
        <v>0</v>
      </c>
      <c r="U66" s="16">
        <f t="shared" si="6"/>
        <v>0</v>
      </c>
    </row>
    <row r="67" spans="1:21" ht="30.75" customHeight="1" x14ac:dyDescent="0.25">
      <c r="A67" s="1">
        <f t="shared" si="7"/>
        <v>62</v>
      </c>
      <c r="B67" s="25" t="s">
        <v>23</v>
      </c>
      <c r="C67" s="228" t="s">
        <v>268</v>
      </c>
      <c r="D67" s="25" t="s">
        <v>267</v>
      </c>
      <c r="E67" s="84" t="s">
        <v>41</v>
      </c>
      <c r="F67" s="96" t="s">
        <v>319</v>
      </c>
      <c r="G67" s="93">
        <f t="shared" si="0"/>
        <v>1203.94</v>
      </c>
      <c r="H67" s="44">
        <v>6</v>
      </c>
      <c r="I67" s="44">
        <v>0</v>
      </c>
      <c r="J67" s="44">
        <v>5</v>
      </c>
      <c r="K67" s="44">
        <v>3</v>
      </c>
      <c r="L67" s="44">
        <v>3</v>
      </c>
      <c r="M67" s="44">
        <v>0</v>
      </c>
      <c r="N67" s="16">
        <f t="shared" si="1"/>
        <v>50</v>
      </c>
      <c r="O67" s="16">
        <v>1203.94</v>
      </c>
      <c r="P67" s="5">
        <f t="shared" si="2"/>
        <v>1203.94</v>
      </c>
      <c r="Q67" s="16">
        <f t="shared" si="3"/>
        <v>100</v>
      </c>
      <c r="R67" s="16">
        <v>1203.94</v>
      </c>
      <c r="S67" s="16">
        <f t="shared" si="4"/>
        <v>100</v>
      </c>
      <c r="T67" s="5">
        <f t="shared" si="5"/>
        <v>0</v>
      </c>
      <c r="U67" s="16">
        <f t="shared" si="6"/>
        <v>0</v>
      </c>
    </row>
    <row r="68" spans="1:21" ht="30.75" customHeight="1" x14ac:dyDescent="0.25">
      <c r="A68" s="1">
        <f t="shared" si="7"/>
        <v>63</v>
      </c>
      <c r="B68" s="25" t="s">
        <v>22</v>
      </c>
      <c r="C68" s="228"/>
      <c r="D68" s="25" t="s">
        <v>420</v>
      </c>
      <c r="E68" s="84" t="s">
        <v>41</v>
      </c>
      <c r="F68" s="192" t="s">
        <v>439</v>
      </c>
      <c r="G68" s="93">
        <f t="shared" si="0"/>
        <v>3697.5</v>
      </c>
      <c r="H68" s="44">
        <v>11</v>
      </c>
      <c r="I68" s="44">
        <v>2</v>
      </c>
      <c r="J68" s="44">
        <v>3</v>
      </c>
      <c r="K68" s="44">
        <v>4</v>
      </c>
      <c r="L68" s="44">
        <v>6</v>
      </c>
      <c r="M68" s="44">
        <v>0</v>
      </c>
      <c r="N68" s="16">
        <f t="shared" si="1"/>
        <v>36.363636363636367</v>
      </c>
      <c r="O68" s="16">
        <v>3697.5</v>
      </c>
      <c r="P68" s="5">
        <f t="shared" si="2"/>
        <v>3697.5</v>
      </c>
      <c r="Q68" s="16">
        <f t="shared" si="3"/>
        <v>100</v>
      </c>
      <c r="R68" s="16">
        <v>3697.5</v>
      </c>
      <c r="S68" s="16">
        <f t="shared" si="4"/>
        <v>100</v>
      </c>
      <c r="T68" s="5">
        <f t="shared" si="5"/>
        <v>0</v>
      </c>
      <c r="U68" s="16">
        <f t="shared" si="6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145</v>
      </c>
      <c r="E69" s="84" t="s">
        <v>111</v>
      </c>
      <c r="F69" s="96" t="s">
        <v>320</v>
      </c>
      <c r="G69" s="93">
        <f t="shared" si="0"/>
        <v>20629.27</v>
      </c>
      <c r="H69" s="44">
        <v>33</v>
      </c>
      <c r="I69" s="44">
        <v>2</v>
      </c>
      <c r="J69" s="44">
        <v>16</v>
      </c>
      <c r="K69" s="44">
        <v>23</v>
      </c>
      <c r="L69" s="44">
        <v>32</v>
      </c>
      <c r="M69" s="44">
        <v>0</v>
      </c>
      <c r="N69" s="16">
        <f t="shared" si="1"/>
        <v>69.696969696969703</v>
      </c>
      <c r="O69" s="5">
        <v>20629.27</v>
      </c>
      <c r="P69" s="5">
        <f t="shared" si="2"/>
        <v>20629.27</v>
      </c>
      <c r="Q69" s="16">
        <f t="shared" si="3"/>
        <v>100</v>
      </c>
      <c r="R69" s="5">
        <v>20629.27</v>
      </c>
      <c r="S69" s="16">
        <f t="shared" si="4"/>
        <v>100</v>
      </c>
      <c r="T69" s="5">
        <f t="shared" si="5"/>
        <v>0</v>
      </c>
      <c r="U69" s="16">
        <f t="shared" si="6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421</v>
      </c>
      <c r="E70" s="84" t="s">
        <v>41</v>
      </c>
      <c r="F70" s="192" t="s">
        <v>440</v>
      </c>
      <c r="G70" s="93">
        <f t="shared" si="0"/>
        <v>1031.6500000000001</v>
      </c>
      <c r="H70" s="44">
        <v>7</v>
      </c>
      <c r="I70" s="44">
        <v>2</v>
      </c>
      <c r="J70" s="44">
        <v>3</v>
      </c>
      <c r="K70" s="44">
        <v>3</v>
      </c>
      <c r="L70" s="44">
        <v>3</v>
      </c>
      <c r="M70" s="44">
        <v>0</v>
      </c>
      <c r="N70" s="16">
        <f t="shared" si="1"/>
        <v>42.857142857142854</v>
      </c>
      <c r="O70" s="5">
        <v>1031.6500000000001</v>
      </c>
      <c r="P70" s="5">
        <f t="shared" si="2"/>
        <v>1031.6500000000001</v>
      </c>
      <c r="Q70" s="16">
        <f t="shared" si="3"/>
        <v>100</v>
      </c>
      <c r="R70" s="5">
        <v>1031.6500000000001</v>
      </c>
      <c r="S70" s="16">
        <f t="shared" si="4"/>
        <v>100</v>
      </c>
      <c r="T70" s="5">
        <f t="shared" si="5"/>
        <v>0</v>
      </c>
      <c r="U70" s="16">
        <f t="shared" si="6"/>
        <v>0</v>
      </c>
    </row>
    <row r="71" spans="1:21" ht="27.95" customHeight="1" x14ac:dyDescent="0.25">
      <c r="A71" s="1">
        <f t="shared" ref="A71:A134" si="9">ROW(A66:A66)</f>
        <v>66</v>
      </c>
      <c r="B71" s="1" t="s">
        <v>22</v>
      </c>
      <c r="C71" s="1"/>
      <c r="D71" s="25" t="s">
        <v>149</v>
      </c>
      <c r="E71" s="84" t="s">
        <v>150</v>
      </c>
      <c r="F71" s="96" t="s">
        <v>321</v>
      </c>
      <c r="G71" s="93">
        <f t="shared" si="0"/>
        <v>18536.490000000002</v>
      </c>
      <c r="H71" s="44">
        <v>24</v>
      </c>
      <c r="I71" s="44">
        <v>4</v>
      </c>
      <c r="J71" s="44">
        <v>15</v>
      </c>
      <c r="K71" s="44">
        <v>21</v>
      </c>
      <c r="L71" s="44">
        <v>26</v>
      </c>
      <c r="M71" s="44">
        <v>0</v>
      </c>
      <c r="N71" s="16">
        <f t="shared" si="1"/>
        <v>87.5</v>
      </c>
      <c r="O71" s="5">
        <v>18536.490000000002</v>
      </c>
      <c r="P71" s="5">
        <f t="shared" si="2"/>
        <v>18536.490000000002</v>
      </c>
      <c r="Q71" s="16">
        <f t="shared" si="3"/>
        <v>100</v>
      </c>
      <c r="R71" s="5">
        <v>18536.490000000002</v>
      </c>
      <c r="S71" s="16">
        <f t="shared" si="4"/>
        <v>100</v>
      </c>
      <c r="T71" s="5">
        <f t="shared" si="5"/>
        <v>0</v>
      </c>
      <c r="U71" s="16">
        <f t="shared" si="6"/>
        <v>0</v>
      </c>
    </row>
    <row r="72" spans="1:21" ht="27.95" customHeight="1" x14ac:dyDescent="0.25">
      <c r="A72" s="1">
        <f t="shared" si="9"/>
        <v>67</v>
      </c>
      <c r="B72" s="1" t="s">
        <v>22</v>
      </c>
      <c r="C72" s="1"/>
      <c r="D72" s="25" t="s">
        <v>152</v>
      </c>
      <c r="E72" s="86" t="s">
        <v>53</v>
      </c>
      <c r="F72" s="96" t="s">
        <v>322</v>
      </c>
      <c r="G72" s="93">
        <f t="shared" si="0"/>
        <v>13706.36</v>
      </c>
      <c r="H72" s="44">
        <v>32</v>
      </c>
      <c r="I72" s="44">
        <v>8</v>
      </c>
      <c r="J72" s="44">
        <v>18</v>
      </c>
      <c r="K72" s="44">
        <v>16</v>
      </c>
      <c r="L72" s="44">
        <v>22</v>
      </c>
      <c r="M72" s="44">
        <v>0</v>
      </c>
      <c r="N72" s="16">
        <f t="shared" si="1"/>
        <v>50</v>
      </c>
      <c r="O72" s="5">
        <v>13706.36</v>
      </c>
      <c r="P72" s="5">
        <f t="shared" si="2"/>
        <v>13706.36</v>
      </c>
      <c r="Q72" s="16">
        <f t="shared" si="3"/>
        <v>100</v>
      </c>
      <c r="R72" s="5">
        <v>13706.36</v>
      </c>
      <c r="S72" s="16">
        <f t="shared" si="4"/>
        <v>100</v>
      </c>
      <c r="T72" s="5">
        <f t="shared" si="5"/>
        <v>0</v>
      </c>
      <c r="U72" s="16">
        <f t="shared" si="6"/>
        <v>0</v>
      </c>
    </row>
    <row r="73" spans="1:21" ht="27.95" customHeight="1" x14ac:dyDescent="0.25">
      <c r="A73" s="1">
        <f t="shared" si="9"/>
        <v>68</v>
      </c>
      <c r="B73" s="1" t="s">
        <v>22</v>
      </c>
      <c r="C73" s="1"/>
      <c r="D73" s="25" t="s">
        <v>154</v>
      </c>
      <c r="E73" s="84" t="s">
        <v>155</v>
      </c>
      <c r="F73" s="99" t="s">
        <v>323</v>
      </c>
      <c r="G73" s="93">
        <f t="shared" si="0"/>
        <v>34544.620000000003</v>
      </c>
      <c r="H73" s="44">
        <v>52</v>
      </c>
      <c r="I73" s="44">
        <v>5</v>
      </c>
      <c r="J73" s="44">
        <v>46</v>
      </c>
      <c r="K73" s="44">
        <v>39</v>
      </c>
      <c r="L73" s="44">
        <v>57</v>
      </c>
      <c r="M73" s="44">
        <v>0</v>
      </c>
      <c r="N73" s="16">
        <f t="shared" si="1"/>
        <v>75</v>
      </c>
      <c r="O73" s="5">
        <v>34544.620000000003</v>
      </c>
      <c r="P73" s="5">
        <f t="shared" si="2"/>
        <v>34544.620000000003</v>
      </c>
      <c r="Q73" s="16">
        <f t="shared" si="3"/>
        <v>100</v>
      </c>
      <c r="R73" s="5">
        <v>34544.620000000003</v>
      </c>
      <c r="S73" s="16">
        <f t="shared" si="4"/>
        <v>100</v>
      </c>
      <c r="T73" s="5">
        <f t="shared" si="5"/>
        <v>0</v>
      </c>
      <c r="U73" s="16">
        <f t="shared" si="6"/>
        <v>0</v>
      </c>
    </row>
    <row r="74" spans="1:21" ht="39" customHeight="1" x14ac:dyDescent="0.25">
      <c r="A74" s="1">
        <f t="shared" si="9"/>
        <v>69</v>
      </c>
      <c r="B74" s="25" t="s">
        <v>23</v>
      </c>
      <c r="C74" s="228" t="s">
        <v>30</v>
      </c>
      <c r="D74" s="25" t="s">
        <v>157</v>
      </c>
      <c r="E74" s="87" t="s">
        <v>158</v>
      </c>
      <c r="F74" s="97" t="s">
        <v>324</v>
      </c>
      <c r="G74" s="93">
        <f t="shared" si="0"/>
        <v>3148.3</v>
      </c>
      <c r="H74" s="44">
        <v>45</v>
      </c>
      <c r="I74" s="44">
        <v>9</v>
      </c>
      <c r="J74" s="44">
        <v>13</v>
      </c>
      <c r="K74" s="44">
        <v>8</v>
      </c>
      <c r="L74" s="44">
        <v>9</v>
      </c>
      <c r="M74" s="44">
        <v>0</v>
      </c>
      <c r="N74" s="16">
        <f t="shared" si="1"/>
        <v>17.777777777777779</v>
      </c>
      <c r="O74" s="5">
        <v>3148.3</v>
      </c>
      <c r="P74" s="5">
        <f t="shared" si="2"/>
        <v>3148.3</v>
      </c>
      <c r="Q74" s="16">
        <f t="shared" si="3"/>
        <v>100</v>
      </c>
      <c r="R74" s="5">
        <v>3148.3</v>
      </c>
      <c r="S74" s="16">
        <f t="shared" si="4"/>
        <v>100</v>
      </c>
      <c r="T74" s="5">
        <f t="shared" si="5"/>
        <v>0</v>
      </c>
      <c r="U74" s="16">
        <f t="shared" si="6"/>
        <v>0</v>
      </c>
    </row>
    <row r="75" spans="1:21" ht="27.95" customHeight="1" x14ac:dyDescent="0.25">
      <c r="A75" s="1">
        <f t="shared" si="9"/>
        <v>70</v>
      </c>
      <c r="B75" s="1" t="s">
        <v>22</v>
      </c>
      <c r="C75" s="1"/>
      <c r="D75" s="25" t="s">
        <v>160</v>
      </c>
      <c r="E75" s="84" t="s">
        <v>161</v>
      </c>
      <c r="F75" s="96" t="s">
        <v>325</v>
      </c>
      <c r="G75" s="93">
        <f t="shared" si="0"/>
        <v>23549.26</v>
      </c>
      <c r="H75" s="44">
        <v>47</v>
      </c>
      <c r="I75" s="44">
        <v>2</v>
      </c>
      <c r="J75" s="44">
        <v>22</v>
      </c>
      <c r="K75" s="44">
        <v>34</v>
      </c>
      <c r="L75" s="44">
        <v>43</v>
      </c>
      <c r="M75" s="44">
        <v>0</v>
      </c>
      <c r="N75" s="16">
        <f t="shared" si="1"/>
        <v>72.340425531914903</v>
      </c>
      <c r="O75" s="5">
        <v>23549.26</v>
      </c>
      <c r="P75" s="5">
        <f t="shared" si="2"/>
        <v>23549.26</v>
      </c>
      <c r="Q75" s="16">
        <f t="shared" si="3"/>
        <v>100</v>
      </c>
      <c r="R75" s="5">
        <v>23549.26</v>
      </c>
      <c r="S75" s="16">
        <f t="shared" si="4"/>
        <v>100</v>
      </c>
      <c r="T75" s="5">
        <f t="shared" si="5"/>
        <v>0</v>
      </c>
      <c r="U75" s="16">
        <f t="shared" si="6"/>
        <v>0</v>
      </c>
    </row>
    <row r="76" spans="1:21" ht="27.95" customHeight="1" x14ac:dyDescent="0.25">
      <c r="A76" s="1">
        <f t="shared" si="9"/>
        <v>71</v>
      </c>
      <c r="B76" s="25" t="s">
        <v>24</v>
      </c>
      <c r="C76" s="228" t="s">
        <v>31</v>
      </c>
      <c r="D76" s="25" t="s">
        <v>163</v>
      </c>
      <c r="E76" s="84" t="s">
        <v>164</v>
      </c>
      <c r="F76" s="100" t="s">
        <v>165</v>
      </c>
      <c r="G76" s="93">
        <f t="shared" si="0"/>
        <v>18595.849999999999</v>
      </c>
      <c r="H76" s="44">
        <v>32</v>
      </c>
      <c r="I76" s="44">
        <v>5</v>
      </c>
      <c r="J76" s="44">
        <v>17</v>
      </c>
      <c r="K76" s="44">
        <v>22</v>
      </c>
      <c r="L76" s="44">
        <v>25</v>
      </c>
      <c r="M76" s="44">
        <v>0</v>
      </c>
      <c r="N76" s="16">
        <f t="shared" si="1"/>
        <v>68.75</v>
      </c>
      <c r="O76" s="5">
        <v>18595.849999999999</v>
      </c>
      <c r="P76" s="5">
        <f t="shared" si="2"/>
        <v>18595.849999999999</v>
      </c>
      <c r="Q76" s="16">
        <f t="shared" ref="Q76:Q138" si="10">IF(O76=0,0,P76/O76)*100</f>
        <v>100</v>
      </c>
      <c r="R76" s="5">
        <v>18595.849999999999</v>
      </c>
      <c r="S76" s="16">
        <f t="shared" ref="S76:S138" si="11">IF(P76=0,0,R76/P76)*100</f>
        <v>100</v>
      </c>
      <c r="T76" s="5">
        <f t="shared" si="5"/>
        <v>0</v>
      </c>
      <c r="U76" s="16">
        <f t="shared" ref="U76:U138" si="12">IF(P76=0,0,T76/P76)*100</f>
        <v>0</v>
      </c>
    </row>
    <row r="77" spans="1:21" ht="27.95" customHeight="1" x14ac:dyDescent="0.25">
      <c r="A77" s="1">
        <f t="shared" si="9"/>
        <v>72</v>
      </c>
      <c r="B77" s="1" t="s">
        <v>22</v>
      </c>
      <c r="C77" s="1"/>
      <c r="D77" s="25" t="s">
        <v>168</v>
      </c>
      <c r="E77" s="84" t="s">
        <v>41</v>
      </c>
      <c r="F77" s="98" t="s">
        <v>326</v>
      </c>
      <c r="G77" s="93">
        <f t="shared" si="0"/>
        <v>14464.55</v>
      </c>
      <c r="H77" s="44">
        <v>43</v>
      </c>
      <c r="I77" s="44">
        <v>14</v>
      </c>
      <c r="J77" s="44">
        <v>18</v>
      </c>
      <c r="K77" s="44">
        <v>25</v>
      </c>
      <c r="L77" s="44">
        <v>30</v>
      </c>
      <c r="M77" s="44">
        <v>0</v>
      </c>
      <c r="N77" s="16">
        <f t="shared" si="1"/>
        <v>58.139534883720934</v>
      </c>
      <c r="O77" s="5">
        <v>14464.55</v>
      </c>
      <c r="P77" s="5">
        <f t="shared" si="2"/>
        <v>14464.55</v>
      </c>
      <c r="Q77" s="16">
        <f t="shared" si="10"/>
        <v>100</v>
      </c>
      <c r="R77" s="5">
        <v>14464.55</v>
      </c>
      <c r="S77" s="16">
        <f t="shared" si="11"/>
        <v>100</v>
      </c>
      <c r="T77" s="5">
        <f t="shared" si="5"/>
        <v>0</v>
      </c>
      <c r="U77" s="16">
        <f t="shared" si="12"/>
        <v>0</v>
      </c>
    </row>
    <row r="78" spans="1:21" ht="27.95" customHeight="1" x14ac:dyDescent="0.25">
      <c r="A78" s="1">
        <f t="shared" si="9"/>
        <v>73</v>
      </c>
      <c r="B78" s="1" t="s">
        <v>22</v>
      </c>
      <c r="C78" s="1"/>
      <c r="D78" s="25" t="s">
        <v>170</v>
      </c>
      <c r="E78" s="84" t="s">
        <v>41</v>
      </c>
      <c r="F78" s="98" t="s">
        <v>327</v>
      </c>
      <c r="G78" s="93">
        <f t="shared" si="0"/>
        <v>6295.73</v>
      </c>
      <c r="H78" s="44">
        <v>28</v>
      </c>
      <c r="I78" s="44">
        <v>7</v>
      </c>
      <c r="J78" s="44">
        <v>14</v>
      </c>
      <c r="K78" s="44">
        <v>14</v>
      </c>
      <c r="L78" s="44">
        <v>17</v>
      </c>
      <c r="M78" s="44">
        <v>0</v>
      </c>
      <c r="N78" s="16">
        <f t="shared" si="1"/>
        <v>50</v>
      </c>
      <c r="O78" s="5">
        <v>6295.73</v>
      </c>
      <c r="P78" s="5">
        <f t="shared" si="2"/>
        <v>6295.73</v>
      </c>
      <c r="Q78" s="16">
        <f t="shared" si="10"/>
        <v>100</v>
      </c>
      <c r="R78" s="5">
        <v>6295.73</v>
      </c>
      <c r="S78" s="16">
        <f t="shared" si="11"/>
        <v>100</v>
      </c>
      <c r="T78" s="5">
        <f t="shared" si="5"/>
        <v>0</v>
      </c>
      <c r="U78" s="16">
        <f t="shared" si="12"/>
        <v>0</v>
      </c>
    </row>
    <row r="79" spans="1:21" ht="27.95" customHeight="1" x14ac:dyDescent="0.25">
      <c r="A79" s="1">
        <f t="shared" si="9"/>
        <v>74</v>
      </c>
      <c r="B79" s="1" t="s">
        <v>22</v>
      </c>
      <c r="C79" s="1"/>
      <c r="D79" s="25" t="s">
        <v>166</v>
      </c>
      <c r="E79" s="84" t="s">
        <v>53</v>
      </c>
      <c r="F79" s="98" t="s">
        <v>328</v>
      </c>
      <c r="G79" s="93">
        <f t="shared" si="0"/>
        <v>18309.5</v>
      </c>
      <c r="H79" s="44">
        <v>38</v>
      </c>
      <c r="I79" s="44">
        <v>6</v>
      </c>
      <c r="J79" s="44">
        <v>28</v>
      </c>
      <c r="K79" s="44">
        <v>28</v>
      </c>
      <c r="L79" s="44">
        <v>35</v>
      </c>
      <c r="M79" s="44">
        <v>0</v>
      </c>
      <c r="N79" s="16">
        <f t="shared" si="1"/>
        <v>73.68421052631578</v>
      </c>
      <c r="O79" s="5">
        <v>18309.5</v>
      </c>
      <c r="P79" s="5">
        <f t="shared" si="2"/>
        <v>18309.5</v>
      </c>
      <c r="Q79" s="16">
        <f t="shared" si="10"/>
        <v>100</v>
      </c>
      <c r="R79" s="5">
        <v>18309.5</v>
      </c>
      <c r="S79" s="16">
        <f t="shared" si="11"/>
        <v>100</v>
      </c>
      <c r="T79" s="5">
        <f t="shared" si="5"/>
        <v>0</v>
      </c>
      <c r="U79" s="16">
        <f t="shared" si="12"/>
        <v>0</v>
      </c>
    </row>
    <row r="80" spans="1:21" ht="27.95" customHeight="1" x14ac:dyDescent="0.25">
      <c r="A80" s="1">
        <f t="shared" si="9"/>
        <v>75</v>
      </c>
      <c r="B80" s="1" t="s">
        <v>22</v>
      </c>
      <c r="C80" s="1"/>
      <c r="D80" s="25" t="s">
        <v>481</v>
      </c>
      <c r="E80" s="84" t="s">
        <v>53</v>
      </c>
      <c r="F80" s="192" t="s">
        <v>441</v>
      </c>
      <c r="G80" s="93">
        <f t="shared" si="0"/>
        <v>583.92999999999995</v>
      </c>
      <c r="H80" s="44">
        <v>2</v>
      </c>
      <c r="I80" s="44">
        <v>0</v>
      </c>
      <c r="J80" s="44">
        <v>1</v>
      </c>
      <c r="K80" s="44">
        <v>2</v>
      </c>
      <c r="L80" s="44">
        <v>2</v>
      </c>
      <c r="M80" s="44">
        <v>0</v>
      </c>
      <c r="N80" s="16">
        <f t="shared" si="1"/>
        <v>100</v>
      </c>
      <c r="O80" s="5">
        <v>583.92999999999995</v>
      </c>
      <c r="P80" s="5">
        <f t="shared" si="2"/>
        <v>583.92999999999995</v>
      </c>
      <c r="Q80" s="16">
        <f t="shared" si="10"/>
        <v>100</v>
      </c>
      <c r="R80" s="5">
        <v>583.92999999999995</v>
      </c>
      <c r="S80" s="16">
        <f t="shared" si="11"/>
        <v>100</v>
      </c>
      <c r="T80" s="5">
        <f t="shared" si="5"/>
        <v>0</v>
      </c>
      <c r="U80" s="16">
        <f t="shared" si="12"/>
        <v>0</v>
      </c>
    </row>
    <row r="81" spans="1:21" ht="27.95" customHeight="1" x14ac:dyDescent="0.25">
      <c r="A81" s="1">
        <f t="shared" si="9"/>
        <v>76</v>
      </c>
      <c r="B81" s="1" t="s">
        <v>22</v>
      </c>
      <c r="C81" s="1"/>
      <c r="D81" s="25" t="s">
        <v>172</v>
      </c>
      <c r="E81" s="86" t="s">
        <v>173</v>
      </c>
      <c r="F81" s="96" t="s">
        <v>329</v>
      </c>
      <c r="G81" s="93">
        <f t="shared" si="0"/>
        <v>24359.82</v>
      </c>
      <c r="H81" s="44">
        <v>35</v>
      </c>
      <c r="I81" s="44">
        <v>1</v>
      </c>
      <c r="J81" s="44">
        <v>24</v>
      </c>
      <c r="K81" s="44">
        <v>18</v>
      </c>
      <c r="L81" s="44">
        <v>23</v>
      </c>
      <c r="M81" s="44">
        <v>0</v>
      </c>
      <c r="N81" s="16">
        <f t="shared" si="1"/>
        <v>51.428571428571423</v>
      </c>
      <c r="O81" s="5">
        <v>24359.82</v>
      </c>
      <c r="P81" s="5">
        <f t="shared" si="2"/>
        <v>24359.82</v>
      </c>
      <c r="Q81" s="16">
        <f t="shared" si="10"/>
        <v>100</v>
      </c>
      <c r="R81" s="5">
        <v>24359.82</v>
      </c>
      <c r="S81" s="16">
        <f t="shared" si="11"/>
        <v>100</v>
      </c>
      <c r="T81" s="5">
        <f t="shared" si="5"/>
        <v>0</v>
      </c>
      <c r="U81" s="16">
        <f t="shared" si="12"/>
        <v>0</v>
      </c>
    </row>
    <row r="82" spans="1:21" ht="27.95" customHeight="1" x14ac:dyDescent="0.25">
      <c r="A82" s="1">
        <f t="shared" si="9"/>
        <v>77</v>
      </c>
      <c r="B82" s="1" t="s">
        <v>22</v>
      </c>
      <c r="C82" s="1"/>
      <c r="D82" s="25" t="s">
        <v>175</v>
      </c>
      <c r="E82" s="84" t="s">
        <v>176</v>
      </c>
      <c r="F82" s="96" t="s">
        <v>370</v>
      </c>
      <c r="G82" s="93">
        <f t="shared" si="0"/>
        <v>20300.25</v>
      </c>
      <c r="H82" s="44">
        <v>37</v>
      </c>
      <c r="I82" s="44">
        <v>9</v>
      </c>
      <c r="J82" s="44">
        <v>18</v>
      </c>
      <c r="K82" s="44">
        <v>23</v>
      </c>
      <c r="L82" s="44">
        <v>26</v>
      </c>
      <c r="M82" s="44">
        <v>0</v>
      </c>
      <c r="N82" s="16">
        <f t="shared" si="1"/>
        <v>62.162162162162161</v>
      </c>
      <c r="O82" s="5">
        <v>20300.25</v>
      </c>
      <c r="P82" s="5">
        <f t="shared" si="2"/>
        <v>20300.25</v>
      </c>
      <c r="Q82" s="16">
        <f t="shared" si="10"/>
        <v>100</v>
      </c>
      <c r="R82" s="5">
        <v>20300.25</v>
      </c>
      <c r="S82" s="16">
        <f t="shared" si="11"/>
        <v>100</v>
      </c>
      <c r="T82" s="5">
        <f t="shared" si="5"/>
        <v>0</v>
      </c>
      <c r="U82" s="16">
        <f t="shared" si="12"/>
        <v>0</v>
      </c>
    </row>
    <row r="83" spans="1:21" ht="27.95" customHeight="1" x14ac:dyDescent="0.25">
      <c r="A83" s="1">
        <f t="shared" si="9"/>
        <v>78</v>
      </c>
      <c r="B83" s="1" t="s">
        <v>22</v>
      </c>
      <c r="C83" s="1"/>
      <c r="D83" s="25" t="s">
        <v>451</v>
      </c>
      <c r="E83" s="84" t="s">
        <v>41</v>
      </c>
      <c r="F83" s="96"/>
      <c r="G83" s="93">
        <f t="shared" si="0"/>
        <v>744.81</v>
      </c>
      <c r="H83" s="44">
        <v>7</v>
      </c>
      <c r="I83" s="44">
        <v>1</v>
      </c>
      <c r="J83" s="44">
        <v>4</v>
      </c>
      <c r="K83" s="44">
        <v>3</v>
      </c>
      <c r="L83" s="44">
        <v>3</v>
      </c>
      <c r="M83" s="44">
        <v>0</v>
      </c>
      <c r="N83" s="16">
        <f t="shared" si="1"/>
        <v>42.857142857142854</v>
      </c>
      <c r="O83" s="5">
        <v>744.81</v>
      </c>
      <c r="P83" s="5">
        <f t="shared" si="2"/>
        <v>744.81</v>
      </c>
      <c r="Q83" s="16">
        <f t="shared" si="10"/>
        <v>100</v>
      </c>
      <c r="R83" s="5">
        <v>744.81</v>
      </c>
      <c r="S83" s="16">
        <f t="shared" si="11"/>
        <v>100</v>
      </c>
      <c r="T83" s="5">
        <f t="shared" si="5"/>
        <v>0</v>
      </c>
      <c r="U83" s="16">
        <f t="shared" si="12"/>
        <v>0</v>
      </c>
    </row>
    <row r="84" spans="1:21" ht="27.95" customHeight="1" x14ac:dyDescent="0.25">
      <c r="A84" s="1">
        <f t="shared" si="9"/>
        <v>79</v>
      </c>
      <c r="B84" s="1" t="s">
        <v>22</v>
      </c>
      <c r="C84" s="1"/>
      <c r="D84" s="37" t="s">
        <v>178</v>
      </c>
      <c r="E84" s="85" t="s">
        <v>53</v>
      </c>
      <c r="F84" s="96" t="s">
        <v>330</v>
      </c>
      <c r="G84" s="93">
        <f t="shared" si="0"/>
        <v>103.49</v>
      </c>
      <c r="H84" s="44">
        <v>1</v>
      </c>
      <c r="I84" s="44">
        <v>0</v>
      </c>
      <c r="J84" s="44">
        <v>1</v>
      </c>
      <c r="K84" s="44">
        <v>1</v>
      </c>
      <c r="L84" s="44">
        <v>1</v>
      </c>
      <c r="M84" s="44">
        <v>0</v>
      </c>
      <c r="N84" s="16">
        <f t="shared" si="1"/>
        <v>100</v>
      </c>
      <c r="O84" s="5">
        <v>103.49</v>
      </c>
      <c r="P84" s="5">
        <f t="shared" si="2"/>
        <v>103.49</v>
      </c>
      <c r="Q84" s="16">
        <f t="shared" si="10"/>
        <v>100</v>
      </c>
      <c r="R84" s="5">
        <v>103.49</v>
      </c>
      <c r="S84" s="16">
        <f t="shared" si="11"/>
        <v>100</v>
      </c>
      <c r="T84" s="5">
        <f t="shared" si="5"/>
        <v>0</v>
      </c>
      <c r="U84" s="16">
        <f t="shared" si="12"/>
        <v>0</v>
      </c>
    </row>
    <row r="85" spans="1:21" ht="27.95" customHeight="1" x14ac:dyDescent="0.25">
      <c r="A85" s="1">
        <f t="shared" si="9"/>
        <v>80</v>
      </c>
      <c r="B85" s="1" t="s">
        <v>22</v>
      </c>
      <c r="C85" s="1"/>
      <c r="D85" s="25" t="s">
        <v>180</v>
      </c>
      <c r="E85" s="84" t="s">
        <v>41</v>
      </c>
      <c r="F85" s="97" t="s">
        <v>359</v>
      </c>
      <c r="G85" s="93">
        <f t="shared" si="0"/>
        <v>0</v>
      </c>
      <c r="H85" s="44">
        <v>15</v>
      </c>
      <c r="I85" s="44">
        <v>5</v>
      </c>
      <c r="J85" s="44">
        <v>7</v>
      </c>
      <c r="K85" s="44">
        <v>0</v>
      </c>
      <c r="L85" s="44">
        <v>0</v>
      </c>
      <c r="M85" s="44">
        <v>0</v>
      </c>
      <c r="N85" s="16">
        <f t="shared" si="1"/>
        <v>0</v>
      </c>
      <c r="O85" s="5">
        <v>0</v>
      </c>
      <c r="P85" s="5">
        <f t="shared" si="2"/>
        <v>0</v>
      </c>
      <c r="Q85" s="16">
        <f t="shared" si="10"/>
        <v>0</v>
      </c>
      <c r="R85" s="5">
        <v>0</v>
      </c>
      <c r="S85" s="16">
        <f t="shared" si="11"/>
        <v>0</v>
      </c>
      <c r="T85" s="5">
        <f t="shared" si="5"/>
        <v>0</v>
      </c>
      <c r="U85" s="16">
        <f t="shared" si="12"/>
        <v>0</v>
      </c>
    </row>
    <row r="86" spans="1:21" ht="27.95" customHeight="1" x14ac:dyDescent="0.25">
      <c r="A86" s="1">
        <f t="shared" si="9"/>
        <v>81</v>
      </c>
      <c r="B86" s="25" t="s">
        <v>25</v>
      </c>
      <c r="C86" s="228" t="s">
        <v>32</v>
      </c>
      <c r="D86" s="25" t="s">
        <v>182</v>
      </c>
      <c r="E86" s="84" t="s">
        <v>41</v>
      </c>
      <c r="F86" s="96" t="s">
        <v>331</v>
      </c>
      <c r="G86" s="93">
        <f t="shared" si="0"/>
        <v>12694.09</v>
      </c>
      <c r="H86" s="44">
        <v>38</v>
      </c>
      <c r="I86" s="44">
        <v>14</v>
      </c>
      <c r="J86" s="44">
        <v>18</v>
      </c>
      <c r="K86" s="44">
        <v>32</v>
      </c>
      <c r="L86" s="44">
        <v>40</v>
      </c>
      <c r="M86" s="44">
        <v>0</v>
      </c>
      <c r="N86" s="16">
        <f t="shared" si="1"/>
        <v>84.210526315789465</v>
      </c>
      <c r="O86" s="5">
        <v>12694.09</v>
      </c>
      <c r="P86" s="5">
        <f t="shared" si="2"/>
        <v>12694.09</v>
      </c>
      <c r="Q86" s="16">
        <f t="shared" si="10"/>
        <v>100</v>
      </c>
      <c r="R86" s="5">
        <v>12694.09</v>
      </c>
      <c r="S86" s="16">
        <f t="shared" si="11"/>
        <v>100</v>
      </c>
      <c r="T86" s="5">
        <f t="shared" si="5"/>
        <v>0</v>
      </c>
      <c r="U86" s="16">
        <f t="shared" si="12"/>
        <v>0</v>
      </c>
    </row>
    <row r="87" spans="1:21" ht="27.95" customHeight="1" x14ac:dyDescent="0.25">
      <c r="A87" s="1">
        <f t="shared" si="9"/>
        <v>82</v>
      </c>
      <c r="B87" s="228" t="s">
        <v>24</v>
      </c>
      <c r="C87" s="228" t="s">
        <v>259</v>
      </c>
      <c r="D87" s="25" t="s">
        <v>260</v>
      </c>
      <c r="E87" s="84" t="s">
        <v>41</v>
      </c>
      <c r="F87" s="96" t="s">
        <v>332</v>
      </c>
      <c r="G87" s="93">
        <f t="shared" si="0"/>
        <v>5999.98</v>
      </c>
      <c r="H87" s="44">
        <v>17</v>
      </c>
      <c r="I87" s="44">
        <v>2</v>
      </c>
      <c r="J87" s="44">
        <v>7</v>
      </c>
      <c r="K87" s="44">
        <v>9</v>
      </c>
      <c r="L87" s="44">
        <v>13</v>
      </c>
      <c r="M87" s="44">
        <v>0</v>
      </c>
      <c r="N87" s="16">
        <f t="shared" si="1"/>
        <v>52.941176470588239</v>
      </c>
      <c r="O87" s="16">
        <v>5999.98</v>
      </c>
      <c r="P87" s="5">
        <f t="shared" si="2"/>
        <v>5999.98</v>
      </c>
      <c r="Q87" s="16">
        <f t="shared" si="10"/>
        <v>100</v>
      </c>
      <c r="R87" s="16">
        <v>5999.98</v>
      </c>
      <c r="S87" s="16">
        <f t="shared" si="11"/>
        <v>100</v>
      </c>
      <c r="T87" s="5">
        <f t="shared" si="5"/>
        <v>0</v>
      </c>
      <c r="U87" s="16">
        <f t="shared" si="12"/>
        <v>0</v>
      </c>
    </row>
    <row r="88" spans="1:21" ht="27.95" customHeight="1" x14ac:dyDescent="0.25">
      <c r="A88" s="1">
        <f t="shared" si="9"/>
        <v>83</v>
      </c>
      <c r="B88" s="228" t="s">
        <v>22</v>
      </c>
      <c r="C88" s="228"/>
      <c r="D88" s="25" t="s">
        <v>473</v>
      </c>
      <c r="E88" s="84" t="s">
        <v>58</v>
      </c>
      <c r="F88" s="96"/>
      <c r="G88" s="93">
        <f t="shared" si="0"/>
        <v>0</v>
      </c>
      <c r="H88" s="44">
        <v>4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16">
        <f t="shared" si="1"/>
        <v>0</v>
      </c>
      <c r="O88" s="16">
        <v>0</v>
      </c>
      <c r="P88" s="5">
        <f t="shared" si="2"/>
        <v>0</v>
      </c>
      <c r="Q88" s="16">
        <f t="shared" si="10"/>
        <v>0</v>
      </c>
      <c r="R88" s="16">
        <v>0</v>
      </c>
      <c r="S88" s="16">
        <f t="shared" si="11"/>
        <v>0</v>
      </c>
      <c r="T88" s="5">
        <f t="shared" si="5"/>
        <v>0</v>
      </c>
      <c r="U88" s="16">
        <f t="shared" si="12"/>
        <v>0</v>
      </c>
    </row>
    <row r="89" spans="1:21" ht="27.95" customHeight="1" x14ac:dyDescent="0.25">
      <c r="A89" s="1">
        <f t="shared" si="9"/>
        <v>84</v>
      </c>
      <c r="B89" s="1" t="s">
        <v>22</v>
      </c>
      <c r="C89" s="1"/>
      <c r="D89" s="25" t="s">
        <v>184</v>
      </c>
      <c r="E89" s="84" t="s">
        <v>185</v>
      </c>
      <c r="F89" s="98" t="s">
        <v>333</v>
      </c>
      <c r="G89" s="93">
        <f t="shared" si="0"/>
        <v>91.35</v>
      </c>
      <c r="H89" s="44">
        <v>11</v>
      </c>
      <c r="I89" s="44">
        <v>1</v>
      </c>
      <c r="J89" s="44">
        <v>6</v>
      </c>
      <c r="K89" s="44">
        <v>1</v>
      </c>
      <c r="L89" s="44">
        <v>1</v>
      </c>
      <c r="M89" s="44">
        <v>0</v>
      </c>
      <c r="N89" s="16">
        <f t="shared" si="1"/>
        <v>9.0909090909090917</v>
      </c>
      <c r="O89" s="5">
        <v>91.35</v>
      </c>
      <c r="P89" s="5">
        <f t="shared" si="2"/>
        <v>91.35</v>
      </c>
      <c r="Q89" s="16">
        <f t="shared" si="10"/>
        <v>100</v>
      </c>
      <c r="R89" s="5">
        <v>91.35</v>
      </c>
      <c r="S89" s="16">
        <f t="shared" si="11"/>
        <v>100</v>
      </c>
      <c r="T89" s="5">
        <f t="shared" si="5"/>
        <v>0</v>
      </c>
      <c r="U89" s="16">
        <f t="shared" si="12"/>
        <v>0</v>
      </c>
    </row>
    <row r="90" spans="1:21" ht="27.95" customHeight="1" x14ac:dyDescent="0.25">
      <c r="A90" s="1">
        <f t="shared" si="9"/>
        <v>85</v>
      </c>
      <c r="B90" s="1" t="s">
        <v>22</v>
      </c>
      <c r="C90" s="1"/>
      <c r="D90" s="25" t="s">
        <v>187</v>
      </c>
      <c r="E90" s="84" t="s">
        <v>188</v>
      </c>
      <c r="F90" s="96" t="s">
        <v>362</v>
      </c>
      <c r="G90" s="93">
        <f t="shared" si="0"/>
        <v>20803.45</v>
      </c>
      <c r="H90" s="44">
        <v>42</v>
      </c>
      <c r="I90" s="44">
        <v>8</v>
      </c>
      <c r="J90" s="44">
        <v>24</v>
      </c>
      <c r="K90" s="44">
        <v>35</v>
      </c>
      <c r="L90" s="44">
        <v>45</v>
      </c>
      <c r="M90" s="44">
        <v>0</v>
      </c>
      <c r="N90" s="16">
        <f t="shared" si="1"/>
        <v>83.333333333333343</v>
      </c>
      <c r="O90" s="5">
        <v>20803.45</v>
      </c>
      <c r="P90" s="5">
        <f t="shared" si="2"/>
        <v>20803.45</v>
      </c>
      <c r="Q90" s="16">
        <f t="shared" si="10"/>
        <v>100</v>
      </c>
      <c r="R90" s="5">
        <v>20803.45</v>
      </c>
      <c r="S90" s="16">
        <f t="shared" si="11"/>
        <v>100</v>
      </c>
      <c r="T90" s="5">
        <f t="shared" si="5"/>
        <v>0</v>
      </c>
      <c r="U90" s="16">
        <f t="shared" si="12"/>
        <v>0</v>
      </c>
    </row>
    <row r="91" spans="1:21" ht="27.95" customHeight="1" x14ac:dyDescent="0.25">
      <c r="A91" s="1">
        <f t="shared" si="9"/>
        <v>86</v>
      </c>
      <c r="B91" s="1" t="s">
        <v>22</v>
      </c>
      <c r="C91" s="1"/>
      <c r="D91" s="25" t="s">
        <v>423</v>
      </c>
      <c r="E91" s="84" t="s">
        <v>188</v>
      </c>
      <c r="F91" s="192" t="s">
        <v>442</v>
      </c>
      <c r="G91" s="93">
        <f t="shared" si="0"/>
        <v>0</v>
      </c>
      <c r="H91" s="44">
        <v>9</v>
      </c>
      <c r="I91" s="44">
        <v>0</v>
      </c>
      <c r="J91" s="44">
        <v>1</v>
      </c>
      <c r="K91" s="44">
        <v>0</v>
      </c>
      <c r="L91" s="44">
        <v>0</v>
      </c>
      <c r="M91" s="44">
        <v>0</v>
      </c>
      <c r="N91" s="16">
        <f t="shared" si="1"/>
        <v>0</v>
      </c>
      <c r="O91" s="5">
        <v>0</v>
      </c>
      <c r="P91" s="5">
        <f t="shared" si="2"/>
        <v>0</v>
      </c>
      <c r="Q91" s="16">
        <f t="shared" si="10"/>
        <v>0</v>
      </c>
      <c r="R91" s="5">
        <v>0</v>
      </c>
      <c r="S91" s="16">
        <f t="shared" si="11"/>
        <v>0</v>
      </c>
      <c r="T91" s="5">
        <f t="shared" si="5"/>
        <v>0</v>
      </c>
      <c r="U91" s="16">
        <f t="shared" si="12"/>
        <v>0</v>
      </c>
    </row>
    <row r="92" spans="1:21" ht="42" customHeight="1" x14ac:dyDescent="0.25">
      <c r="A92" s="1">
        <f t="shared" si="9"/>
        <v>87</v>
      </c>
      <c r="B92" s="1" t="s">
        <v>22</v>
      </c>
      <c r="C92" s="1"/>
      <c r="D92" s="25" t="s">
        <v>190</v>
      </c>
      <c r="E92" s="84" t="s">
        <v>44</v>
      </c>
      <c r="F92" s="96" t="s">
        <v>361</v>
      </c>
      <c r="G92" s="93">
        <f t="shared" ref="G92:G137" si="13">O92</f>
        <v>47898.87</v>
      </c>
      <c r="H92" s="44">
        <v>57</v>
      </c>
      <c r="I92" s="44">
        <v>14</v>
      </c>
      <c r="J92" s="44">
        <v>34</v>
      </c>
      <c r="K92" s="44">
        <v>38</v>
      </c>
      <c r="L92" s="44">
        <v>56</v>
      </c>
      <c r="M92" s="44">
        <v>0</v>
      </c>
      <c r="N92" s="16">
        <f t="shared" ref="N92:R137" si="14">IF(H92=0,0,K92/H92)*100</f>
        <v>66.666666666666657</v>
      </c>
      <c r="O92" s="5">
        <v>47898.87</v>
      </c>
      <c r="P92" s="5">
        <f t="shared" ref="P92:P137" si="15">O92</f>
        <v>47898.87</v>
      </c>
      <c r="Q92" s="16">
        <f t="shared" si="10"/>
        <v>100</v>
      </c>
      <c r="R92" s="5">
        <v>47898.87</v>
      </c>
      <c r="S92" s="16">
        <f t="shared" si="11"/>
        <v>100</v>
      </c>
      <c r="T92" s="5">
        <f t="shared" ref="T92:T137" si="16">SUM(P92, -R92)</f>
        <v>0</v>
      </c>
      <c r="U92" s="16">
        <f t="shared" si="12"/>
        <v>0</v>
      </c>
    </row>
    <row r="93" spans="1:21" ht="27.95" customHeight="1" x14ac:dyDescent="0.25">
      <c r="A93" s="1">
        <f t="shared" si="9"/>
        <v>88</v>
      </c>
      <c r="B93" s="1" t="s">
        <v>22</v>
      </c>
      <c r="C93" s="1"/>
      <c r="D93" s="25" t="s">
        <v>192</v>
      </c>
      <c r="E93" s="84" t="s">
        <v>123</v>
      </c>
      <c r="F93" s="98" t="s">
        <v>334</v>
      </c>
      <c r="G93" s="93">
        <f t="shared" si="13"/>
        <v>643.1</v>
      </c>
      <c r="H93" s="44">
        <v>2</v>
      </c>
      <c r="I93" s="44">
        <v>0</v>
      </c>
      <c r="J93" s="44">
        <v>2</v>
      </c>
      <c r="K93" s="44">
        <v>2</v>
      </c>
      <c r="L93" s="44">
        <v>2</v>
      </c>
      <c r="M93" s="44">
        <v>0</v>
      </c>
      <c r="N93" s="16">
        <f t="shared" si="14"/>
        <v>100</v>
      </c>
      <c r="O93" s="5">
        <v>643.1</v>
      </c>
      <c r="P93" s="5">
        <f t="shared" si="15"/>
        <v>643.1</v>
      </c>
      <c r="Q93" s="16">
        <f t="shared" si="10"/>
        <v>100</v>
      </c>
      <c r="R93" s="5">
        <v>643.1</v>
      </c>
      <c r="S93" s="16">
        <f t="shared" si="11"/>
        <v>100</v>
      </c>
      <c r="T93" s="5">
        <f t="shared" si="16"/>
        <v>0</v>
      </c>
      <c r="U93" s="16">
        <f t="shared" si="12"/>
        <v>0</v>
      </c>
    </row>
    <row r="94" spans="1:21" ht="27.95" customHeight="1" x14ac:dyDescent="0.25">
      <c r="A94" s="1">
        <f t="shared" si="9"/>
        <v>89</v>
      </c>
      <c r="B94" s="1" t="s">
        <v>22</v>
      </c>
      <c r="C94" s="1"/>
      <c r="D94" s="25" t="s">
        <v>424</v>
      </c>
      <c r="E94" s="84" t="s">
        <v>111</v>
      </c>
      <c r="F94" s="192" t="s">
        <v>443</v>
      </c>
      <c r="G94" s="93">
        <f t="shared" si="13"/>
        <v>1827</v>
      </c>
      <c r="H94" s="44">
        <v>21</v>
      </c>
      <c r="I94" s="44">
        <v>1</v>
      </c>
      <c r="J94" s="44">
        <v>0</v>
      </c>
      <c r="K94" s="44">
        <v>6</v>
      </c>
      <c r="L94" s="44">
        <v>6</v>
      </c>
      <c r="M94" s="44">
        <v>0</v>
      </c>
      <c r="N94" s="16">
        <f t="shared" si="14"/>
        <v>28.571428571428569</v>
      </c>
      <c r="O94" s="5">
        <v>1827</v>
      </c>
      <c r="P94" s="5">
        <f t="shared" si="15"/>
        <v>1827</v>
      </c>
      <c r="Q94" s="16">
        <f t="shared" si="10"/>
        <v>100</v>
      </c>
      <c r="R94" s="5">
        <v>1827</v>
      </c>
      <c r="S94" s="16">
        <v>1827</v>
      </c>
      <c r="T94" s="5">
        <f t="shared" si="16"/>
        <v>0</v>
      </c>
      <c r="U94" s="16">
        <f t="shared" si="12"/>
        <v>0</v>
      </c>
    </row>
    <row r="95" spans="1:21" ht="27.95" customHeight="1" x14ac:dyDescent="0.25">
      <c r="A95" s="1">
        <f t="shared" si="9"/>
        <v>90</v>
      </c>
      <c r="B95" s="1" t="s">
        <v>22</v>
      </c>
      <c r="C95" s="1"/>
      <c r="D95" s="25" t="s">
        <v>193</v>
      </c>
      <c r="E95" s="84" t="s">
        <v>41</v>
      </c>
      <c r="F95" s="100" t="s">
        <v>376</v>
      </c>
      <c r="G95" s="93">
        <f t="shared" si="13"/>
        <v>0</v>
      </c>
      <c r="H95" s="44">
        <v>25</v>
      </c>
      <c r="I95" s="44">
        <v>4</v>
      </c>
      <c r="J95" s="44">
        <v>20</v>
      </c>
      <c r="K95" s="44">
        <v>0</v>
      </c>
      <c r="L95" s="44">
        <v>0</v>
      </c>
      <c r="M95" s="44">
        <v>0</v>
      </c>
      <c r="N95" s="16">
        <f t="shared" si="14"/>
        <v>0</v>
      </c>
      <c r="O95" s="5">
        <v>0</v>
      </c>
      <c r="P95" s="5">
        <f t="shared" si="15"/>
        <v>0</v>
      </c>
      <c r="Q95" s="16">
        <f t="shared" si="10"/>
        <v>0</v>
      </c>
      <c r="R95" s="5">
        <v>0</v>
      </c>
      <c r="S95" s="16">
        <f t="shared" si="11"/>
        <v>0</v>
      </c>
      <c r="T95" s="5">
        <f t="shared" si="16"/>
        <v>0</v>
      </c>
      <c r="U95" s="16">
        <f t="shared" si="12"/>
        <v>0</v>
      </c>
    </row>
    <row r="96" spans="1:21" ht="27.95" customHeight="1" x14ac:dyDescent="0.25">
      <c r="A96" s="1">
        <f t="shared" si="9"/>
        <v>91</v>
      </c>
      <c r="B96" s="1" t="s">
        <v>22</v>
      </c>
      <c r="C96" s="1"/>
      <c r="D96" s="25" t="s">
        <v>195</v>
      </c>
      <c r="E96" s="84" t="s">
        <v>196</v>
      </c>
      <c r="F96" s="96" t="s">
        <v>335</v>
      </c>
      <c r="G96" s="93">
        <f t="shared" si="13"/>
        <v>21033.4</v>
      </c>
      <c r="H96" s="44">
        <v>32</v>
      </c>
      <c r="I96" s="44">
        <v>2</v>
      </c>
      <c r="J96" s="44">
        <v>29</v>
      </c>
      <c r="K96" s="44">
        <v>21</v>
      </c>
      <c r="L96" s="44">
        <v>30</v>
      </c>
      <c r="M96" s="44">
        <v>0</v>
      </c>
      <c r="N96" s="16">
        <f t="shared" si="14"/>
        <v>65.625</v>
      </c>
      <c r="O96" s="5">
        <v>21033.4</v>
      </c>
      <c r="P96" s="5">
        <f t="shared" si="15"/>
        <v>21033.4</v>
      </c>
      <c r="Q96" s="16">
        <f t="shared" si="10"/>
        <v>100</v>
      </c>
      <c r="R96" s="5">
        <v>21033.4</v>
      </c>
      <c r="S96" s="16">
        <f t="shared" si="11"/>
        <v>100</v>
      </c>
      <c r="T96" s="5">
        <f t="shared" si="16"/>
        <v>0</v>
      </c>
      <c r="U96" s="16">
        <f t="shared" si="12"/>
        <v>0</v>
      </c>
    </row>
    <row r="97" spans="1:21" ht="27.95" customHeight="1" x14ac:dyDescent="0.25">
      <c r="A97" s="1">
        <f t="shared" si="9"/>
        <v>92</v>
      </c>
      <c r="B97" s="1" t="s">
        <v>22</v>
      </c>
      <c r="C97" s="1"/>
      <c r="D97" s="25" t="s">
        <v>198</v>
      </c>
      <c r="E97" s="84" t="s">
        <v>196</v>
      </c>
      <c r="F97" s="96" t="s">
        <v>336</v>
      </c>
      <c r="G97" s="93">
        <f t="shared" si="13"/>
        <v>5236.76</v>
      </c>
      <c r="H97" s="44">
        <v>6</v>
      </c>
      <c r="I97" s="44">
        <v>0</v>
      </c>
      <c r="J97" s="44">
        <v>6</v>
      </c>
      <c r="K97" s="44">
        <v>6</v>
      </c>
      <c r="L97" s="44">
        <v>8</v>
      </c>
      <c r="M97" s="44">
        <v>0</v>
      </c>
      <c r="N97" s="16">
        <f t="shared" si="14"/>
        <v>100</v>
      </c>
      <c r="O97" s="5">
        <v>5236.76</v>
      </c>
      <c r="P97" s="5">
        <f t="shared" si="15"/>
        <v>5236.76</v>
      </c>
      <c r="Q97" s="16">
        <f t="shared" si="10"/>
        <v>100</v>
      </c>
      <c r="R97" s="5">
        <v>5236.76</v>
      </c>
      <c r="S97" s="16">
        <f t="shared" si="11"/>
        <v>100</v>
      </c>
      <c r="T97" s="5">
        <f t="shared" si="16"/>
        <v>0</v>
      </c>
      <c r="U97" s="16">
        <f t="shared" si="12"/>
        <v>0</v>
      </c>
    </row>
    <row r="98" spans="1:21" ht="27.95" customHeight="1" x14ac:dyDescent="0.25">
      <c r="A98" s="1">
        <f t="shared" si="9"/>
        <v>93</v>
      </c>
      <c r="B98" s="1" t="s">
        <v>22</v>
      </c>
      <c r="C98" s="1"/>
      <c r="D98" s="25" t="s">
        <v>200</v>
      </c>
      <c r="E98" s="84" t="s">
        <v>41</v>
      </c>
      <c r="F98" s="96" t="s">
        <v>337</v>
      </c>
      <c r="G98" s="93">
        <f t="shared" si="13"/>
        <v>25655.06</v>
      </c>
      <c r="H98" s="44">
        <v>28</v>
      </c>
      <c r="I98" s="44">
        <v>9</v>
      </c>
      <c r="J98" s="44">
        <v>18</v>
      </c>
      <c r="K98" s="44">
        <v>20</v>
      </c>
      <c r="L98" s="44">
        <v>35</v>
      </c>
      <c r="M98" s="44">
        <v>0</v>
      </c>
      <c r="N98" s="16">
        <f t="shared" si="14"/>
        <v>71.428571428571431</v>
      </c>
      <c r="O98" s="5">
        <v>25655.06</v>
      </c>
      <c r="P98" s="5">
        <f t="shared" si="15"/>
        <v>25655.06</v>
      </c>
      <c r="Q98" s="16">
        <f t="shared" si="10"/>
        <v>100</v>
      </c>
      <c r="R98" s="5">
        <v>25655.06</v>
      </c>
      <c r="S98" s="16">
        <f t="shared" si="11"/>
        <v>100</v>
      </c>
      <c r="T98" s="5">
        <f t="shared" si="16"/>
        <v>0</v>
      </c>
      <c r="U98" s="16">
        <f t="shared" si="12"/>
        <v>0</v>
      </c>
    </row>
    <row r="99" spans="1:21" ht="27.95" customHeight="1" x14ac:dyDescent="0.25">
      <c r="A99" s="1">
        <f t="shared" si="9"/>
        <v>94</v>
      </c>
      <c r="B99" s="1" t="s">
        <v>22</v>
      </c>
      <c r="C99" s="1"/>
      <c r="D99" s="25" t="s">
        <v>204</v>
      </c>
      <c r="E99" s="84" t="s">
        <v>53</v>
      </c>
      <c r="F99" s="96" t="s">
        <v>338</v>
      </c>
      <c r="G99" s="93">
        <f t="shared" si="13"/>
        <v>22827.72</v>
      </c>
      <c r="H99" s="44">
        <v>40</v>
      </c>
      <c r="I99" s="44">
        <v>3</v>
      </c>
      <c r="J99" s="44">
        <v>25</v>
      </c>
      <c r="K99" s="44">
        <v>25</v>
      </c>
      <c r="L99" s="44">
        <v>42</v>
      </c>
      <c r="M99" s="44">
        <v>0</v>
      </c>
      <c r="N99" s="16">
        <f t="shared" si="14"/>
        <v>62.5</v>
      </c>
      <c r="O99" s="5">
        <v>22827.72</v>
      </c>
      <c r="P99" s="5">
        <f t="shared" si="15"/>
        <v>22827.72</v>
      </c>
      <c r="Q99" s="16">
        <f t="shared" si="10"/>
        <v>100</v>
      </c>
      <c r="R99" s="5">
        <v>22827.72</v>
      </c>
      <c r="S99" s="16">
        <f t="shared" si="11"/>
        <v>100</v>
      </c>
      <c r="T99" s="5">
        <f t="shared" si="16"/>
        <v>0</v>
      </c>
      <c r="U99" s="16">
        <f t="shared" si="12"/>
        <v>0</v>
      </c>
    </row>
    <row r="100" spans="1:21" ht="27.95" customHeight="1" x14ac:dyDescent="0.25">
      <c r="A100" s="1">
        <f t="shared" si="9"/>
        <v>95</v>
      </c>
      <c r="B100" s="1" t="s">
        <v>22</v>
      </c>
      <c r="C100" s="1"/>
      <c r="D100" s="25" t="s">
        <v>206</v>
      </c>
      <c r="E100" s="86" t="s">
        <v>41</v>
      </c>
      <c r="F100" s="96" t="s">
        <v>339</v>
      </c>
      <c r="G100" s="93">
        <f t="shared" si="13"/>
        <v>40285.85</v>
      </c>
      <c r="H100" s="44">
        <v>59</v>
      </c>
      <c r="I100" s="44">
        <v>15</v>
      </c>
      <c r="J100" s="44">
        <v>35</v>
      </c>
      <c r="K100" s="44">
        <v>41</v>
      </c>
      <c r="L100" s="44">
        <v>59</v>
      </c>
      <c r="M100" s="44">
        <v>0</v>
      </c>
      <c r="N100" s="16">
        <f t="shared" si="14"/>
        <v>69.491525423728817</v>
      </c>
      <c r="O100" s="5">
        <v>40285.85</v>
      </c>
      <c r="P100" s="5">
        <f t="shared" si="15"/>
        <v>40285.85</v>
      </c>
      <c r="Q100" s="16">
        <f t="shared" si="10"/>
        <v>100</v>
      </c>
      <c r="R100" s="5">
        <v>40285.85</v>
      </c>
      <c r="S100" s="16">
        <f t="shared" si="11"/>
        <v>100</v>
      </c>
      <c r="T100" s="5">
        <f t="shared" si="16"/>
        <v>0</v>
      </c>
      <c r="U100" s="16">
        <f t="shared" si="12"/>
        <v>0</v>
      </c>
    </row>
    <row r="101" spans="1:21" ht="27.95" customHeight="1" x14ac:dyDescent="0.25">
      <c r="A101" s="1">
        <f t="shared" si="9"/>
        <v>96</v>
      </c>
      <c r="B101" s="1" t="s">
        <v>22</v>
      </c>
      <c r="C101" s="1"/>
      <c r="D101" s="25" t="s">
        <v>450</v>
      </c>
      <c r="E101" s="86" t="s">
        <v>41</v>
      </c>
      <c r="F101" s="96"/>
      <c r="G101" s="93">
        <f t="shared" si="13"/>
        <v>3036.5</v>
      </c>
      <c r="H101" s="44">
        <v>4</v>
      </c>
      <c r="I101" s="44">
        <v>0</v>
      </c>
      <c r="J101" s="44">
        <v>1</v>
      </c>
      <c r="K101" s="44">
        <v>2</v>
      </c>
      <c r="L101" s="44">
        <v>2</v>
      </c>
      <c r="M101" s="44">
        <v>0</v>
      </c>
      <c r="N101" s="16">
        <f t="shared" si="14"/>
        <v>50</v>
      </c>
      <c r="O101" s="5">
        <v>3036.5</v>
      </c>
      <c r="P101" s="5">
        <f t="shared" si="15"/>
        <v>3036.5</v>
      </c>
      <c r="Q101" s="16">
        <f t="shared" si="10"/>
        <v>100</v>
      </c>
      <c r="R101" s="5">
        <v>3036.5</v>
      </c>
      <c r="S101" s="16">
        <f t="shared" si="11"/>
        <v>100</v>
      </c>
      <c r="T101" s="5">
        <f t="shared" si="16"/>
        <v>0</v>
      </c>
      <c r="U101" s="16">
        <f t="shared" si="12"/>
        <v>0</v>
      </c>
    </row>
    <row r="102" spans="1:21" ht="27.95" customHeight="1" x14ac:dyDescent="0.25">
      <c r="A102" s="1">
        <f t="shared" si="9"/>
        <v>97</v>
      </c>
      <c r="B102" s="1" t="s">
        <v>22</v>
      </c>
      <c r="C102" s="1"/>
      <c r="D102" s="25" t="s">
        <v>208</v>
      </c>
      <c r="E102" s="84" t="s">
        <v>135</v>
      </c>
      <c r="F102" s="96" t="s">
        <v>340</v>
      </c>
      <c r="G102" s="93">
        <f t="shared" si="13"/>
        <v>9577.0300000000007</v>
      </c>
      <c r="H102" s="44">
        <v>7</v>
      </c>
      <c r="I102" s="44">
        <v>2</v>
      </c>
      <c r="J102" s="44">
        <v>3</v>
      </c>
      <c r="K102" s="44">
        <v>7</v>
      </c>
      <c r="L102" s="44">
        <v>11</v>
      </c>
      <c r="M102" s="44">
        <v>0</v>
      </c>
      <c r="N102" s="16">
        <f t="shared" si="14"/>
        <v>100</v>
      </c>
      <c r="O102" s="5">
        <v>9577.0300000000007</v>
      </c>
      <c r="P102" s="5">
        <f t="shared" si="15"/>
        <v>9577.0300000000007</v>
      </c>
      <c r="Q102" s="16">
        <f t="shared" si="10"/>
        <v>100</v>
      </c>
      <c r="R102" s="5">
        <v>9577.0300000000007</v>
      </c>
      <c r="S102" s="16">
        <f t="shared" si="11"/>
        <v>100</v>
      </c>
      <c r="T102" s="5">
        <f t="shared" si="16"/>
        <v>0</v>
      </c>
      <c r="U102" s="16">
        <f t="shared" si="12"/>
        <v>0</v>
      </c>
    </row>
    <row r="103" spans="1:21" ht="27.95" customHeight="1" x14ac:dyDescent="0.25">
      <c r="A103" s="1">
        <f t="shared" si="9"/>
        <v>98</v>
      </c>
      <c r="B103" s="1" t="s">
        <v>22</v>
      </c>
      <c r="C103" s="1"/>
      <c r="D103" s="25" t="s">
        <v>210</v>
      </c>
      <c r="E103" s="84" t="s">
        <v>211</v>
      </c>
      <c r="F103" s="100" t="s">
        <v>341</v>
      </c>
      <c r="G103" s="93">
        <f t="shared" si="13"/>
        <v>8230.5499999999993</v>
      </c>
      <c r="H103" s="44">
        <v>7</v>
      </c>
      <c r="I103" s="44">
        <v>1</v>
      </c>
      <c r="J103" s="44">
        <v>6</v>
      </c>
      <c r="K103" s="44">
        <v>6</v>
      </c>
      <c r="L103" s="44">
        <v>9</v>
      </c>
      <c r="M103" s="44">
        <v>0</v>
      </c>
      <c r="N103" s="16">
        <f t="shared" si="14"/>
        <v>85.714285714285708</v>
      </c>
      <c r="O103" s="5">
        <v>8230.5499999999993</v>
      </c>
      <c r="P103" s="5">
        <f t="shared" si="15"/>
        <v>8230.5499999999993</v>
      </c>
      <c r="Q103" s="16">
        <f t="shared" si="10"/>
        <v>100</v>
      </c>
      <c r="R103" s="5">
        <v>8230.5499999999993</v>
      </c>
      <c r="S103" s="16">
        <f t="shared" si="11"/>
        <v>100</v>
      </c>
      <c r="T103" s="5">
        <f t="shared" si="16"/>
        <v>0</v>
      </c>
      <c r="U103" s="16">
        <f t="shared" si="12"/>
        <v>0</v>
      </c>
    </row>
    <row r="104" spans="1:21" ht="30" x14ac:dyDescent="0.25">
      <c r="A104" s="1">
        <f t="shared" si="9"/>
        <v>99</v>
      </c>
      <c r="B104" s="1" t="s">
        <v>22</v>
      </c>
      <c r="C104" s="1"/>
      <c r="D104" s="25" t="s">
        <v>385</v>
      </c>
      <c r="E104" s="84" t="s">
        <v>41</v>
      </c>
      <c r="F104" s="97" t="s">
        <v>431</v>
      </c>
      <c r="G104" s="93">
        <f t="shared" si="13"/>
        <v>1080.42</v>
      </c>
      <c r="H104" s="44">
        <v>26</v>
      </c>
      <c r="I104" s="44">
        <v>7</v>
      </c>
      <c r="J104" s="44">
        <v>7</v>
      </c>
      <c r="K104" s="44">
        <v>5</v>
      </c>
      <c r="L104" s="44">
        <v>5</v>
      </c>
      <c r="M104" s="44">
        <v>0</v>
      </c>
      <c r="N104" s="16">
        <f t="shared" si="14"/>
        <v>19.230769230769234</v>
      </c>
      <c r="O104" s="16">
        <v>1080.42</v>
      </c>
      <c r="P104" s="5">
        <f t="shared" si="15"/>
        <v>1080.42</v>
      </c>
      <c r="Q104" s="16">
        <f t="shared" si="10"/>
        <v>100</v>
      </c>
      <c r="R104" s="5">
        <v>1080.42</v>
      </c>
      <c r="S104" s="16">
        <f t="shared" si="11"/>
        <v>100</v>
      </c>
      <c r="T104" s="5">
        <f t="shared" si="16"/>
        <v>0</v>
      </c>
      <c r="U104" s="16">
        <f t="shared" si="12"/>
        <v>0</v>
      </c>
    </row>
    <row r="105" spans="1:21" ht="27.95" customHeight="1" x14ac:dyDescent="0.25">
      <c r="A105" s="1">
        <f t="shared" si="9"/>
        <v>100</v>
      </c>
      <c r="B105" s="1" t="s">
        <v>22</v>
      </c>
      <c r="C105" s="1"/>
      <c r="D105" s="25" t="s">
        <v>218</v>
      </c>
      <c r="E105" s="84" t="s">
        <v>53</v>
      </c>
      <c r="F105" s="96" t="s">
        <v>342</v>
      </c>
      <c r="G105" s="93">
        <f t="shared" si="13"/>
        <v>11637.7</v>
      </c>
      <c r="H105" s="44">
        <v>33</v>
      </c>
      <c r="I105" s="44">
        <v>9</v>
      </c>
      <c r="J105" s="44">
        <v>21</v>
      </c>
      <c r="K105" s="44">
        <v>27</v>
      </c>
      <c r="L105" s="44">
        <v>34</v>
      </c>
      <c r="M105" s="44">
        <v>0</v>
      </c>
      <c r="N105" s="16">
        <f t="shared" si="14"/>
        <v>81.818181818181827</v>
      </c>
      <c r="O105" s="5">
        <v>11637.7</v>
      </c>
      <c r="P105" s="5">
        <f t="shared" si="15"/>
        <v>11637.7</v>
      </c>
      <c r="Q105" s="16">
        <f t="shared" si="10"/>
        <v>100</v>
      </c>
      <c r="R105" s="5">
        <v>11637.7</v>
      </c>
      <c r="S105" s="16">
        <f t="shared" si="11"/>
        <v>100</v>
      </c>
      <c r="T105" s="5">
        <f t="shared" si="16"/>
        <v>0</v>
      </c>
      <c r="U105" s="16">
        <f t="shared" si="12"/>
        <v>0</v>
      </c>
    </row>
    <row r="106" spans="1:21" ht="27.95" customHeight="1" x14ac:dyDescent="0.25">
      <c r="A106" s="1">
        <f t="shared" si="9"/>
        <v>101</v>
      </c>
      <c r="B106" s="1" t="s">
        <v>22</v>
      </c>
      <c r="C106" s="1"/>
      <c r="D106" s="25" t="s">
        <v>216</v>
      </c>
      <c r="E106" s="25" t="s">
        <v>53</v>
      </c>
      <c r="F106" s="98" t="s">
        <v>343</v>
      </c>
      <c r="G106" s="93">
        <f t="shared" si="13"/>
        <v>28740.67</v>
      </c>
      <c r="H106" s="44">
        <v>33</v>
      </c>
      <c r="I106" s="44">
        <v>5</v>
      </c>
      <c r="J106" s="44">
        <v>18</v>
      </c>
      <c r="K106" s="44">
        <v>27</v>
      </c>
      <c r="L106" s="44">
        <v>35</v>
      </c>
      <c r="M106" s="44">
        <v>0</v>
      </c>
      <c r="N106" s="16">
        <f t="shared" si="14"/>
        <v>81.818181818181827</v>
      </c>
      <c r="O106" s="5">
        <v>28740.67</v>
      </c>
      <c r="P106" s="5">
        <f t="shared" si="15"/>
        <v>28740.67</v>
      </c>
      <c r="Q106" s="16">
        <f t="shared" si="10"/>
        <v>100</v>
      </c>
      <c r="R106" s="5">
        <v>28740.67</v>
      </c>
      <c r="S106" s="16">
        <f t="shared" si="11"/>
        <v>100</v>
      </c>
      <c r="T106" s="5">
        <f t="shared" si="16"/>
        <v>0</v>
      </c>
      <c r="U106" s="16">
        <f t="shared" si="12"/>
        <v>0</v>
      </c>
    </row>
    <row r="107" spans="1:21" ht="27.95" customHeight="1" x14ac:dyDescent="0.25">
      <c r="A107" s="1">
        <f t="shared" si="9"/>
        <v>102</v>
      </c>
      <c r="B107" s="1" t="s">
        <v>22</v>
      </c>
      <c r="C107" s="1"/>
      <c r="D107" s="25" t="s">
        <v>466</v>
      </c>
      <c r="E107" s="25" t="s">
        <v>53</v>
      </c>
      <c r="F107" s="98"/>
      <c r="G107" s="93">
        <f t="shared" si="13"/>
        <v>0</v>
      </c>
      <c r="H107" s="44">
        <v>3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16">
        <f t="shared" si="14"/>
        <v>0</v>
      </c>
      <c r="O107" s="5">
        <v>0</v>
      </c>
      <c r="P107" s="5">
        <f t="shared" si="15"/>
        <v>0</v>
      </c>
      <c r="Q107" s="16">
        <f t="shared" si="10"/>
        <v>0</v>
      </c>
      <c r="R107" s="5">
        <v>0</v>
      </c>
      <c r="S107" s="16">
        <f t="shared" si="11"/>
        <v>0</v>
      </c>
      <c r="T107" s="5">
        <f t="shared" si="16"/>
        <v>0</v>
      </c>
      <c r="U107" s="16">
        <f t="shared" si="12"/>
        <v>0</v>
      </c>
    </row>
    <row r="108" spans="1:21" ht="27.95" customHeight="1" x14ac:dyDescent="0.25">
      <c r="A108" s="1">
        <f t="shared" si="9"/>
        <v>103</v>
      </c>
      <c r="B108" s="1" t="s">
        <v>22</v>
      </c>
      <c r="C108" s="1"/>
      <c r="D108" s="25" t="s">
        <v>220</v>
      </c>
      <c r="E108" s="25" t="s">
        <v>221</v>
      </c>
      <c r="F108" s="101" t="s">
        <v>344</v>
      </c>
      <c r="G108" s="93">
        <f t="shared" si="13"/>
        <v>42562.03</v>
      </c>
      <c r="H108" s="44">
        <v>52</v>
      </c>
      <c r="I108" s="44">
        <v>5</v>
      </c>
      <c r="J108" s="44">
        <v>45</v>
      </c>
      <c r="K108" s="44">
        <v>47</v>
      </c>
      <c r="L108" s="44">
        <v>57</v>
      </c>
      <c r="M108" s="44">
        <v>0</v>
      </c>
      <c r="N108" s="16">
        <f t="shared" si="14"/>
        <v>90.384615384615387</v>
      </c>
      <c r="O108" s="5">
        <v>42562.03</v>
      </c>
      <c r="P108" s="5">
        <f t="shared" si="15"/>
        <v>42562.03</v>
      </c>
      <c r="Q108" s="16">
        <f t="shared" si="10"/>
        <v>100</v>
      </c>
      <c r="R108" s="5">
        <v>42562.03</v>
      </c>
      <c r="S108" s="16">
        <f t="shared" si="11"/>
        <v>100</v>
      </c>
      <c r="T108" s="5">
        <f t="shared" si="16"/>
        <v>0</v>
      </c>
      <c r="U108" s="16">
        <f t="shared" si="12"/>
        <v>0</v>
      </c>
    </row>
    <row r="109" spans="1:21" ht="27.95" customHeight="1" x14ac:dyDescent="0.25">
      <c r="A109" s="1">
        <f t="shared" si="9"/>
        <v>104</v>
      </c>
      <c r="B109" s="1" t="s">
        <v>22</v>
      </c>
      <c r="C109" s="1"/>
      <c r="D109" s="25" t="s">
        <v>269</v>
      </c>
      <c r="E109" s="25" t="s">
        <v>41</v>
      </c>
      <c r="F109" s="102" t="s">
        <v>345</v>
      </c>
      <c r="G109" s="93">
        <f t="shared" si="13"/>
        <v>9571.81</v>
      </c>
      <c r="H109" s="44">
        <v>27</v>
      </c>
      <c r="I109" s="44">
        <v>9</v>
      </c>
      <c r="J109" s="44">
        <v>16</v>
      </c>
      <c r="K109" s="44">
        <v>18</v>
      </c>
      <c r="L109" s="44">
        <v>23</v>
      </c>
      <c r="M109" s="44">
        <v>0</v>
      </c>
      <c r="N109" s="16">
        <f t="shared" si="14"/>
        <v>66.666666666666657</v>
      </c>
      <c r="O109" s="16">
        <v>9571.81</v>
      </c>
      <c r="P109" s="5">
        <f t="shared" si="15"/>
        <v>9571.81</v>
      </c>
      <c r="Q109" s="16">
        <f t="shared" si="10"/>
        <v>100</v>
      </c>
      <c r="R109" s="5">
        <v>9571.81</v>
      </c>
      <c r="S109" s="16">
        <f t="shared" si="11"/>
        <v>100</v>
      </c>
      <c r="T109" s="5">
        <f t="shared" si="16"/>
        <v>0</v>
      </c>
      <c r="U109" s="16">
        <f t="shared" si="12"/>
        <v>0</v>
      </c>
    </row>
    <row r="110" spans="1:21" ht="27.95" customHeight="1" x14ac:dyDescent="0.25">
      <c r="A110" s="1">
        <f t="shared" si="9"/>
        <v>105</v>
      </c>
      <c r="B110" s="1" t="s">
        <v>22</v>
      </c>
      <c r="C110" s="1"/>
      <c r="D110" s="25" t="s">
        <v>223</v>
      </c>
      <c r="E110" s="25" t="s">
        <v>224</v>
      </c>
      <c r="F110" s="103" t="s">
        <v>346</v>
      </c>
      <c r="G110" s="93">
        <f t="shared" si="13"/>
        <v>23752.54</v>
      </c>
      <c r="H110" s="44">
        <v>51</v>
      </c>
      <c r="I110" s="44">
        <v>0</v>
      </c>
      <c r="J110" s="44">
        <v>37</v>
      </c>
      <c r="K110" s="44">
        <v>36</v>
      </c>
      <c r="L110" s="44">
        <v>42</v>
      </c>
      <c r="M110" s="44">
        <v>0</v>
      </c>
      <c r="N110" s="16">
        <f t="shared" si="14"/>
        <v>70.588235294117652</v>
      </c>
      <c r="O110" s="5">
        <v>23752.54</v>
      </c>
      <c r="P110" s="5">
        <f t="shared" si="15"/>
        <v>23752.54</v>
      </c>
      <c r="Q110" s="16">
        <f t="shared" si="10"/>
        <v>100</v>
      </c>
      <c r="R110" s="5">
        <v>23752.54</v>
      </c>
      <c r="S110" s="16">
        <f t="shared" si="11"/>
        <v>100</v>
      </c>
      <c r="T110" s="5">
        <f t="shared" si="16"/>
        <v>0</v>
      </c>
      <c r="U110" s="16">
        <f t="shared" si="12"/>
        <v>0</v>
      </c>
    </row>
    <row r="111" spans="1:21" ht="27.95" customHeight="1" x14ac:dyDescent="0.25">
      <c r="A111" s="1">
        <f t="shared" si="9"/>
        <v>106</v>
      </c>
      <c r="B111" s="1" t="s">
        <v>22</v>
      </c>
      <c r="C111" s="1"/>
      <c r="D111" s="25" t="s">
        <v>460</v>
      </c>
      <c r="E111" s="25" t="s">
        <v>41</v>
      </c>
      <c r="F111" s="36" t="s">
        <v>461</v>
      </c>
      <c r="G111" s="93">
        <f t="shared" si="13"/>
        <v>0</v>
      </c>
      <c r="H111" s="44">
        <v>5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16">
        <f t="shared" si="14"/>
        <v>0</v>
      </c>
      <c r="O111" s="5">
        <v>0</v>
      </c>
      <c r="P111" s="5">
        <f t="shared" si="15"/>
        <v>0</v>
      </c>
      <c r="Q111" s="16">
        <f t="shared" si="10"/>
        <v>0</v>
      </c>
      <c r="R111" s="5">
        <v>0</v>
      </c>
      <c r="S111" s="16">
        <f t="shared" si="11"/>
        <v>0</v>
      </c>
      <c r="T111" s="5">
        <f t="shared" si="16"/>
        <v>0</v>
      </c>
      <c r="U111" s="16">
        <f t="shared" si="12"/>
        <v>0</v>
      </c>
    </row>
    <row r="112" spans="1:21" ht="27.95" customHeight="1" x14ac:dyDescent="0.25">
      <c r="A112" s="1">
        <f t="shared" si="9"/>
        <v>107</v>
      </c>
      <c r="B112" s="1" t="s">
        <v>22</v>
      </c>
      <c r="C112" s="1"/>
      <c r="D112" s="90" t="s">
        <v>371</v>
      </c>
      <c r="E112" s="25" t="s">
        <v>41</v>
      </c>
      <c r="F112" s="97" t="s">
        <v>432</v>
      </c>
      <c r="G112" s="93">
        <f t="shared" si="13"/>
        <v>0</v>
      </c>
      <c r="H112" s="44">
        <v>20</v>
      </c>
      <c r="I112" s="44">
        <v>7</v>
      </c>
      <c r="J112" s="44">
        <v>9</v>
      </c>
      <c r="K112" s="44">
        <v>0</v>
      </c>
      <c r="L112" s="44">
        <v>0</v>
      </c>
      <c r="M112" s="44">
        <v>0</v>
      </c>
      <c r="N112" s="16">
        <f t="shared" si="14"/>
        <v>0</v>
      </c>
      <c r="O112" s="16">
        <f t="shared" si="14"/>
        <v>0</v>
      </c>
      <c r="P112" s="5">
        <f t="shared" si="15"/>
        <v>0</v>
      </c>
      <c r="Q112" s="16">
        <f t="shared" si="10"/>
        <v>0</v>
      </c>
      <c r="R112" s="16">
        <f t="shared" si="14"/>
        <v>0</v>
      </c>
      <c r="S112" s="16">
        <f t="shared" si="11"/>
        <v>0</v>
      </c>
      <c r="T112" s="5">
        <f t="shared" si="16"/>
        <v>0</v>
      </c>
      <c r="U112" s="16">
        <f t="shared" si="12"/>
        <v>0</v>
      </c>
    </row>
    <row r="113" spans="1:21" ht="27.95" customHeight="1" x14ac:dyDescent="0.25">
      <c r="A113" s="1">
        <f t="shared" si="9"/>
        <v>108</v>
      </c>
      <c r="B113" s="1" t="s">
        <v>22</v>
      </c>
      <c r="C113" s="1"/>
      <c r="D113" s="25" t="s">
        <v>226</v>
      </c>
      <c r="E113" s="25" t="s">
        <v>41</v>
      </c>
      <c r="F113" s="96" t="s">
        <v>347</v>
      </c>
      <c r="G113" s="93">
        <f t="shared" si="13"/>
        <v>30952.79</v>
      </c>
      <c r="H113" s="44">
        <v>43</v>
      </c>
      <c r="I113" s="44">
        <v>7</v>
      </c>
      <c r="J113" s="44">
        <v>23</v>
      </c>
      <c r="K113" s="44">
        <v>31</v>
      </c>
      <c r="L113" s="44">
        <v>43</v>
      </c>
      <c r="M113" s="44">
        <v>0</v>
      </c>
      <c r="N113" s="16">
        <f t="shared" si="14"/>
        <v>72.093023255813947</v>
      </c>
      <c r="O113" s="5">
        <v>30952.79</v>
      </c>
      <c r="P113" s="5">
        <f t="shared" si="15"/>
        <v>30952.79</v>
      </c>
      <c r="Q113" s="16">
        <f t="shared" si="10"/>
        <v>100</v>
      </c>
      <c r="R113" s="5">
        <v>30952.79</v>
      </c>
      <c r="S113" s="16">
        <f t="shared" si="11"/>
        <v>100</v>
      </c>
      <c r="T113" s="5">
        <f t="shared" si="16"/>
        <v>0</v>
      </c>
      <c r="U113" s="16">
        <f t="shared" si="12"/>
        <v>0</v>
      </c>
    </row>
    <row r="114" spans="1:21" ht="27.95" customHeight="1" x14ac:dyDescent="0.25">
      <c r="A114" s="1">
        <f t="shared" si="9"/>
        <v>109</v>
      </c>
      <c r="B114" s="1" t="s">
        <v>22</v>
      </c>
      <c r="C114" s="1"/>
      <c r="D114" s="25" t="s">
        <v>228</v>
      </c>
      <c r="E114" s="25" t="s">
        <v>53</v>
      </c>
      <c r="F114" s="96" t="s">
        <v>348</v>
      </c>
      <c r="G114" s="93">
        <f t="shared" si="13"/>
        <v>7862.16</v>
      </c>
      <c r="H114" s="44">
        <v>21</v>
      </c>
      <c r="I114" s="44">
        <v>1</v>
      </c>
      <c r="J114" s="44">
        <v>17</v>
      </c>
      <c r="K114" s="44">
        <v>16</v>
      </c>
      <c r="L114" s="44">
        <v>22</v>
      </c>
      <c r="M114" s="44">
        <v>0</v>
      </c>
      <c r="N114" s="16">
        <f t="shared" si="14"/>
        <v>76.19047619047619</v>
      </c>
      <c r="O114" s="5">
        <v>7862.16</v>
      </c>
      <c r="P114" s="5">
        <f t="shared" si="15"/>
        <v>7862.16</v>
      </c>
      <c r="Q114" s="16">
        <f t="shared" si="10"/>
        <v>100</v>
      </c>
      <c r="R114" s="5">
        <v>7862.16</v>
      </c>
      <c r="S114" s="16">
        <f t="shared" si="11"/>
        <v>100</v>
      </c>
      <c r="T114" s="5">
        <f t="shared" si="16"/>
        <v>0</v>
      </c>
      <c r="U114" s="16">
        <f t="shared" si="12"/>
        <v>0</v>
      </c>
    </row>
    <row r="115" spans="1:21" ht="27.95" customHeight="1" x14ac:dyDescent="0.25">
      <c r="A115" s="1">
        <f t="shared" si="9"/>
        <v>110</v>
      </c>
      <c r="B115" s="1" t="s">
        <v>22</v>
      </c>
      <c r="C115" s="1"/>
      <c r="D115" s="25" t="s">
        <v>232</v>
      </c>
      <c r="E115" s="84" t="s">
        <v>164</v>
      </c>
      <c r="F115" s="100" t="s">
        <v>360</v>
      </c>
      <c r="G115" s="93">
        <f t="shared" si="13"/>
        <v>11644.14</v>
      </c>
      <c r="H115" s="44">
        <v>26</v>
      </c>
      <c r="I115" s="44">
        <v>5</v>
      </c>
      <c r="J115" s="44">
        <v>10</v>
      </c>
      <c r="K115" s="44">
        <v>17</v>
      </c>
      <c r="L115" s="44">
        <v>20</v>
      </c>
      <c r="M115" s="44">
        <v>0</v>
      </c>
      <c r="N115" s="16">
        <f t="shared" si="14"/>
        <v>65.384615384615387</v>
      </c>
      <c r="O115" s="5">
        <v>11644.14</v>
      </c>
      <c r="P115" s="5">
        <f t="shared" si="15"/>
        <v>11644.14</v>
      </c>
      <c r="Q115" s="16">
        <f t="shared" si="10"/>
        <v>100</v>
      </c>
      <c r="R115" s="5">
        <v>11644.14</v>
      </c>
      <c r="S115" s="16">
        <f t="shared" si="11"/>
        <v>100</v>
      </c>
      <c r="T115" s="5">
        <f t="shared" si="16"/>
        <v>0</v>
      </c>
      <c r="U115" s="16">
        <f t="shared" si="12"/>
        <v>0</v>
      </c>
    </row>
    <row r="116" spans="1:21" ht="27.95" customHeight="1" x14ac:dyDescent="0.25">
      <c r="A116" s="1">
        <f t="shared" si="9"/>
        <v>111</v>
      </c>
      <c r="B116" s="1" t="s">
        <v>22</v>
      </c>
      <c r="C116" s="1"/>
      <c r="D116" s="25" t="s">
        <v>230</v>
      </c>
      <c r="E116" s="84" t="s">
        <v>64</v>
      </c>
      <c r="F116" s="97" t="s">
        <v>436</v>
      </c>
      <c r="G116" s="93">
        <f t="shared" si="13"/>
        <v>0</v>
      </c>
      <c r="H116" s="44">
        <v>1</v>
      </c>
      <c r="I116" s="44">
        <v>0</v>
      </c>
      <c r="J116" s="44">
        <v>1</v>
      </c>
      <c r="K116" s="44">
        <v>0</v>
      </c>
      <c r="L116" s="44">
        <v>0</v>
      </c>
      <c r="M116" s="44">
        <v>0</v>
      </c>
      <c r="N116" s="16">
        <f t="shared" si="14"/>
        <v>0</v>
      </c>
      <c r="O116" s="5">
        <v>0</v>
      </c>
      <c r="P116" s="5">
        <f t="shared" si="15"/>
        <v>0</v>
      </c>
      <c r="Q116" s="16">
        <f t="shared" si="10"/>
        <v>0</v>
      </c>
      <c r="R116" s="5">
        <v>0</v>
      </c>
      <c r="S116" s="16">
        <f t="shared" si="11"/>
        <v>0</v>
      </c>
      <c r="T116" s="5">
        <f t="shared" si="16"/>
        <v>0</v>
      </c>
      <c r="U116" s="16">
        <f t="shared" si="12"/>
        <v>0</v>
      </c>
    </row>
    <row r="117" spans="1:21" ht="27.95" customHeight="1" x14ac:dyDescent="0.25">
      <c r="A117" s="1">
        <f t="shared" si="9"/>
        <v>112</v>
      </c>
      <c r="B117" s="1" t="s">
        <v>22</v>
      </c>
      <c r="C117" s="1"/>
      <c r="D117" s="25" t="s">
        <v>463</v>
      </c>
      <c r="E117" s="84" t="s">
        <v>41</v>
      </c>
      <c r="F117" s="98"/>
      <c r="G117" s="93"/>
      <c r="H117" s="44">
        <v>9</v>
      </c>
      <c r="I117" s="44">
        <v>1</v>
      </c>
      <c r="J117" s="44">
        <v>4</v>
      </c>
      <c r="K117" s="44"/>
      <c r="L117" s="44"/>
      <c r="M117" s="44"/>
      <c r="N117" s="16"/>
      <c r="O117" s="5"/>
      <c r="P117" s="5"/>
      <c r="Q117" s="16"/>
      <c r="R117" s="5"/>
      <c r="S117" s="16"/>
      <c r="T117" s="5"/>
      <c r="U117" s="16"/>
    </row>
    <row r="118" spans="1:21" ht="49.5" customHeight="1" x14ac:dyDescent="0.25">
      <c r="A118" s="1">
        <f t="shared" si="9"/>
        <v>113</v>
      </c>
      <c r="B118" s="25" t="s">
        <v>23</v>
      </c>
      <c r="C118" s="228" t="s">
        <v>271</v>
      </c>
      <c r="D118" s="25" t="s">
        <v>270</v>
      </c>
      <c r="E118" s="84" t="s">
        <v>41</v>
      </c>
      <c r="F118" s="97" t="s">
        <v>369</v>
      </c>
      <c r="G118" s="93">
        <f t="shared" si="13"/>
        <v>4967.72</v>
      </c>
      <c r="H118" s="44">
        <v>16</v>
      </c>
      <c r="I118" s="44">
        <v>2</v>
      </c>
      <c r="J118" s="44">
        <v>13</v>
      </c>
      <c r="K118" s="44">
        <v>13</v>
      </c>
      <c r="L118" s="44">
        <v>17</v>
      </c>
      <c r="M118" s="44">
        <v>0</v>
      </c>
      <c r="N118" s="16">
        <f t="shared" si="14"/>
        <v>81.25</v>
      </c>
      <c r="O118" s="5">
        <v>4967.72</v>
      </c>
      <c r="P118" s="5">
        <f t="shared" si="15"/>
        <v>4967.72</v>
      </c>
      <c r="Q118" s="16">
        <f t="shared" si="10"/>
        <v>100</v>
      </c>
      <c r="R118" s="5">
        <v>4967.72</v>
      </c>
      <c r="S118" s="16">
        <f t="shared" si="11"/>
        <v>100</v>
      </c>
      <c r="T118" s="5">
        <f t="shared" si="16"/>
        <v>0</v>
      </c>
      <c r="U118" s="16">
        <f t="shared" si="12"/>
        <v>0</v>
      </c>
    </row>
    <row r="119" spans="1:21" ht="49.5" customHeight="1" x14ac:dyDescent="0.25">
      <c r="A119" s="1">
        <f t="shared" si="9"/>
        <v>114</v>
      </c>
      <c r="B119" s="1" t="s">
        <v>22</v>
      </c>
      <c r="C119" s="228"/>
      <c r="D119" s="25" t="s">
        <v>471</v>
      </c>
      <c r="E119" s="84" t="s">
        <v>41</v>
      </c>
      <c r="F119" s="97"/>
      <c r="G119" s="93">
        <f t="shared" si="13"/>
        <v>0</v>
      </c>
      <c r="H119" s="44">
        <v>2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16">
        <f t="shared" si="14"/>
        <v>0</v>
      </c>
      <c r="O119" s="5">
        <v>0</v>
      </c>
      <c r="P119" s="5">
        <f t="shared" si="15"/>
        <v>0</v>
      </c>
      <c r="Q119" s="16">
        <f t="shared" si="10"/>
        <v>0</v>
      </c>
      <c r="R119" s="5">
        <v>0</v>
      </c>
      <c r="S119" s="16">
        <f t="shared" si="11"/>
        <v>0</v>
      </c>
      <c r="T119" s="5">
        <f t="shared" si="16"/>
        <v>0</v>
      </c>
      <c r="U119" s="16">
        <f t="shared" si="12"/>
        <v>0</v>
      </c>
    </row>
    <row r="120" spans="1:21" ht="27.95" customHeight="1" x14ac:dyDescent="0.25">
      <c r="A120" s="1">
        <f t="shared" si="9"/>
        <v>115</v>
      </c>
      <c r="B120" s="1" t="s">
        <v>22</v>
      </c>
      <c r="C120" s="1"/>
      <c r="D120" s="25" t="s">
        <v>234</v>
      </c>
      <c r="E120" s="86" t="s">
        <v>176</v>
      </c>
      <c r="F120" s="96" t="s">
        <v>349</v>
      </c>
      <c r="G120" s="93">
        <f t="shared" si="13"/>
        <v>8750.07</v>
      </c>
      <c r="H120" s="44">
        <v>35</v>
      </c>
      <c r="I120" s="44">
        <v>3</v>
      </c>
      <c r="J120" s="44">
        <v>16</v>
      </c>
      <c r="K120" s="44">
        <v>22</v>
      </c>
      <c r="L120" s="44">
        <v>27</v>
      </c>
      <c r="M120" s="44">
        <v>0</v>
      </c>
      <c r="N120" s="16">
        <f t="shared" si="14"/>
        <v>62.857142857142854</v>
      </c>
      <c r="O120" s="5">
        <v>8750.07</v>
      </c>
      <c r="P120" s="5">
        <f t="shared" si="15"/>
        <v>8750.07</v>
      </c>
      <c r="Q120" s="16">
        <f t="shared" si="10"/>
        <v>100</v>
      </c>
      <c r="R120" s="5">
        <v>8750.07</v>
      </c>
      <c r="S120" s="16">
        <f t="shared" si="11"/>
        <v>100</v>
      </c>
      <c r="T120" s="5">
        <f t="shared" si="16"/>
        <v>0</v>
      </c>
      <c r="U120" s="16">
        <f t="shared" si="12"/>
        <v>0</v>
      </c>
    </row>
    <row r="121" spans="1:21" s="169" customFormat="1" ht="27.95" customHeight="1" x14ac:dyDescent="0.25">
      <c r="A121" s="1">
        <f t="shared" si="9"/>
        <v>116</v>
      </c>
      <c r="B121" s="166" t="s">
        <v>22</v>
      </c>
      <c r="C121" s="166"/>
      <c r="D121" s="25" t="s">
        <v>401</v>
      </c>
      <c r="E121" s="86" t="s">
        <v>128</v>
      </c>
      <c r="F121" s="97" t="s">
        <v>430</v>
      </c>
      <c r="G121" s="93">
        <f t="shared" si="13"/>
        <v>0</v>
      </c>
      <c r="H121" s="168">
        <v>6</v>
      </c>
      <c r="I121" s="168">
        <v>1</v>
      </c>
      <c r="J121" s="168">
        <v>4</v>
      </c>
      <c r="K121" s="44">
        <v>0</v>
      </c>
      <c r="L121" s="44">
        <v>0</v>
      </c>
      <c r="M121" s="44">
        <v>0</v>
      </c>
      <c r="N121" s="16">
        <f t="shared" si="14"/>
        <v>0</v>
      </c>
      <c r="O121" s="5">
        <v>0</v>
      </c>
      <c r="P121" s="5">
        <f t="shared" si="15"/>
        <v>0</v>
      </c>
      <c r="Q121" s="16">
        <f t="shared" si="10"/>
        <v>0</v>
      </c>
      <c r="R121" s="5">
        <v>0</v>
      </c>
      <c r="S121" s="16">
        <f t="shared" si="11"/>
        <v>0</v>
      </c>
      <c r="T121" s="5">
        <f t="shared" si="16"/>
        <v>0</v>
      </c>
      <c r="U121" s="16">
        <f t="shared" si="12"/>
        <v>0</v>
      </c>
    </row>
    <row r="122" spans="1:21" s="169" customFormat="1" ht="27.95" customHeight="1" x14ac:dyDescent="0.25">
      <c r="A122" s="1">
        <f t="shared" si="9"/>
        <v>117</v>
      </c>
      <c r="B122" s="166" t="s">
        <v>22</v>
      </c>
      <c r="C122" s="166"/>
      <c r="D122" s="25" t="s">
        <v>425</v>
      </c>
      <c r="E122" s="86" t="s">
        <v>41</v>
      </c>
      <c r="F122" s="192" t="s">
        <v>444</v>
      </c>
      <c r="G122" s="93">
        <f t="shared" si="13"/>
        <v>2243.5500000000002</v>
      </c>
      <c r="H122" s="168">
        <v>10</v>
      </c>
      <c r="I122" s="168">
        <v>1</v>
      </c>
      <c r="J122" s="168">
        <v>8</v>
      </c>
      <c r="K122" s="168">
        <v>7</v>
      </c>
      <c r="L122" s="168">
        <v>7</v>
      </c>
      <c r="M122" s="168">
        <v>0</v>
      </c>
      <c r="N122" s="16">
        <f t="shared" si="14"/>
        <v>70</v>
      </c>
      <c r="O122" s="5">
        <v>2243.5500000000002</v>
      </c>
      <c r="P122" s="5">
        <f t="shared" si="15"/>
        <v>2243.5500000000002</v>
      </c>
      <c r="Q122" s="16">
        <f t="shared" si="10"/>
        <v>100</v>
      </c>
      <c r="R122" s="5">
        <v>2243.5500000000002</v>
      </c>
      <c r="S122" s="16">
        <f t="shared" si="11"/>
        <v>100</v>
      </c>
      <c r="T122" s="5">
        <f t="shared" si="16"/>
        <v>0</v>
      </c>
      <c r="U122" s="16">
        <f t="shared" si="12"/>
        <v>0</v>
      </c>
    </row>
    <row r="123" spans="1:21" ht="27.95" customHeight="1" x14ac:dyDescent="0.25">
      <c r="A123" s="1">
        <f t="shared" si="9"/>
        <v>118</v>
      </c>
      <c r="B123" s="1" t="s">
        <v>22</v>
      </c>
      <c r="C123" s="1"/>
      <c r="D123" s="25" t="s">
        <v>272</v>
      </c>
      <c r="E123" s="86" t="s">
        <v>263</v>
      </c>
      <c r="F123" s="97" t="s">
        <v>350</v>
      </c>
      <c r="G123" s="93">
        <f t="shared" si="13"/>
        <v>10730.07</v>
      </c>
      <c r="H123" s="44">
        <v>33</v>
      </c>
      <c r="I123" s="44">
        <v>5</v>
      </c>
      <c r="J123" s="44">
        <v>10</v>
      </c>
      <c r="K123" s="44">
        <v>17</v>
      </c>
      <c r="L123" s="44">
        <v>20</v>
      </c>
      <c r="M123" s="44">
        <v>0</v>
      </c>
      <c r="N123" s="16">
        <f t="shared" si="14"/>
        <v>51.515151515151516</v>
      </c>
      <c r="O123" s="5">
        <v>10730.07</v>
      </c>
      <c r="P123" s="5">
        <f t="shared" si="15"/>
        <v>10730.07</v>
      </c>
      <c r="Q123" s="16">
        <f t="shared" si="10"/>
        <v>100</v>
      </c>
      <c r="R123" s="5">
        <v>10730.07</v>
      </c>
      <c r="S123" s="16">
        <f t="shared" si="11"/>
        <v>100</v>
      </c>
      <c r="T123" s="5">
        <f t="shared" si="16"/>
        <v>0</v>
      </c>
      <c r="U123" s="16">
        <f t="shared" si="12"/>
        <v>0</v>
      </c>
    </row>
    <row r="124" spans="1:21" ht="27.95" customHeight="1" x14ac:dyDescent="0.25">
      <c r="A124" s="1">
        <f t="shared" si="9"/>
        <v>119</v>
      </c>
      <c r="B124" s="1" t="s">
        <v>22</v>
      </c>
      <c r="C124" s="1"/>
      <c r="D124" s="25" t="s">
        <v>472</v>
      </c>
      <c r="E124" s="84" t="s">
        <v>53</v>
      </c>
      <c r="F124" s="97"/>
      <c r="G124" s="93">
        <f t="shared" si="13"/>
        <v>3858.4</v>
      </c>
      <c r="H124" s="44">
        <v>5</v>
      </c>
      <c r="I124" s="44">
        <v>0</v>
      </c>
      <c r="J124" s="44">
        <v>0</v>
      </c>
      <c r="K124" s="44">
        <v>3</v>
      </c>
      <c r="L124" s="44">
        <v>3</v>
      </c>
      <c r="M124" s="44">
        <v>0</v>
      </c>
      <c r="N124" s="16">
        <f t="shared" si="14"/>
        <v>60</v>
      </c>
      <c r="O124" s="5">
        <v>3858.4</v>
      </c>
      <c r="P124" s="5">
        <f t="shared" si="15"/>
        <v>3858.4</v>
      </c>
      <c r="Q124" s="16">
        <f t="shared" si="10"/>
        <v>100</v>
      </c>
      <c r="R124" s="5">
        <v>3858.4</v>
      </c>
      <c r="S124" s="16">
        <f t="shared" si="11"/>
        <v>100</v>
      </c>
      <c r="T124" s="5">
        <f t="shared" si="16"/>
        <v>0</v>
      </c>
      <c r="U124" s="16">
        <f t="shared" si="12"/>
        <v>0</v>
      </c>
    </row>
    <row r="125" spans="1:21" ht="27.95" customHeight="1" x14ac:dyDescent="0.25">
      <c r="A125" s="1">
        <f t="shared" si="9"/>
        <v>120</v>
      </c>
      <c r="B125" s="1" t="s">
        <v>22</v>
      </c>
      <c r="C125" s="1"/>
      <c r="D125" s="25" t="s">
        <v>470</v>
      </c>
      <c r="E125" s="86" t="s">
        <v>469</v>
      </c>
      <c r="F125" s="97"/>
      <c r="G125" s="93">
        <f t="shared" si="13"/>
        <v>0</v>
      </c>
      <c r="H125" s="44">
        <v>3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16">
        <f t="shared" si="14"/>
        <v>0</v>
      </c>
      <c r="O125" s="5">
        <v>0</v>
      </c>
      <c r="P125" s="5">
        <f t="shared" si="15"/>
        <v>0</v>
      </c>
      <c r="Q125" s="16">
        <f t="shared" si="10"/>
        <v>0</v>
      </c>
      <c r="R125" s="5">
        <v>0</v>
      </c>
      <c r="S125" s="16">
        <f t="shared" si="11"/>
        <v>0</v>
      </c>
      <c r="T125" s="5">
        <f t="shared" si="16"/>
        <v>0</v>
      </c>
      <c r="U125" s="16">
        <f t="shared" si="12"/>
        <v>0</v>
      </c>
    </row>
    <row r="126" spans="1:21" ht="27.95" customHeight="1" x14ac:dyDescent="0.25">
      <c r="A126" s="1">
        <f t="shared" si="9"/>
        <v>121</v>
      </c>
      <c r="B126" s="1" t="s">
        <v>22</v>
      </c>
      <c r="C126" s="1"/>
      <c r="D126" s="25" t="s">
        <v>236</v>
      </c>
      <c r="E126" s="84" t="s">
        <v>53</v>
      </c>
      <c r="F126" s="96" t="s">
        <v>368</v>
      </c>
      <c r="G126" s="93">
        <f t="shared" si="13"/>
        <v>26045.23</v>
      </c>
      <c r="H126" s="44">
        <v>34</v>
      </c>
      <c r="I126" s="44">
        <v>9</v>
      </c>
      <c r="J126" s="44">
        <v>19</v>
      </c>
      <c r="K126" s="44">
        <v>24</v>
      </c>
      <c r="L126" s="44">
        <v>32</v>
      </c>
      <c r="M126" s="44">
        <v>0</v>
      </c>
      <c r="N126" s="16">
        <f t="shared" si="14"/>
        <v>70.588235294117652</v>
      </c>
      <c r="O126" s="5">
        <v>26045.23</v>
      </c>
      <c r="P126" s="5">
        <f t="shared" si="15"/>
        <v>26045.23</v>
      </c>
      <c r="Q126" s="16">
        <f t="shared" si="10"/>
        <v>100</v>
      </c>
      <c r="R126" s="5">
        <v>26045.23</v>
      </c>
      <c r="S126" s="16">
        <f t="shared" si="11"/>
        <v>100</v>
      </c>
      <c r="T126" s="5">
        <f t="shared" si="16"/>
        <v>0</v>
      </c>
      <c r="U126" s="16">
        <f t="shared" si="12"/>
        <v>0</v>
      </c>
    </row>
    <row r="127" spans="1:21" ht="27.95" customHeight="1" x14ac:dyDescent="0.25">
      <c r="A127" s="1">
        <f t="shared" si="9"/>
        <v>122</v>
      </c>
      <c r="B127" s="1" t="s">
        <v>22</v>
      </c>
      <c r="C127" s="1"/>
      <c r="D127" s="25" t="s">
        <v>240</v>
      </c>
      <c r="E127" s="84" t="s">
        <v>241</v>
      </c>
      <c r="F127" s="96" t="s">
        <v>351</v>
      </c>
      <c r="G127" s="93">
        <f t="shared" si="13"/>
        <v>4691.9399999999996</v>
      </c>
      <c r="H127" s="44">
        <v>23</v>
      </c>
      <c r="I127" s="44">
        <v>8</v>
      </c>
      <c r="J127" s="44">
        <v>9</v>
      </c>
      <c r="K127" s="44">
        <v>12</v>
      </c>
      <c r="L127" s="44">
        <v>12</v>
      </c>
      <c r="M127" s="44">
        <v>0</v>
      </c>
      <c r="N127" s="16">
        <f t="shared" si="14"/>
        <v>52.173913043478258</v>
      </c>
      <c r="O127" s="5">
        <v>4691.9399999999996</v>
      </c>
      <c r="P127" s="5">
        <f t="shared" si="15"/>
        <v>4691.9399999999996</v>
      </c>
      <c r="Q127" s="16">
        <f t="shared" si="10"/>
        <v>100</v>
      </c>
      <c r="R127" s="5">
        <v>4691.9399999999996</v>
      </c>
      <c r="S127" s="16">
        <f t="shared" si="11"/>
        <v>100</v>
      </c>
      <c r="T127" s="5">
        <f t="shared" si="16"/>
        <v>0</v>
      </c>
      <c r="U127" s="16">
        <f t="shared" si="12"/>
        <v>0</v>
      </c>
    </row>
    <row r="128" spans="1:21" ht="27.95" customHeight="1" x14ac:dyDescent="0.25">
      <c r="A128" s="1">
        <f t="shared" si="9"/>
        <v>123</v>
      </c>
      <c r="B128" s="1" t="s">
        <v>22</v>
      </c>
      <c r="C128" s="1"/>
      <c r="D128" s="25" t="s">
        <v>243</v>
      </c>
      <c r="E128" s="33" t="s">
        <v>128</v>
      </c>
      <c r="F128" s="96" t="s">
        <v>352</v>
      </c>
      <c r="G128" s="93">
        <f t="shared" si="13"/>
        <v>10829.84</v>
      </c>
      <c r="H128" s="44">
        <v>30</v>
      </c>
      <c r="I128" s="44">
        <v>7</v>
      </c>
      <c r="J128" s="44">
        <v>8</v>
      </c>
      <c r="K128" s="44">
        <v>26</v>
      </c>
      <c r="L128" s="44">
        <v>27</v>
      </c>
      <c r="M128" s="44">
        <v>0</v>
      </c>
      <c r="N128" s="16">
        <f t="shared" si="14"/>
        <v>86.666666666666671</v>
      </c>
      <c r="O128" s="5">
        <v>10829.84</v>
      </c>
      <c r="P128" s="5">
        <f t="shared" si="15"/>
        <v>10829.84</v>
      </c>
      <c r="Q128" s="16">
        <f t="shared" si="10"/>
        <v>100</v>
      </c>
      <c r="R128" s="5">
        <v>10829.84</v>
      </c>
      <c r="S128" s="16">
        <f t="shared" si="11"/>
        <v>100</v>
      </c>
      <c r="T128" s="5">
        <f t="shared" si="16"/>
        <v>0</v>
      </c>
      <c r="U128" s="16">
        <f t="shared" si="12"/>
        <v>0</v>
      </c>
    </row>
    <row r="129" spans="1:32" ht="27.95" customHeight="1" x14ac:dyDescent="0.25">
      <c r="A129" s="1">
        <f t="shared" si="9"/>
        <v>124</v>
      </c>
      <c r="B129" s="1" t="s">
        <v>22</v>
      </c>
      <c r="C129" s="1"/>
      <c r="D129" s="25" t="s">
        <v>245</v>
      </c>
      <c r="E129" s="84" t="s">
        <v>53</v>
      </c>
      <c r="F129" s="98" t="s">
        <v>353</v>
      </c>
      <c r="G129" s="93">
        <f t="shared" si="13"/>
        <v>16984.62</v>
      </c>
      <c r="H129" s="44">
        <v>27</v>
      </c>
      <c r="I129" s="44">
        <v>8</v>
      </c>
      <c r="J129" s="44">
        <v>16</v>
      </c>
      <c r="K129" s="44">
        <v>23</v>
      </c>
      <c r="L129" s="44">
        <v>32</v>
      </c>
      <c r="M129" s="44">
        <v>0</v>
      </c>
      <c r="N129" s="16">
        <f t="shared" si="14"/>
        <v>85.18518518518519</v>
      </c>
      <c r="O129" s="5">
        <v>16984.62</v>
      </c>
      <c r="P129" s="5">
        <f t="shared" si="15"/>
        <v>16984.62</v>
      </c>
      <c r="Q129" s="16">
        <f t="shared" si="10"/>
        <v>100</v>
      </c>
      <c r="R129" s="5">
        <v>16984.62</v>
      </c>
      <c r="S129" s="16">
        <f t="shared" si="11"/>
        <v>100</v>
      </c>
      <c r="T129" s="5">
        <f t="shared" si="16"/>
        <v>0</v>
      </c>
      <c r="U129" s="16">
        <f t="shared" si="12"/>
        <v>0</v>
      </c>
    </row>
    <row r="130" spans="1:32" ht="27.95" customHeight="1" x14ac:dyDescent="0.25">
      <c r="A130" s="1">
        <f t="shared" si="9"/>
        <v>125</v>
      </c>
      <c r="B130" s="1" t="s">
        <v>22</v>
      </c>
      <c r="C130" s="1"/>
      <c r="D130" s="25" t="s">
        <v>464</v>
      </c>
      <c r="E130" s="84" t="s">
        <v>53</v>
      </c>
      <c r="F130" s="98"/>
      <c r="G130" s="93">
        <f t="shared" si="13"/>
        <v>0</v>
      </c>
      <c r="H130" s="44">
        <v>3</v>
      </c>
      <c r="I130" s="44">
        <v>0</v>
      </c>
      <c r="J130" s="44">
        <v>1</v>
      </c>
      <c r="K130" s="44">
        <v>0</v>
      </c>
      <c r="L130" s="44">
        <v>0</v>
      </c>
      <c r="M130" s="44">
        <v>0</v>
      </c>
      <c r="N130" s="16">
        <f t="shared" si="14"/>
        <v>0</v>
      </c>
      <c r="O130" s="5">
        <v>0</v>
      </c>
      <c r="P130" s="5">
        <f t="shared" si="15"/>
        <v>0</v>
      </c>
      <c r="Q130" s="16">
        <f t="shared" si="10"/>
        <v>0</v>
      </c>
      <c r="R130" s="5">
        <v>0</v>
      </c>
      <c r="S130" s="16">
        <f t="shared" si="11"/>
        <v>0</v>
      </c>
      <c r="T130" s="5">
        <f t="shared" si="16"/>
        <v>0</v>
      </c>
      <c r="U130" s="16">
        <f t="shared" si="12"/>
        <v>0</v>
      </c>
    </row>
    <row r="131" spans="1:32" ht="27.95" customHeight="1" x14ac:dyDescent="0.25">
      <c r="A131" s="1">
        <f t="shared" si="9"/>
        <v>126</v>
      </c>
      <c r="B131" s="1" t="s">
        <v>22</v>
      </c>
      <c r="C131" s="1"/>
      <c r="D131" s="25" t="s">
        <v>247</v>
      </c>
      <c r="E131" s="84" t="s">
        <v>53</v>
      </c>
      <c r="F131" s="103" t="s">
        <v>354</v>
      </c>
      <c r="G131" s="93">
        <f t="shared" si="13"/>
        <v>2289.6</v>
      </c>
      <c r="H131" s="44">
        <v>18</v>
      </c>
      <c r="I131" s="44">
        <v>5</v>
      </c>
      <c r="J131" s="44">
        <v>11</v>
      </c>
      <c r="K131" s="44">
        <v>8</v>
      </c>
      <c r="L131" s="44">
        <v>10</v>
      </c>
      <c r="M131" s="44">
        <v>0</v>
      </c>
      <c r="N131" s="16">
        <f t="shared" si="14"/>
        <v>44.444444444444443</v>
      </c>
      <c r="O131" s="5">
        <v>2289.6</v>
      </c>
      <c r="P131" s="5">
        <f t="shared" si="15"/>
        <v>2289.6</v>
      </c>
      <c r="Q131" s="16">
        <f t="shared" si="10"/>
        <v>100</v>
      </c>
      <c r="R131" s="5">
        <v>2289.6</v>
      </c>
      <c r="S131" s="16">
        <f t="shared" si="11"/>
        <v>100</v>
      </c>
      <c r="T131" s="5">
        <f t="shared" si="16"/>
        <v>0</v>
      </c>
      <c r="U131" s="16">
        <f t="shared" si="12"/>
        <v>0</v>
      </c>
    </row>
    <row r="132" spans="1:32" ht="27.95" customHeight="1" x14ac:dyDescent="0.25">
      <c r="A132" s="1">
        <f t="shared" si="9"/>
        <v>127</v>
      </c>
      <c r="B132" s="1" t="s">
        <v>22</v>
      </c>
      <c r="C132" s="1"/>
      <c r="D132" s="25" t="s">
        <v>426</v>
      </c>
      <c r="E132" s="84" t="s">
        <v>41</v>
      </c>
      <c r="F132" s="192" t="s">
        <v>445</v>
      </c>
      <c r="G132" s="93">
        <f t="shared" si="13"/>
        <v>1133.23</v>
      </c>
      <c r="H132" s="44">
        <v>8</v>
      </c>
      <c r="I132" s="44">
        <v>2</v>
      </c>
      <c r="J132" s="44">
        <v>1</v>
      </c>
      <c r="K132" s="44">
        <v>4</v>
      </c>
      <c r="L132" s="44">
        <v>4</v>
      </c>
      <c r="M132" s="44">
        <v>0</v>
      </c>
      <c r="N132" s="16">
        <f t="shared" si="14"/>
        <v>50</v>
      </c>
      <c r="O132" s="5">
        <v>1133.23</v>
      </c>
      <c r="P132" s="5">
        <f t="shared" si="15"/>
        <v>1133.23</v>
      </c>
      <c r="Q132" s="16">
        <f t="shared" si="10"/>
        <v>100</v>
      </c>
      <c r="R132" s="5">
        <v>1133.23</v>
      </c>
      <c r="S132" s="16">
        <f t="shared" si="11"/>
        <v>100</v>
      </c>
      <c r="T132" s="5">
        <f t="shared" si="16"/>
        <v>0</v>
      </c>
      <c r="U132" s="16">
        <f t="shared" si="12"/>
        <v>0</v>
      </c>
    </row>
    <row r="133" spans="1:32" ht="27.95" customHeight="1" x14ac:dyDescent="0.25">
      <c r="A133" s="1">
        <f t="shared" si="9"/>
        <v>128</v>
      </c>
      <c r="B133" s="1" t="s">
        <v>22</v>
      </c>
      <c r="C133" s="1"/>
      <c r="D133" s="25" t="s">
        <v>249</v>
      </c>
      <c r="E133" s="84" t="s">
        <v>250</v>
      </c>
      <c r="F133" s="96" t="s">
        <v>366</v>
      </c>
      <c r="G133" s="93">
        <f t="shared" si="13"/>
        <v>0</v>
      </c>
      <c r="H133" s="44">
        <v>27</v>
      </c>
      <c r="I133" s="44">
        <v>2</v>
      </c>
      <c r="J133" s="44">
        <v>24</v>
      </c>
      <c r="K133" s="44">
        <v>7</v>
      </c>
      <c r="L133" s="44">
        <v>10</v>
      </c>
      <c r="M133" s="44">
        <v>0</v>
      </c>
      <c r="N133" s="16">
        <f t="shared" si="14"/>
        <v>25.925925925925924</v>
      </c>
      <c r="O133" s="5">
        <v>0</v>
      </c>
      <c r="P133" s="5">
        <f t="shared" si="15"/>
        <v>0</v>
      </c>
      <c r="Q133" s="16">
        <f t="shared" si="10"/>
        <v>0</v>
      </c>
      <c r="R133" s="5">
        <v>0</v>
      </c>
      <c r="S133" s="16">
        <f t="shared" si="11"/>
        <v>0</v>
      </c>
      <c r="T133" s="5">
        <f t="shared" si="16"/>
        <v>0</v>
      </c>
      <c r="U133" s="16">
        <f t="shared" si="12"/>
        <v>0</v>
      </c>
    </row>
    <row r="134" spans="1:32" ht="27.95" customHeight="1" x14ac:dyDescent="0.25">
      <c r="A134" s="1">
        <f t="shared" si="9"/>
        <v>129</v>
      </c>
      <c r="B134" s="1" t="s">
        <v>22</v>
      </c>
      <c r="C134" s="1"/>
      <c r="D134" s="25" t="s">
        <v>467</v>
      </c>
      <c r="E134" s="84" t="s">
        <v>53</v>
      </c>
      <c r="F134" s="96"/>
      <c r="G134" s="93">
        <f t="shared" si="13"/>
        <v>3657.1</v>
      </c>
      <c r="H134" s="44">
        <v>17</v>
      </c>
      <c r="I134" s="44">
        <v>0</v>
      </c>
      <c r="J134" s="44">
        <v>0</v>
      </c>
      <c r="K134" s="44">
        <v>3</v>
      </c>
      <c r="L134" s="44">
        <v>3</v>
      </c>
      <c r="M134" s="44">
        <v>0</v>
      </c>
      <c r="N134" s="16">
        <f t="shared" si="14"/>
        <v>17.647058823529413</v>
      </c>
      <c r="O134" s="5">
        <v>3657.1</v>
      </c>
      <c r="P134" s="5">
        <f t="shared" si="15"/>
        <v>3657.1</v>
      </c>
      <c r="Q134" s="16">
        <f t="shared" si="10"/>
        <v>100</v>
      </c>
      <c r="R134" s="5">
        <v>3657.1</v>
      </c>
      <c r="S134" s="16">
        <f t="shared" si="11"/>
        <v>100</v>
      </c>
      <c r="T134" s="5">
        <f t="shared" si="16"/>
        <v>0</v>
      </c>
      <c r="U134" s="16">
        <f t="shared" si="12"/>
        <v>0</v>
      </c>
    </row>
    <row r="135" spans="1:32" ht="27.95" customHeight="1" x14ac:dyDescent="0.25">
      <c r="A135" s="1">
        <f t="shared" ref="A135:A137" si="17">ROW(A130:A130)</f>
        <v>130</v>
      </c>
      <c r="B135" s="25" t="s">
        <v>23</v>
      </c>
      <c r="C135" s="228" t="s">
        <v>34</v>
      </c>
      <c r="D135" s="25" t="s">
        <v>252</v>
      </c>
      <c r="E135" s="84" t="s">
        <v>53</v>
      </c>
      <c r="F135" s="89" t="s">
        <v>367</v>
      </c>
      <c r="G135" s="93">
        <f t="shared" si="13"/>
        <v>10080.290000000001</v>
      </c>
      <c r="H135" s="44">
        <v>27</v>
      </c>
      <c r="I135" s="44">
        <v>4</v>
      </c>
      <c r="J135" s="44">
        <v>20</v>
      </c>
      <c r="K135" s="44">
        <v>21</v>
      </c>
      <c r="L135" s="44">
        <v>25</v>
      </c>
      <c r="M135" s="44">
        <v>0</v>
      </c>
      <c r="N135" s="16">
        <f t="shared" si="14"/>
        <v>77.777777777777786</v>
      </c>
      <c r="O135" s="5">
        <v>10080.290000000001</v>
      </c>
      <c r="P135" s="5">
        <f t="shared" si="15"/>
        <v>10080.290000000001</v>
      </c>
      <c r="Q135" s="16">
        <f t="shared" si="10"/>
        <v>100</v>
      </c>
      <c r="R135" s="5">
        <v>10080.290000000001</v>
      </c>
      <c r="S135" s="16">
        <f t="shared" si="11"/>
        <v>100</v>
      </c>
      <c r="T135" s="5">
        <f t="shared" si="16"/>
        <v>0</v>
      </c>
      <c r="U135" s="16">
        <f t="shared" si="12"/>
        <v>0</v>
      </c>
    </row>
    <row r="136" spans="1:32" ht="40.5" customHeight="1" x14ac:dyDescent="0.2">
      <c r="A136" s="1">
        <f t="shared" si="17"/>
        <v>131</v>
      </c>
      <c r="B136" s="1" t="s">
        <v>22</v>
      </c>
      <c r="C136" s="228"/>
      <c r="D136" s="25" t="s">
        <v>254</v>
      </c>
      <c r="E136" s="84" t="s">
        <v>41</v>
      </c>
      <c r="F136" s="137" t="s">
        <v>377</v>
      </c>
      <c r="G136" s="93">
        <f t="shared" si="13"/>
        <v>12169.68</v>
      </c>
      <c r="H136" s="44">
        <v>25</v>
      </c>
      <c r="I136" s="44">
        <v>6</v>
      </c>
      <c r="J136" s="44">
        <v>16</v>
      </c>
      <c r="K136" s="44">
        <v>24</v>
      </c>
      <c r="L136" s="44">
        <v>29</v>
      </c>
      <c r="M136" s="44">
        <v>0</v>
      </c>
      <c r="N136" s="16">
        <f t="shared" si="14"/>
        <v>96</v>
      </c>
      <c r="O136" s="5">
        <v>12169.68</v>
      </c>
      <c r="P136" s="5">
        <f t="shared" si="15"/>
        <v>12169.68</v>
      </c>
      <c r="Q136" s="16">
        <f t="shared" si="10"/>
        <v>100</v>
      </c>
      <c r="R136" s="5">
        <v>12169.68</v>
      </c>
      <c r="S136" s="16">
        <f t="shared" si="11"/>
        <v>100</v>
      </c>
      <c r="T136" s="5">
        <f t="shared" si="16"/>
        <v>0</v>
      </c>
      <c r="U136" s="16">
        <f t="shared" si="12"/>
        <v>0</v>
      </c>
    </row>
    <row r="137" spans="1:32" ht="38.25" customHeight="1" x14ac:dyDescent="0.25">
      <c r="A137" s="1">
        <f t="shared" si="17"/>
        <v>132</v>
      </c>
      <c r="B137" s="25" t="s">
        <v>23</v>
      </c>
      <c r="C137" s="228" t="s">
        <v>271</v>
      </c>
      <c r="D137" s="25" t="s">
        <v>256</v>
      </c>
      <c r="E137" s="84" t="s">
        <v>41</v>
      </c>
      <c r="F137" s="103" t="s">
        <v>355</v>
      </c>
      <c r="G137" s="93">
        <f t="shared" si="13"/>
        <v>6525.72</v>
      </c>
      <c r="H137" s="44">
        <v>24</v>
      </c>
      <c r="I137" s="44">
        <v>4</v>
      </c>
      <c r="J137" s="44">
        <v>15</v>
      </c>
      <c r="K137" s="44">
        <v>15</v>
      </c>
      <c r="L137" s="44">
        <v>18</v>
      </c>
      <c r="M137" s="44">
        <v>0</v>
      </c>
      <c r="N137" s="16">
        <f t="shared" si="14"/>
        <v>62.5</v>
      </c>
      <c r="O137" s="5">
        <v>6525.72</v>
      </c>
      <c r="P137" s="5">
        <f t="shared" si="15"/>
        <v>6525.72</v>
      </c>
      <c r="Q137" s="16">
        <f t="shared" si="10"/>
        <v>100</v>
      </c>
      <c r="R137" s="5">
        <v>6525.72</v>
      </c>
      <c r="S137" s="16">
        <f t="shared" si="11"/>
        <v>100</v>
      </c>
      <c r="T137" s="5">
        <f t="shared" si="16"/>
        <v>0</v>
      </c>
      <c r="U137" s="16">
        <f t="shared" si="12"/>
        <v>0</v>
      </c>
    </row>
    <row r="138" spans="1:32" x14ac:dyDescent="0.25">
      <c r="A138" s="22" t="s">
        <v>19</v>
      </c>
      <c r="B138" s="23"/>
      <c r="C138" s="23"/>
      <c r="D138" s="23"/>
      <c r="E138" s="23"/>
      <c r="F138" s="103"/>
      <c r="G138" s="94">
        <f t="shared" ref="G138:M138" si="18">SUM(G6:G137)</f>
        <v>1741719.810000001</v>
      </c>
      <c r="H138" s="18">
        <f>SUM(H6:H137)</f>
        <v>3357</v>
      </c>
      <c r="I138" s="18">
        <f t="shared" si="18"/>
        <v>616</v>
      </c>
      <c r="J138" s="18">
        <f t="shared" si="18"/>
        <v>1935</v>
      </c>
      <c r="K138" s="18">
        <f t="shared" si="18"/>
        <v>2210</v>
      </c>
      <c r="L138" s="18">
        <f t="shared" si="18"/>
        <v>2912</v>
      </c>
      <c r="M138" s="18">
        <f t="shared" si="18"/>
        <v>0</v>
      </c>
      <c r="N138" s="16">
        <f t="shared" ref="N138" si="19">IF(H138=0,0,K138/H138)*100</f>
        <v>65.832588620792379</v>
      </c>
      <c r="O138" s="19">
        <f>SUM(O6:O137)</f>
        <v>1741719.810000001</v>
      </c>
      <c r="P138" s="19">
        <f>SUM(P6:P137)</f>
        <v>1742956.6900000009</v>
      </c>
      <c r="Q138" s="16">
        <f t="shared" si="10"/>
        <v>100.07101486662198</v>
      </c>
      <c r="R138" s="19">
        <f>SUM(R6:R137)</f>
        <v>1742956.6900000009</v>
      </c>
      <c r="S138" s="16">
        <f t="shared" si="11"/>
        <v>100</v>
      </c>
      <c r="T138" s="19">
        <f>SUM(T6:T137)</f>
        <v>0</v>
      </c>
      <c r="U138" s="16">
        <f t="shared" si="12"/>
        <v>0</v>
      </c>
      <c r="V138" s="10"/>
      <c r="W138" s="10"/>
      <c r="X138" s="10"/>
      <c r="Y138" s="9"/>
      <c r="Z138" s="11"/>
      <c r="AA138" s="11"/>
      <c r="AB138" s="9"/>
      <c r="AC138" s="11"/>
      <c r="AD138" s="9"/>
      <c r="AE138" s="11"/>
      <c r="AF138" s="9"/>
    </row>
  </sheetData>
  <sheetProtection algorithmName="SHA-512" hashValue="koB7t+Wz2+Rx9gZzGxqJ4RmrfO8Xv6blf0dsK6y4xIdsbFzbzl6dPaf8HAj7Hszj2qoqzo5l79kk9mn1BHcKRg==" saltValue="QMMpGnioHTL8o8CGfh4QwA==" spinCount="100000" sheet="1" objects="1" scenarios="1"/>
  <mergeCells count="22">
    <mergeCell ref="P3:Q3"/>
    <mergeCell ref="K3:K4"/>
    <mergeCell ref="L3:L4"/>
    <mergeCell ref="M3:M4"/>
    <mergeCell ref="N3:N4"/>
    <mergeCell ref="O3:O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</mergeCells>
  <pageMargins left="0" right="0" top="0" bottom="0" header="0" footer="0"/>
  <pageSetup paperSize="9" scale="60" orientation="landscape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8"/>
  <sheetViews>
    <sheetView zoomScale="78" zoomScaleNormal="78" zoomScaleSheetLayoutView="130" workbookViewId="0">
      <selection activeCell="F8" sqref="F8"/>
    </sheetView>
  </sheetViews>
  <sheetFormatPr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1.140625" style="2" customWidth="1"/>
    <col min="5" max="5" width="17.5703125" style="2" customWidth="1"/>
    <col min="6" max="6" width="19.5703125" style="2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s="4" customFormat="1" ht="61.5" customHeight="1" x14ac:dyDescent="0.2">
      <c r="A1" s="240" t="s">
        <v>280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</row>
    <row r="2" spans="1:32" s="4" customFormat="1" ht="44.2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41.2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  <c r="V3" s="242"/>
      <c r="W3" s="242"/>
      <c r="X3" s="242"/>
      <c r="Y3" s="242"/>
      <c r="Z3" s="243"/>
      <c r="AA3" s="242"/>
      <c r="AB3" s="242"/>
      <c r="AC3" s="242"/>
      <c r="AD3" s="242"/>
      <c r="AE3" s="242"/>
      <c r="AF3" s="242"/>
    </row>
    <row r="4" spans="1:32" ht="156.7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57" t="s">
        <v>6</v>
      </c>
      <c r="Q4" s="5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57" t="s">
        <v>6</v>
      </c>
      <c r="S4" s="5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57" t="s">
        <v>6</v>
      </c>
      <c r="U4" s="5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242"/>
      <c r="W4" s="242"/>
      <c r="X4" s="242"/>
      <c r="Y4" s="242"/>
      <c r="Z4" s="243"/>
      <c r="AA4" s="55"/>
      <c r="AB4" s="54"/>
      <c r="AC4" s="55"/>
      <c r="AD4" s="54"/>
      <c r="AE4" s="55"/>
      <c r="AF4" s="54"/>
    </row>
    <row r="5" spans="1:32" x14ac:dyDescent="0.2">
      <c r="A5" s="56">
        <v>1</v>
      </c>
      <c r="B5" s="56">
        <v>2</v>
      </c>
      <c r="C5" s="56">
        <v>3</v>
      </c>
      <c r="D5" s="56">
        <v>4</v>
      </c>
      <c r="E5" s="56">
        <v>5</v>
      </c>
      <c r="F5" s="56">
        <v>6</v>
      </c>
      <c r="G5" s="56">
        <v>7</v>
      </c>
      <c r="H5" s="56">
        <v>8</v>
      </c>
      <c r="I5" s="56">
        <v>9</v>
      </c>
      <c r="J5" s="56">
        <v>10</v>
      </c>
      <c r="K5" s="56">
        <v>11</v>
      </c>
      <c r="L5" s="56">
        <v>12</v>
      </c>
      <c r="M5" s="56">
        <v>13</v>
      </c>
      <c r="N5" s="56">
        <v>14</v>
      </c>
      <c r="O5" s="56">
        <v>15</v>
      </c>
      <c r="P5" s="56">
        <v>16</v>
      </c>
      <c r="Q5" s="56">
        <v>17</v>
      </c>
      <c r="R5" s="56">
        <v>18</v>
      </c>
      <c r="S5" s="56">
        <v>19</v>
      </c>
      <c r="T5" s="56">
        <v>20</v>
      </c>
      <c r="U5" s="56">
        <v>21</v>
      </c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</row>
    <row r="6" spans="1:32" ht="27.95" customHeight="1" x14ac:dyDescent="0.2">
      <c r="A6" s="1">
        <v>1</v>
      </c>
      <c r="B6" s="1" t="s">
        <v>22</v>
      </c>
      <c r="C6" s="1"/>
      <c r="D6" s="25" t="s">
        <v>35</v>
      </c>
      <c r="E6" s="25" t="s">
        <v>36</v>
      </c>
      <c r="F6" s="26" t="s">
        <v>37</v>
      </c>
      <c r="G6" s="16">
        <v>0</v>
      </c>
      <c r="H6" s="44">
        <v>4</v>
      </c>
      <c r="I6" s="44">
        <v>2</v>
      </c>
      <c r="J6" s="44">
        <v>2</v>
      </c>
      <c r="K6" s="44">
        <v>0</v>
      </c>
      <c r="L6" s="44">
        <v>0</v>
      </c>
      <c r="M6" s="44">
        <v>0</v>
      </c>
      <c r="N6" s="16">
        <f t="shared" ref="N6:U74" si="0">IF(H6=0,0,K6/H6)*100</f>
        <v>0</v>
      </c>
      <c r="O6" s="5">
        <v>0</v>
      </c>
      <c r="P6" s="5">
        <v>0</v>
      </c>
      <c r="Q6" s="16">
        <f t="shared" ref="Q6:Q74" si="1">IF(O6=0,0,P6/O6)*100</f>
        <v>0</v>
      </c>
      <c r="R6" s="5">
        <v>0</v>
      </c>
      <c r="S6" s="16">
        <f t="shared" ref="S6:S74" si="2">IF(P6=0,0,R6/P6)*100</f>
        <v>0</v>
      </c>
      <c r="T6" s="5">
        <v>0</v>
      </c>
      <c r="U6" s="16">
        <f t="shared" ref="U6:U74" si="3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">
      <c r="A7" s="1">
        <v>2</v>
      </c>
      <c r="B7" s="1" t="s">
        <v>22</v>
      </c>
      <c r="C7" s="1"/>
      <c r="D7" s="25" t="s">
        <v>38</v>
      </c>
      <c r="E7" s="25" t="s">
        <v>36</v>
      </c>
      <c r="F7" s="27" t="s">
        <v>39</v>
      </c>
      <c r="G7" s="16">
        <v>0</v>
      </c>
      <c r="H7" s="44">
        <v>0</v>
      </c>
      <c r="I7" s="44">
        <v>0</v>
      </c>
      <c r="J7" s="44">
        <v>0</v>
      </c>
      <c r="K7" s="44">
        <v>0</v>
      </c>
      <c r="L7" s="44">
        <v>0</v>
      </c>
      <c r="M7" s="44">
        <v>0</v>
      </c>
      <c r="N7" s="16">
        <f t="shared" si="0"/>
        <v>0</v>
      </c>
      <c r="O7" s="5">
        <v>0</v>
      </c>
      <c r="P7" s="5">
        <v>0</v>
      </c>
      <c r="Q7" s="16">
        <f t="shared" si="1"/>
        <v>0</v>
      </c>
      <c r="R7" s="5">
        <v>0</v>
      </c>
      <c r="S7" s="16">
        <f t="shared" si="2"/>
        <v>0</v>
      </c>
      <c r="T7" s="5">
        <v>0</v>
      </c>
      <c r="U7" s="16">
        <f t="shared" si="3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">
      <c r="A8" s="1">
        <v>3</v>
      </c>
      <c r="B8" s="1" t="s">
        <v>22</v>
      </c>
      <c r="C8" s="1"/>
      <c r="D8" s="25" t="s">
        <v>40</v>
      </c>
      <c r="E8" s="25" t="s">
        <v>41</v>
      </c>
      <c r="F8" s="26" t="s">
        <v>42</v>
      </c>
      <c r="G8" s="16">
        <v>0</v>
      </c>
      <c r="H8" s="44">
        <v>8</v>
      </c>
      <c r="I8" s="44">
        <v>2</v>
      </c>
      <c r="J8" s="44">
        <v>6</v>
      </c>
      <c r="K8" s="44">
        <v>0</v>
      </c>
      <c r="L8" s="44">
        <v>0</v>
      </c>
      <c r="M8" s="44">
        <v>0</v>
      </c>
      <c r="N8" s="16">
        <f t="shared" si="0"/>
        <v>0</v>
      </c>
      <c r="O8" s="5">
        <v>0</v>
      </c>
      <c r="P8" s="5">
        <v>0</v>
      </c>
      <c r="Q8" s="16">
        <f t="shared" si="1"/>
        <v>0</v>
      </c>
      <c r="R8" s="5">
        <v>0</v>
      </c>
      <c r="S8" s="16">
        <f t="shared" si="2"/>
        <v>0</v>
      </c>
      <c r="T8" s="5">
        <v>0</v>
      </c>
      <c r="U8" s="16">
        <f t="shared" si="3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">
      <c r="A9" s="1">
        <v>4</v>
      </c>
      <c r="B9" s="1" t="s">
        <v>22</v>
      </c>
      <c r="C9" s="1"/>
      <c r="D9" s="25" t="s">
        <v>43</v>
      </c>
      <c r="E9" s="25" t="s">
        <v>44</v>
      </c>
      <c r="F9" s="28" t="s">
        <v>45</v>
      </c>
      <c r="G9" s="16">
        <v>0</v>
      </c>
      <c r="H9" s="44">
        <v>0</v>
      </c>
      <c r="I9" s="44">
        <v>0</v>
      </c>
      <c r="J9" s="44">
        <v>0</v>
      </c>
      <c r="K9" s="44">
        <v>0</v>
      </c>
      <c r="L9" s="44">
        <v>0</v>
      </c>
      <c r="M9" s="44">
        <v>0</v>
      </c>
      <c r="N9" s="16">
        <f t="shared" si="0"/>
        <v>0</v>
      </c>
      <c r="O9" s="5">
        <v>0</v>
      </c>
      <c r="P9" s="5">
        <v>0</v>
      </c>
      <c r="Q9" s="16">
        <f t="shared" si="1"/>
        <v>0</v>
      </c>
      <c r="R9" s="5">
        <v>0</v>
      </c>
      <c r="S9" s="16">
        <f t="shared" si="2"/>
        <v>0</v>
      </c>
      <c r="T9" s="5">
        <v>0</v>
      </c>
      <c r="U9" s="16">
        <f t="shared" si="3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">
      <c r="A10" s="1">
        <v>5</v>
      </c>
      <c r="B10" s="1" t="s">
        <v>22</v>
      </c>
      <c r="C10" s="1"/>
      <c r="D10" s="25" t="s">
        <v>46</v>
      </c>
      <c r="E10" s="25" t="s">
        <v>41</v>
      </c>
      <c r="F10" s="26" t="s">
        <v>47</v>
      </c>
      <c r="G10" s="16">
        <v>0</v>
      </c>
      <c r="H10" s="44">
        <f t="shared" ref="H10:H52" si="4">SUM(I10,J10)</f>
        <v>0</v>
      </c>
      <c r="I10" s="44">
        <v>0</v>
      </c>
      <c r="J10" s="44">
        <v>0</v>
      </c>
      <c r="K10" s="44">
        <v>0</v>
      </c>
      <c r="L10" s="44">
        <v>0</v>
      </c>
      <c r="M10" s="44">
        <v>0</v>
      </c>
      <c r="N10" s="16">
        <f t="shared" si="0"/>
        <v>0</v>
      </c>
      <c r="O10" s="5">
        <v>0</v>
      </c>
      <c r="P10" s="5">
        <v>0</v>
      </c>
      <c r="Q10" s="16">
        <f t="shared" si="1"/>
        <v>0</v>
      </c>
      <c r="R10" s="5">
        <v>0</v>
      </c>
      <c r="S10" s="16">
        <f t="shared" si="2"/>
        <v>0</v>
      </c>
      <c r="T10" s="5">
        <v>0</v>
      </c>
      <c r="U10" s="16">
        <f t="shared" si="3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v>6</v>
      </c>
      <c r="B11" s="1" t="s">
        <v>22</v>
      </c>
      <c r="C11" s="1"/>
      <c r="D11" s="29" t="s">
        <v>48</v>
      </c>
      <c r="E11" s="25" t="s">
        <v>41</v>
      </c>
      <c r="F11" s="30" t="s">
        <v>49</v>
      </c>
      <c r="G11" s="16">
        <v>0</v>
      </c>
      <c r="H11" s="44">
        <v>3</v>
      </c>
      <c r="I11" s="44">
        <v>2</v>
      </c>
      <c r="J11" s="44">
        <v>1</v>
      </c>
      <c r="K11" s="44">
        <v>0</v>
      </c>
      <c r="L11" s="44">
        <v>0</v>
      </c>
      <c r="M11" s="44">
        <v>0</v>
      </c>
      <c r="N11" s="16">
        <f t="shared" si="0"/>
        <v>0</v>
      </c>
      <c r="O11" s="5">
        <v>0</v>
      </c>
      <c r="P11" s="5">
        <v>0</v>
      </c>
      <c r="Q11" s="16">
        <f t="shared" si="1"/>
        <v>0</v>
      </c>
      <c r="R11" s="5">
        <v>0</v>
      </c>
      <c r="S11" s="16">
        <f t="shared" si="2"/>
        <v>0</v>
      </c>
      <c r="T11" s="5">
        <v>0</v>
      </c>
      <c r="U11" s="16">
        <f t="shared" si="3"/>
        <v>0</v>
      </c>
    </row>
    <row r="12" spans="1:32" ht="27.95" customHeight="1" x14ac:dyDescent="0.2">
      <c r="A12" s="1">
        <v>7</v>
      </c>
      <c r="B12" s="1" t="s">
        <v>22</v>
      </c>
      <c r="C12" s="1"/>
      <c r="D12" s="25" t="s">
        <v>50</v>
      </c>
      <c r="E12" s="25" t="s">
        <v>41</v>
      </c>
      <c r="F12" s="26" t="s">
        <v>51</v>
      </c>
      <c r="G12" s="16">
        <v>0</v>
      </c>
      <c r="H12" s="44">
        <v>2</v>
      </c>
      <c r="I12" s="44">
        <v>0</v>
      </c>
      <c r="J12" s="44">
        <v>2</v>
      </c>
      <c r="K12" s="44">
        <v>0</v>
      </c>
      <c r="L12" s="44">
        <v>0</v>
      </c>
      <c r="M12" s="44">
        <v>0</v>
      </c>
      <c r="N12" s="16">
        <f t="shared" si="0"/>
        <v>0</v>
      </c>
      <c r="O12" s="5">
        <v>0</v>
      </c>
      <c r="P12" s="5">
        <v>0</v>
      </c>
      <c r="Q12" s="16">
        <f t="shared" si="1"/>
        <v>0</v>
      </c>
      <c r="R12" s="5">
        <v>0</v>
      </c>
      <c r="S12" s="16">
        <f t="shared" si="2"/>
        <v>0</v>
      </c>
      <c r="T12" s="5">
        <v>0</v>
      </c>
      <c r="U12" s="16">
        <f t="shared" si="3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">
      <c r="A13" s="1">
        <v>8</v>
      </c>
      <c r="B13" s="1" t="s">
        <v>22</v>
      </c>
      <c r="C13" s="1"/>
      <c r="D13" s="25" t="s">
        <v>52</v>
      </c>
      <c r="E13" s="31" t="s">
        <v>53</v>
      </c>
      <c r="F13" s="26" t="s">
        <v>54</v>
      </c>
      <c r="G13" s="16">
        <v>0</v>
      </c>
      <c r="H13" s="44">
        <f t="shared" si="4"/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16">
        <f t="shared" si="0"/>
        <v>0</v>
      </c>
      <c r="O13" s="5">
        <v>0</v>
      </c>
      <c r="P13" s="5">
        <v>0</v>
      </c>
      <c r="Q13" s="16">
        <f t="shared" si="1"/>
        <v>0</v>
      </c>
      <c r="R13" s="5">
        <v>0</v>
      </c>
      <c r="S13" s="16">
        <f t="shared" si="2"/>
        <v>0</v>
      </c>
      <c r="T13" s="5">
        <v>0</v>
      </c>
      <c r="U13" s="16">
        <f t="shared" si="3"/>
        <v>0</v>
      </c>
    </row>
    <row r="14" spans="1:32" ht="27.95" customHeight="1" x14ac:dyDescent="0.2">
      <c r="A14" s="1">
        <v>9</v>
      </c>
      <c r="B14" s="1" t="s">
        <v>22</v>
      </c>
      <c r="C14" s="1"/>
      <c r="D14" s="25" t="s">
        <v>55</v>
      </c>
      <c r="E14" s="25" t="s">
        <v>41</v>
      </c>
      <c r="F14" s="32" t="s">
        <v>56</v>
      </c>
      <c r="G14" s="16">
        <v>0</v>
      </c>
      <c r="H14" s="44">
        <v>9</v>
      </c>
      <c r="I14" s="44">
        <v>2</v>
      </c>
      <c r="J14" s="44">
        <v>7</v>
      </c>
      <c r="K14" s="44">
        <v>0</v>
      </c>
      <c r="L14" s="44">
        <v>0</v>
      </c>
      <c r="M14" s="44">
        <v>0</v>
      </c>
      <c r="N14" s="16">
        <f t="shared" si="0"/>
        <v>0</v>
      </c>
      <c r="O14" s="5">
        <v>0</v>
      </c>
      <c r="P14" s="5">
        <v>0</v>
      </c>
      <c r="Q14" s="16">
        <f t="shared" si="1"/>
        <v>0</v>
      </c>
      <c r="R14" s="5">
        <v>0</v>
      </c>
      <c r="S14" s="16">
        <f t="shared" si="2"/>
        <v>0</v>
      </c>
      <c r="T14" s="5">
        <v>0</v>
      </c>
      <c r="U14" s="16">
        <f t="shared" si="3"/>
        <v>0</v>
      </c>
    </row>
    <row r="15" spans="1:32" ht="27.95" customHeight="1" x14ac:dyDescent="0.2">
      <c r="A15" s="1">
        <v>10</v>
      </c>
      <c r="B15" s="1" t="s">
        <v>22</v>
      </c>
      <c r="C15" s="1"/>
      <c r="D15" s="25" t="s">
        <v>57</v>
      </c>
      <c r="E15" s="25" t="s">
        <v>58</v>
      </c>
      <c r="F15" s="27" t="s">
        <v>59</v>
      </c>
      <c r="G15" s="16">
        <v>0</v>
      </c>
      <c r="H15" s="44">
        <v>5</v>
      </c>
      <c r="I15" s="44">
        <v>1</v>
      </c>
      <c r="J15" s="44">
        <v>4</v>
      </c>
      <c r="K15" s="44">
        <v>0</v>
      </c>
      <c r="L15" s="44">
        <v>0</v>
      </c>
      <c r="M15" s="44">
        <v>0</v>
      </c>
      <c r="N15" s="16">
        <f t="shared" si="0"/>
        <v>0</v>
      </c>
      <c r="O15" s="5">
        <v>0</v>
      </c>
      <c r="P15" s="5">
        <v>0</v>
      </c>
      <c r="Q15" s="16">
        <f t="shared" si="1"/>
        <v>0</v>
      </c>
      <c r="R15" s="5">
        <v>0</v>
      </c>
      <c r="S15" s="16">
        <f t="shared" si="2"/>
        <v>0</v>
      </c>
      <c r="T15" s="5">
        <v>0</v>
      </c>
      <c r="U15" s="16">
        <f t="shared" si="3"/>
        <v>0</v>
      </c>
    </row>
    <row r="16" spans="1:32" ht="27.95" customHeight="1" x14ac:dyDescent="0.2">
      <c r="A16" s="1">
        <v>11</v>
      </c>
      <c r="B16" s="1" t="s">
        <v>22</v>
      </c>
      <c r="C16" s="1"/>
      <c r="D16" s="25" t="s">
        <v>60</v>
      </c>
      <c r="E16" s="25" t="s">
        <v>61</v>
      </c>
      <c r="F16" s="26" t="s">
        <v>62</v>
      </c>
      <c r="G16" s="16">
        <v>0</v>
      </c>
      <c r="H16" s="44">
        <v>4</v>
      </c>
      <c r="I16" s="44">
        <v>1</v>
      </c>
      <c r="J16" s="44">
        <v>2</v>
      </c>
      <c r="K16" s="44">
        <v>0</v>
      </c>
      <c r="L16" s="44">
        <v>0</v>
      </c>
      <c r="M16" s="44">
        <v>0</v>
      </c>
      <c r="N16" s="16">
        <f t="shared" si="0"/>
        <v>0</v>
      </c>
      <c r="O16" s="5">
        <v>0</v>
      </c>
      <c r="P16" s="5">
        <v>0</v>
      </c>
      <c r="Q16" s="16">
        <f t="shared" si="1"/>
        <v>0</v>
      </c>
      <c r="R16" s="5">
        <v>0</v>
      </c>
      <c r="S16" s="16">
        <f t="shared" si="2"/>
        <v>0</v>
      </c>
      <c r="T16" s="5">
        <v>0</v>
      </c>
      <c r="U16" s="16">
        <f t="shared" si="3"/>
        <v>0</v>
      </c>
    </row>
    <row r="17" spans="1:21" ht="27.95" customHeight="1" x14ac:dyDescent="0.2">
      <c r="A17" s="1">
        <v>12</v>
      </c>
      <c r="B17" s="1" t="s">
        <v>22</v>
      </c>
      <c r="C17" s="1"/>
      <c r="D17" s="25" t="s">
        <v>63</v>
      </c>
      <c r="E17" s="25" t="s">
        <v>64</v>
      </c>
      <c r="F17" s="26" t="s">
        <v>65</v>
      </c>
      <c r="G17" s="16">
        <v>0</v>
      </c>
      <c r="H17" s="44">
        <v>1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16">
        <f t="shared" si="0"/>
        <v>0</v>
      </c>
      <c r="O17" s="5">
        <v>0</v>
      </c>
      <c r="P17" s="5">
        <v>0</v>
      </c>
      <c r="Q17" s="16">
        <f t="shared" si="1"/>
        <v>0</v>
      </c>
      <c r="R17" s="5">
        <v>0</v>
      </c>
      <c r="S17" s="16">
        <f t="shared" si="2"/>
        <v>0</v>
      </c>
      <c r="T17" s="5">
        <v>0</v>
      </c>
      <c r="U17" s="16">
        <f t="shared" si="3"/>
        <v>0</v>
      </c>
    </row>
    <row r="18" spans="1:21" ht="27.95" customHeight="1" x14ac:dyDescent="0.2">
      <c r="A18" s="1">
        <v>13</v>
      </c>
      <c r="B18" s="1" t="s">
        <v>22</v>
      </c>
      <c r="C18" s="1"/>
      <c r="D18" s="25" t="s">
        <v>66</v>
      </c>
      <c r="E18" s="25" t="s">
        <v>67</v>
      </c>
      <c r="F18" s="26" t="s">
        <v>68</v>
      </c>
      <c r="G18" s="16">
        <v>0</v>
      </c>
      <c r="H18" s="44">
        <v>9</v>
      </c>
      <c r="I18" s="44">
        <v>2</v>
      </c>
      <c r="J18" s="44">
        <v>7</v>
      </c>
      <c r="K18" s="44">
        <v>0</v>
      </c>
      <c r="L18" s="44">
        <v>0</v>
      </c>
      <c r="M18" s="44">
        <v>0</v>
      </c>
      <c r="N18" s="16">
        <f t="shared" si="0"/>
        <v>0</v>
      </c>
      <c r="O18" s="5">
        <v>0</v>
      </c>
      <c r="P18" s="5">
        <v>0</v>
      </c>
      <c r="Q18" s="16">
        <f t="shared" si="1"/>
        <v>0</v>
      </c>
      <c r="R18" s="5">
        <v>0</v>
      </c>
      <c r="S18" s="16">
        <f t="shared" si="2"/>
        <v>0</v>
      </c>
      <c r="T18" s="5">
        <v>0</v>
      </c>
      <c r="U18" s="16">
        <f t="shared" si="3"/>
        <v>0</v>
      </c>
    </row>
    <row r="19" spans="1:21" ht="27.95" customHeight="1" x14ac:dyDescent="0.2">
      <c r="A19" s="1">
        <v>14</v>
      </c>
      <c r="B19" s="1" t="s">
        <v>22</v>
      </c>
      <c r="C19" s="1"/>
      <c r="D19" s="25" t="s">
        <v>69</v>
      </c>
      <c r="E19" s="25" t="s">
        <v>41</v>
      </c>
      <c r="F19" s="26" t="s">
        <v>70</v>
      </c>
      <c r="G19" s="16">
        <v>0</v>
      </c>
      <c r="H19" s="44">
        <v>3</v>
      </c>
      <c r="I19" s="44">
        <v>0</v>
      </c>
      <c r="J19" s="44">
        <v>3</v>
      </c>
      <c r="K19" s="44">
        <v>0</v>
      </c>
      <c r="L19" s="44">
        <v>0</v>
      </c>
      <c r="M19" s="44">
        <v>0</v>
      </c>
      <c r="N19" s="16">
        <f t="shared" si="0"/>
        <v>0</v>
      </c>
      <c r="O19" s="5">
        <v>0</v>
      </c>
      <c r="P19" s="5">
        <v>0</v>
      </c>
      <c r="Q19" s="16">
        <f t="shared" si="1"/>
        <v>0</v>
      </c>
      <c r="R19" s="5">
        <v>0</v>
      </c>
      <c r="S19" s="16">
        <f t="shared" si="2"/>
        <v>0</v>
      </c>
      <c r="T19" s="5">
        <v>0</v>
      </c>
      <c r="U19" s="16">
        <f t="shared" si="3"/>
        <v>0</v>
      </c>
    </row>
    <row r="20" spans="1:21" ht="27.95" customHeight="1" x14ac:dyDescent="0.2">
      <c r="A20" s="1">
        <v>15</v>
      </c>
      <c r="B20" s="25" t="s">
        <v>23</v>
      </c>
      <c r="C20" s="56" t="s">
        <v>26</v>
      </c>
      <c r="D20" s="25" t="s">
        <v>71</v>
      </c>
      <c r="E20" s="25" t="s">
        <v>72</v>
      </c>
      <c r="F20" s="26" t="s">
        <v>73</v>
      </c>
      <c r="G20" s="16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16">
        <f t="shared" si="0"/>
        <v>0</v>
      </c>
      <c r="O20" s="5">
        <v>0</v>
      </c>
      <c r="P20" s="5">
        <v>0</v>
      </c>
      <c r="Q20" s="16">
        <f t="shared" si="1"/>
        <v>0</v>
      </c>
      <c r="R20" s="5">
        <v>0</v>
      </c>
      <c r="S20" s="16">
        <f t="shared" si="2"/>
        <v>0</v>
      </c>
      <c r="T20" s="5">
        <v>0</v>
      </c>
      <c r="U20" s="16">
        <f t="shared" si="3"/>
        <v>0</v>
      </c>
    </row>
    <row r="21" spans="1:21" ht="27.95" customHeight="1" x14ac:dyDescent="0.2">
      <c r="A21" s="1">
        <v>16</v>
      </c>
      <c r="B21" s="1" t="s">
        <v>22</v>
      </c>
      <c r="C21" s="1"/>
      <c r="D21" s="25" t="s">
        <v>74</v>
      </c>
      <c r="E21" s="33" t="s">
        <v>75</v>
      </c>
      <c r="F21" s="26" t="s">
        <v>76</v>
      </c>
      <c r="G21" s="16">
        <v>0</v>
      </c>
      <c r="H21" s="44">
        <v>4</v>
      </c>
      <c r="I21" s="44">
        <v>3</v>
      </c>
      <c r="J21" s="44">
        <v>1</v>
      </c>
      <c r="K21" s="44">
        <v>0</v>
      </c>
      <c r="L21" s="44">
        <v>0</v>
      </c>
      <c r="M21" s="44">
        <v>0</v>
      </c>
      <c r="N21" s="16">
        <f t="shared" si="0"/>
        <v>0</v>
      </c>
      <c r="O21" s="5">
        <v>0</v>
      </c>
      <c r="P21" s="5">
        <v>0</v>
      </c>
      <c r="Q21" s="16">
        <f t="shared" si="1"/>
        <v>0</v>
      </c>
      <c r="R21" s="5">
        <v>0</v>
      </c>
      <c r="S21" s="16">
        <f t="shared" si="2"/>
        <v>0</v>
      </c>
      <c r="T21" s="5">
        <v>0</v>
      </c>
      <c r="U21" s="16">
        <f t="shared" si="3"/>
        <v>0</v>
      </c>
    </row>
    <row r="22" spans="1:21" ht="27.95" customHeight="1" x14ac:dyDescent="0.2">
      <c r="A22" s="1">
        <v>17</v>
      </c>
      <c r="B22" s="1" t="s">
        <v>22</v>
      </c>
      <c r="C22" s="1"/>
      <c r="D22" s="25" t="s">
        <v>77</v>
      </c>
      <c r="E22" s="25" t="s">
        <v>78</v>
      </c>
      <c r="F22" s="26" t="s">
        <v>79</v>
      </c>
      <c r="G22" s="16">
        <v>0</v>
      </c>
      <c r="H22" s="44">
        <v>4</v>
      </c>
      <c r="I22" s="44">
        <v>2</v>
      </c>
      <c r="J22" s="44">
        <v>1</v>
      </c>
      <c r="K22" s="44">
        <v>0</v>
      </c>
      <c r="L22" s="44">
        <v>0</v>
      </c>
      <c r="M22" s="44">
        <v>0</v>
      </c>
      <c r="N22" s="16">
        <f t="shared" si="0"/>
        <v>0</v>
      </c>
      <c r="O22" s="5">
        <v>0</v>
      </c>
      <c r="P22" s="5">
        <v>0</v>
      </c>
      <c r="Q22" s="16">
        <f t="shared" si="1"/>
        <v>0</v>
      </c>
      <c r="R22" s="5">
        <v>0</v>
      </c>
      <c r="S22" s="16">
        <f t="shared" si="2"/>
        <v>0</v>
      </c>
      <c r="T22" s="5">
        <v>0</v>
      </c>
      <c r="U22" s="16">
        <f t="shared" si="3"/>
        <v>0</v>
      </c>
    </row>
    <row r="23" spans="1:21" ht="27.95" customHeight="1" x14ac:dyDescent="0.2">
      <c r="A23" s="1">
        <v>18</v>
      </c>
      <c r="B23" s="1" t="s">
        <v>22</v>
      </c>
      <c r="C23" s="1"/>
      <c r="D23" s="25" t="s">
        <v>80</v>
      </c>
      <c r="E23" s="25" t="s">
        <v>81</v>
      </c>
      <c r="F23" s="32" t="s">
        <v>82</v>
      </c>
      <c r="G23" s="16">
        <v>0</v>
      </c>
      <c r="H23" s="44">
        <v>5</v>
      </c>
      <c r="I23" s="44">
        <v>1</v>
      </c>
      <c r="J23" s="44">
        <v>4</v>
      </c>
      <c r="K23" s="44">
        <v>0</v>
      </c>
      <c r="L23" s="44">
        <v>0</v>
      </c>
      <c r="M23" s="44">
        <v>0</v>
      </c>
      <c r="N23" s="16">
        <f t="shared" si="0"/>
        <v>0</v>
      </c>
      <c r="O23" s="5">
        <v>0</v>
      </c>
      <c r="P23" s="5">
        <v>0</v>
      </c>
      <c r="Q23" s="16">
        <f t="shared" si="1"/>
        <v>0</v>
      </c>
      <c r="R23" s="5">
        <v>0</v>
      </c>
      <c r="S23" s="16">
        <f t="shared" si="2"/>
        <v>0</v>
      </c>
      <c r="T23" s="5">
        <v>0</v>
      </c>
      <c r="U23" s="16">
        <f t="shared" si="3"/>
        <v>0</v>
      </c>
    </row>
    <row r="24" spans="1:21" ht="27.95" customHeight="1" x14ac:dyDescent="0.2">
      <c r="A24" s="1">
        <v>19</v>
      </c>
      <c r="B24" s="1" t="s">
        <v>22</v>
      </c>
      <c r="C24" s="1"/>
      <c r="D24" s="25" t="s">
        <v>83</v>
      </c>
      <c r="E24" s="25" t="s">
        <v>41</v>
      </c>
      <c r="F24" s="26" t="s">
        <v>84</v>
      </c>
      <c r="G24" s="16">
        <v>0</v>
      </c>
      <c r="H24" s="44">
        <v>1</v>
      </c>
      <c r="I24" s="44">
        <v>0</v>
      </c>
      <c r="J24" s="44">
        <v>1</v>
      </c>
      <c r="K24" s="44">
        <v>0</v>
      </c>
      <c r="L24" s="44">
        <v>0</v>
      </c>
      <c r="M24" s="44">
        <v>0</v>
      </c>
      <c r="N24" s="16">
        <f t="shared" si="0"/>
        <v>0</v>
      </c>
      <c r="O24" s="5">
        <v>0</v>
      </c>
      <c r="P24" s="5">
        <v>0</v>
      </c>
      <c r="Q24" s="16">
        <f t="shared" si="1"/>
        <v>0</v>
      </c>
      <c r="R24" s="5">
        <v>0</v>
      </c>
      <c r="S24" s="16">
        <f t="shared" si="2"/>
        <v>0</v>
      </c>
      <c r="T24" s="5">
        <v>0</v>
      </c>
      <c r="U24" s="16">
        <f t="shared" si="3"/>
        <v>0</v>
      </c>
    </row>
    <row r="25" spans="1:21" ht="27.95" customHeight="1" x14ac:dyDescent="0.2">
      <c r="A25" s="1">
        <v>20</v>
      </c>
      <c r="B25" s="1" t="s">
        <v>22</v>
      </c>
      <c r="C25" s="1"/>
      <c r="D25" s="34" t="s">
        <v>85</v>
      </c>
      <c r="E25" s="25" t="s">
        <v>41</v>
      </c>
      <c r="F25" s="35" t="s">
        <v>86</v>
      </c>
      <c r="G25" s="16">
        <v>0</v>
      </c>
      <c r="H25" s="44">
        <v>1</v>
      </c>
      <c r="I25" s="44">
        <v>0</v>
      </c>
      <c r="J25" s="44">
        <v>1</v>
      </c>
      <c r="K25" s="44">
        <v>0</v>
      </c>
      <c r="L25" s="44">
        <v>0</v>
      </c>
      <c r="M25" s="44">
        <v>0</v>
      </c>
      <c r="N25" s="16">
        <f t="shared" si="0"/>
        <v>0</v>
      </c>
      <c r="O25" s="5">
        <v>0</v>
      </c>
      <c r="P25" s="5">
        <v>0</v>
      </c>
      <c r="Q25" s="16">
        <f t="shared" si="1"/>
        <v>0</v>
      </c>
      <c r="R25" s="5">
        <v>0</v>
      </c>
      <c r="S25" s="16">
        <f t="shared" si="2"/>
        <v>0</v>
      </c>
      <c r="T25" s="5">
        <v>0</v>
      </c>
      <c r="U25" s="16">
        <f t="shared" si="3"/>
        <v>0</v>
      </c>
    </row>
    <row r="26" spans="1:21" ht="27.95" customHeight="1" x14ac:dyDescent="0.25">
      <c r="A26" s="1">
        <v>21</v>
      </c>
      <c r="B26" s="1" t="s">
        <v>22</v>
      </c>
      <c r="C26" s="1"/>
      <c r="D26" s="25" t="s">
        <v>87</v>
      </c>
      <c r="E26" s="25" t="s">
        <v>53</v>
      </c>
      <c r="F26" s="36" t="s">
        <v>88</v>
      </c>
      <c r="G26" s="16">
        <v>0</v>
      </c>
      <c r="H26" s="44">
        <v>4</v>
      </c>
      <c r="I26" s="44">
        <v>1</v>
      </c>
      <c r="J26" s="44">
        <v>3</v>
      </c>
      <c r="K26" s="44">
        <v>0</v>
      </c>
      <c r="L26" s="44">
        <v>0</v>
      </c>
      <c r="M26" s="44">
        <v>0</v>
      </c>
      <c r="N26" s="16">
        <f t="shared" si="0"/>
        <v>0</v>
      </c>
      <c r="O26" s="5">
        <v>0</v>
      </c>
      <c r="P26" s="5">
        <v>0</v>
      </c>
      <c r="Q26" s="16">
        <f t="shared" si="1"/>
        <v>0</v>
      </c>
      <c r="R26" s="5">
        <v>0</v>
      </c>
      <c r="S26" s="16">
        <f t="shared" si="2"/>
        <v>0</v>
      </c>
      <c r="T26" s="5">
        <v>0</v>
      </c>
      <c r="U26" s="16">
        <f t="shared" si="3"/>
        <v>0</v>
      </c>
    </row>
    <row r="27" spans="1:21" ht="27.95" customHeight="1" x14ac:dyDescent="0.2">
      <c r="A27" s="1">
        <v>22</v>
      </c>
      <c r="B27" s="1" t="s">
        <v>22</v>
      </c>
      <c r="C27" s="1"/>
      <c r="D27" s="25" t="s">
        <v>89</v>
      </c>
      <c r="E27" s="25" t="s">
        <v>90</v>
      </c>
      <c r="F27" s="26" t="s">
        <v>91</v>
      </c>
      <c r="G27" s="16">
        <v>0</v>
      </c>
      <c r="H27" s="44">
        <f t="shared" si="4"/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16">
        <f t="shared" si="0"/>
        <v>0</v>
      </c>
      <c r="O27" s="5">
        <v>0</v>
      </c>
      <c r="P27" s="5">
        <v>0</v>
      </c>
      <c r="Q27" s="16">
        <f t="shared" si="1"/>
        <v>0</v>
      </c>
      <c r="R27" s="5">
        <v>0</v>
      </c>
      <c r="S27" s="16">
        <f t="shared" si="2"/>
        <v>0</v>
      </c>
      <c r="T27" s="5">
        <v>0</v>
      </c>
      <c r="U27" s="16">
        <f t="shared" si="3"/>
        <v>0</v>
      </c>
    </row>
    <row r="28" spans="1:21" ht="27.95" customHeight="1" x14ac:dyDescent="0.2">
      <c r="A28" s="1">
        <v>23</v>
      </c>
      <c r="B28" s="25" t="s">
        <v>24</v>
      </c>
      <c r="C28" s="56" t="s">
        <v>27</v>
      </c>
      <c r="D28" s="25" t="s">
        <v>92</v>
      </c>
      <c r="E28" s="25" t="s">
        <v>41</v>
      </c>
      <c r="F28" s="26" t="s">
        <v>93</v>
      </c>
      <c r="G28" s="16">
        <v>0</v>
      </c>
      <c r="H28" s="44">
        <v>2</v>
      </c>
      <c r="I28" s="44">
        <v>0</v>
      </c>
      <c r="J28" s="44">
        <v>2</v>
      </c>
      <c r="K28" s="44">
        <v>0</v>
      </c>
      <c r="L28" s="44">
        <v>0</v>
      </c>
      <c r="M28" s="44">
        <v>0</v>
      </c>
      <c r="N28" s="16">
        <f t="shared" si="0"/>
        <v>0</v>
      </c>
      <c r="O28" s="5">
        <v>0</v>
      </c>
      <c r="P28" s="5">
        <v>0</v>
      </c>
      <c r="Q28" s="16">
        <f t="shared" si="1"/>
        <v>0</v>
      </c>
      <c r="R28" s="5">
        <v>0</v>
      </c>
      <c r="S28" s="16">
        <f t="shared" si="2"/>
        <v>0</v>
      </c>
      <c r="T28" s="5">
        <v>0</v>
      </c>
      <c r="U28" s="16">
        <f t="shared" si="3"/>
        <v>0</v>
      </c>
    </row>
    <row r="29" spans="1:21" ht="27.95" customHeight="1" x14ac:dyDescent="0.2">
      <c r="A29" s="1">
        <v>24</v>
      </c>
      <c r="B29" s="1" t="s">
        <v>22</v>
      </c>
      <c r="C29" s="1"/>
      <c r="D29" s="25" t="s">
        <v>94</v>
      </c>
      <c r="E29" s="25" t="s">
        <v>41</v>
      </c>
      <c r="F29" s="26" t="s">
        <v>95</v>
      </c>
      <c r="G29" s="16">
        <v>0</v>
      </c>
      <c r="H29" s="44">
        <v>2</v>
      </c>
      <c r="I29" s="44">
        <v>0</v>
      </c>
      <c r="J29" s="44">
        <v>2</v>
      </c>
      <c r="K29" s="44">
        <v>0</v>
      </c>
      <c r="L29" s="44">
        <v>0</v>
      </c>
      <c r="M29" s="44">
        <v>0</v>
      </c>
      <c r="N29" s="16">
        <f t="shared" si="0"/>
        <v>0</v>
      </c>
      <c r="O29" s="5">
        <v>0</v>
      </c>
      <c r="P29" s="5">
        <v>0</v>
      </c>
      <c r="Q29" s="16">
        <f t="shared" si="1"/>
        <v>0</v>
      </c>
      <c r="R29" s="5">
        <v>0</v>
      </c>
      <c r="S29" s="16">
        <f t="shared" si="2"/>
        <v>0</v>
      </c>
      <c r="T29" s="5">
        <v>0</v>
      </c>
      <c r="U29" s="16">
        <f t="shared" si="3"/>
        <v>0</v>
      </c>
    </row>
    <row r="30" spans="1:21" ht="27.95" customHeight="1" x14ac:dyDescent="0.2">
      <c r="A30" s="1">
        <v>25</v>
      </c>
      <c r="B30" s="1" t="s">
        <v>22</v>
      </c>
      <c r="C30" s="1"/>
      <c r="D30" s="25" t="s">
        <v>96</v>
      </c>
      <c r="E30" s="25" t="s">
        <v>97</v>
      </c>
      <c r="F30" s="26" t="s">
        <v>98</v>
      </c>
      <c r="G30" s="16">
        <v>0</v>
      </c>
      <c r="H30" s="44">
        <f t="shared" si="4"/>
        <v>0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16">
        <f t="shared" si="0"/>
        <v>0</v>
      </c>
      <c r="O30" s="5">
        <v>0</v>
      </c>
      <c r="P30" s="5">
        <v>0</v>
      </c>
      <c r="Q30" s="16">
        <f t="shared" si="1"/>
        <v>0</v>
      </c>
      <c r="R30" s="5">
        <v>0</v>
      </c>
      <c r="S30" s="16">
        <f t="shared" si="2"/>
        <v>0</v>
      </c>
      <c r="T30" s="5">
        <v>0</v>
      </c>
      <c r="U30" s="16">
        <f t="shared" si="3"/>
        <v>0</v>
      </c>
    </row>
    <row r="31" spans="1:21" ht="27.95" customHeight="1" x14ac:dyDescent="0.2">
      <c r="A31" s="1">
        <v>26</v>
      </c>
      <c r="B31" s="1" t="s">
        <v>22</v>
      </c>
      <c r="C31" s="1"/>
      <c r="D31" s="37" t="s">
        <v>99</v>
      </c>
      <c r="E31" s="37" t="s">
        <v>100</v>
      </c>
      <c r="F31" s="26" t="s">
        <v>101</v>
      </c>
      <c r="G31" s="16">
        <v>0</v>
      </c>
      <c r="H31" s="44">
        <v>2</v>
      </c>
      <c r="I31" s="44">
        <v>0</v>
      </c>
      <c r="J31" s="44">
        <v>2</v>
      </c>
      <c r="K31" s="44">
        <v>0</v>
      </c>
      <c r="L31" s="44">
        <v>0</v>
      </c>
      <c r="M31" s="44">
        <v>0</v>
      </c>
      <c r="N31" s="16">
        <f t="shared" si="0"/>
        <v>0</v>
      </c>
      <c r="O31" s="5">
        <v>0</v>
      </c>
      <c r="P31" s="5">
        <v>0</v>
      </c>
      <c r="Q31" s="16">
        <f t="shared" si="1"/>
        <v>0</v>
      </c>
      <c r="R31" s="5">
        <v>0</v>
      </c>
      <c r="S31" s="16">
        <f t="shared" si="2"/>
        <v>0</v>
      </c>
      <c r="T31" s="5">
        <v>0</v>
      </c>
      <c r="U31" s="16">
        <f t="shared" si="3"/>
        <v>0</v>
      </c>
    </row>
    <row r="32" spans="1:21" ht="27.95" customHeight="1" x14ac:dyDescent="0.2">
      <c r="A32" s="1">
        <v>27</v>
      </c>
      <c r="B32" s="1" t="s">
        <v>22</v>
      </c>
      <c r="C32" s="1"/>
      <c r="D32" s="25" t="s">
        <v>102</v>
      </c>
      <c r="E32" s="25" t="s">
        <v>41</v>
      </c>
      <c r="F32" s="26" t="s">
        <v>103</v>
      </c>
      <c r="G32" s="16">
        <v>0</v>
      </c>
      <c r="H32" s="44">
        <v>8</v>
      </c>
      <c r="I32" s="44">
        <v>2</v>
      </c>
      <c r="J32" s="44">
        <v>5</v>
      </c>
      <c r="K32" s="44">
        <v>0</v>
      </c>
      <c r="L32" s="44">
        <v>0</v>
      </c>
      <c r="M32" s="44">
        <v>0</v>
      </c>
      <c r="N32" s="16">
        <f t="shared" si="0"/>
        <v>0</v>
      </c>
      <c r="O32" s="5">
        <v>0</v>
      </c>
      <c r="P32" s="5">
        <v>0</v>
      </c>
      <c r="Q32" s="16">
        <f t="shared" si="1"/>
        <v>0</v>
      </c>
      <c r="R32" s="5">
        <v>0</v>
      </c>
      <c r="S32" s="16">
        <f t="shared" si="2"/>
        <v>0</v>
      </c>
      <c r="T32" s="5">
        <v>0</v>
      </c>
      <c r="U32" s="16">
        <f t="shared" si="3"/>
        <v>0</v>
      </c>
    </row>
    <row r="33" spans="1:21" ht="27.95" customHeight="1" x14ac:dyDescent="0.2">
      <c r="A33" s="1">
        <v>28</v>
      </c>
      <c r="B33" s="1" t="s">
        <v>22</v>
      </c>
      <c r="C33" s="1"/>
      <c r="D33" s="25" t="s">
        <v>104</v>
      </c>
      <c r="E33" s="25" t="s">
        <v>41</v>
      </c>
      <c r="F33" s="27" t="s">
        <v>105</v>
      </c>
      <c r="G33" s="16">
        <v>0</v>
      </c>
      <c r="H33" s="44">
        <v>1</v>
      </c>
      <c r="I33" s="44">
        <v>1</v>
      </c>
      <c r="J33" s="44">
        <v>0</v>
      </c>
      <c r="K33" s="44">
        <v>0</v>
      </c>
      <c r="L33" s="44">
        <v>0</v>
      </c>
      <c r="M33" s="44">
        <v>0</v>
      </c>
      <c r="N33" s="16">
        <f t="shared" si="0"/>
        <v>0</v>
      </c>
      <c r="O33" s="5">
        <v>0</v>
      </c>
      <c r="P33" s="5">
        <v>0</v>
      </c>
      <c r="Q33" s="16">
        <f t="shared" si="1"/>
        <v>0</v>
      </c>
      <c r="R33" s="5">
        <v>0</v>
      </c>
      <c r="S33" s="16">
        <f t="shared" si="2"/>
        <v>0</v>
      </c>
      <c r="T33" s="5">
        <v>0</v>
      </c>
      <c r="U33" s="16">
        <f t="shared" si="3"/>
        <v>0</v>
      </c>
    </row>
    <row r="34" spans="1:21" ht="27.95" customHeight="1" x14ac:dyDescent="0.2">
      <c r="A34" s="1">
        <v>29</v>
      </c>
      <c r="B34" s="1" t="s">
        <v>22</v>
      </c>
      <c r="C34" s="1"/>
      <c r="D34" s="25" t="s">
        <v>106</v>
      </c>
      <c r="E34" s="25" t="s">
        <v>53</v>
      </c>
      <c r="F34" s="26" t="s">
        <v>107</v>
      </c>
      <c r="G34" s="16">
        <v>0</v>
      </c>
      <c r="H34" s="44">
        <v>3</v>
      </c>
      <c r="I34" s="44">
        <v>3</v>
      </c>
      <c r="J34" s="44">
        <v>0</v>
      </c>
      <c r="K34" s="44">
        <v>0</v>
      </c>
      <c r="L34" s="44">
        <v>0</v>
      </c>
      <c r="M34" s="44">
        <v>0</v>
      </c>
      <c r="N34" s="16">
        <f t="shared" si="0"/>
        <v>0</v>
      </c>
      <c r="O34" s="5">
        <v>0</v>
      </c>
      <c r="P34" s="5">
        <v>0</v>
      </c>
      <c r="Q34" s="16">
        <f t="shared" si="1"/>
        <v>0</v>
      </c>
      <c r="R34" s="5">
        <v>0</v>
      </c>
      <c r="S34" s="16">
        <f t="shared" si="2"/>
        <v>0</v>
      </c>
      <c r="T34" s="5">
        <v>0</v>
      </c>
      <c r="U34" s="16">
        <f t="shared" si="3"/>
        <v>0</v>
      </c>
    </row>
    <row r="35" spans="1:21" ht="27.95" customHeight="1" x14ac:dyDescent="0.2">
      <c r="A35" s="1">
        <v>30</v>
      </c>
      <c r="B35" s="1" t="s">
        <v>22</v>
      </c>
      <c r="C35" s="1"/>
      <c r="D35" s="25" t="s">
        <v>108</v>
      </c>
      <c r="E35" s="25" t="s">
        <v>41</v>
      </c>
      <c r="F35" s="32" t="s">
        <v>109</v>
      </c>
      <c r="G35" s="16">
        <v>0</v>
      </c>
      <c r="H35" s="44">
        <v>11</v>
      </c>
      <c r="I35" s="44">
        <v>3</v>
      </c>
      <c r="J35" s="44">
        <v>7</v>
      </c>
      <c r="K35" s="44">
        <v>0</v>
      </c>
      <c r="L35" s="44">
        <v>0</v>
      </c>
      <c r="M35" s="44">
        <v>0</v>
      </c>
      <c r="N35" s="16">
        <f t="shared" si="0"/>
        <v>0</v>
      </c>
      <c r="O35" s="5">
        <v>0</v>
      </c>
      <c r="P35" s="5">
        <v>0</v>
      </c>
      <c r="Q35" s="16">
        <f t="shared" si="1"/>
        <v>0</v>
      </c>
      <c r="R35" s="5">
        <v>0</v>
      </c>
      <c r="S35" s="16">
        <f t="shared" si="2"/>
        <v>0</v>
      </c>
      <c r="T35" s="5">
        <v>0</v>
      </c>
      <c r="U35" s="16">
        <f t="shared" si="3"/>
        <v>0</v>
      </c>
    </row>
    <row r="36" spans="1:21" ht="27.95" customHeight="1" x14ac:dyDescent="0.2">
      <c r="A36" s="1">
        <v>31</v>
      </c>
      <c r="B36" s="1" t="s">
        <v>22</v>
      </c>
      <c r="C36" s="1"/>
      <c r="D36" s="25" t="s">
        <v>110</v>
      </c>
      <c r="E36" s="25" t="s">
        <v>111</v>
      </c>
      <c r="F36" s="26" t="s">
        <v>112</v>
      </c>
      <c r="G36" s="16">
        <v>0</v>
      </c>
      <c r="H36" s="44">
        <f t="shared" si="4"/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16">
        <f t="shared" si="0"/>
        <v>0</v>
      </c>
      <c r="O36" s="5">
        <v>0</v>
      </c>
      <c r="P36" s="5">
        <v>0</v>
      </c>
      <c r="Q36" s="16">
        <f t="shared" si="1"/>
        <v>0</v>
      </c>
      <c r="R36" s="5">
        <v>0</v>
      </c>
      <c r="S36" s="16">
        <f t="shared" si="2"/>
        <v>0</v>
      </c>
      <c r="T36" s="5">
        <v>0</v>
      </c>
      <c r="U36" s="16">
        <f t="shared" si="3"/>
        <v>0</v>
      </c>
    </row>
    <row r="37" spans="1:21" ht="27.95" customHeight="1" x14ac:dyDescent="0.2">
      <c r="A37" s="1">
        <v>32</v>
      </c>
      <c r="B37" s="1" t="s">
        <v>22</v>
      </c>
      <c r="C37" s="1"/>
      <c r="D37" s="25" t="s">
        <v>113</v>
      </c>
      <c r="E37" s="25" t="s">
        <v>53</v>
      </c>
      <c r="F37" s="26" t="s">
        <v>114</v>
      </c>
      <c r="G37" s="16">
        <v>0</v>
      </c>
      <c r="H37" s="44">
        <v>6</v>
      </c>
      <c r="I37" s="44">
        <v>2</v>
      </c>
      <c r="J37" s="44">
        <v>3</v>
      </c>
      <c r="K37" s="44">
        <v>0</v>
      </c>
      <c r="L37" s="44">
        <v>0</v>
      </c>
      <c r="M37" s="44">
        <v>0</v>
      </c>
      <c r="N37" s="16">
        <f t="shared" si="0"/>
        <v>0</v>
      </c>
      <c r="O37" s="5">
        <v>0</v>
      </c>
      <c r="P37" s="5">
        <v>0</v>
      </c>
      <c r="Q37" s="16">
        <f t="shared" si="1"/>
        <v>0</v>
      </c>
      <c r="R37" s="5">
        <v>0</v>
      </c>
      <c r="S37" s="16">
        <f t="shared" si="2"/>
        <v>0</v>
      </c>
      <c r="T37" s="5">
        <v>0</v>
      </c>
      <c r="U37" s="16">
        <f t="shared" si="3"/>
        <v>0</v>
      </c>
    </row>
    <row r="38" spans="1:21" ht="51.75" customHeight="1" x14ac:dyDescent="0.2">
      <c r="A38" s="1">
        <f t="shared" ref="A38" si="5">ROW(A33:A33)</f>
        <v>33</v>
      </c>
      <c r="B38" s="56" t="s">
        <v>23</v>
      </c>
      <c r="C38" s="56" t="s">
        <v>273</v>
      </c>
      <c r="D38" s="25" t="s">
        <v>274</v>
      </c>
      <c r="E38" s="25" t="s">
        <v>41</v>
      </c>
      <c r="F38" s="26"/>
      <c r="G38" s="16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16">
        <f t="shared" si="0"/>
        <v>0</v>
      </c>
      <c r="O38" s="16">
        <f t="shared" si="0"/>
        <v>0</v>
      </c>
      <c r="P38" s="16">
        <f t="shared" si="0"/>
        <v>0</v>
      </c>
      <c r="Q38" s="16">
        <f t="shared" si="0"/>
        <v>0</v>
      </c>
      <c r="R38" s="16">
        <f t="shared" si="0"/>
        <v>0</v>
      </c>
      <c r="S38" s="16">
        <f t="shared" si="0"/>
        <v>0</v>
      </c>
      <c r="T38" s="16">
        <f t="shared" si="0"/>
        <v>0</v>
      </c>
      <c r="U38" s="16">
        <f t="shared" si="0"/>
        <v>0</v>
      </c>
    </row>
    <row r="39" spans="1:21" ht="40.5" customHeight="1" x14ac:dyDescent="0.2">
      <c r="A39" s="1">
        <v>33</v>
      </c>
      <c r="B39" s="25" t="s">
        <v>264</v>
      </c>
      <c r="C39" s="56" t="s">
        <v>265</v>
      </c>
      <c r="D39" s="25" t="s">
        <v>115</v>
      </c>
      <c r="E39" s="31" t="s">
        <v>116</v>
      </c>
      <c r="F39" s="32" t="s">
        <v>117</v>
      </c>
      <c r="G39" s="16">
        <v>0</v>
      </c>
      <c r="H39" s="44">
        <v>3</v>
      </c>
      <c r="I39" s="44">
        <v>0</v>
      </c>
      <c r="J39" s="44">
        <v>1</v>
      </c>
      <c r="K39" s="44">
        <v>0</v>
      </c>
      <c r="L39" s="44">
        <v>0</v>
      </c>
      <c r="M39" s="44">
        <v>0</v>
      </c>
      <c r="N39" s="16">
        <f t="shared" si="0"/>
        <v>0</v>
      </c>
      <c r="O39" s="5">
        <v>0</v>
      </c>
      <c r="P39" s="5">
        <v>0</v>
      </c>
      <c r="Q39" s="16">
        <f t="shared" si="1"/>
        <v>0</v>
      </c>
      <c r="R39" s="5">
        <v>0</v>
      </c>
      <c r="S39" s="16">
        <f t="shared" si="2"/>
        <v>0</v>
      </c>
      <c r="T39" s="5">
        <v>0</v>
      </c>
      <c r="U39" s="16">
        <f t="shared" si="3"/>
        <v>0</v>
      </c>
    </row>
    <row r="40" spans="1:21" ht="27.95" customHeight="1" x14ac:dyDescent="0.2">
      <c r="A40" s="1">
        <v>34</v>
      </c>
      <c r="B40" s="1" t="s">
        <v>22</v>
      </c>
      <c r="C40" s="1"/>
      <c r="D40" s="25" t="s">
        <v>118</v>
      </c>
      <c r="E40" s="25" t="s">
        <v>116</v>
      </c>
      <c r="F40" s="26" t="s">
        <v>119</v>
      </c>
      <c r="G40" s="16">
        <v>0</v>
      </c>
      <c r="H40" s="44">
        <v>2</v>
      </c>
      <c r="I40" s="44">
        <v>1</v>
      </c>
      <c r="J40" s="44">
        <v>1</v>
      </c>
      <c r="K40" s="44">
        <v>0</v>
      </c>
      <c r="L40" s="44">
        <v>0</v>
      </c>
      <c r="M40" s="44">
        <v>0</v>
      </c>
      <c r="N40" s="16">
        <f t="shared" si="0"/>
        <v>0</v>
      </c>
      <c r="O40" s="5">
        <v>0</v>
      </c>
      <c r="P40" s="5">
        <v>0</v>
      </c>
      <c r="Q40" s="16">
        <f t="shared" si="1"/>
        <v>0</v>
      </c>
      <c r="R40" s="5">
        <v>0</v>
      </c>
      <c r="S40" s="16">
        <f t="shared" si="2"/>
        <v>0</v>
      </c>
      <c r="T40" s="5">
        <v>0</v>
      </c>
      <c r="U40" s="16">
        <f t="shared" si="3"/>
        <v>0</v>
      </c>
    </row>
    <row r="41" spans="1:21" ht="27.95" customHeight="1" x14ac:dyDescent="0.2">
      <c r="A41" s="1">
        <v>35</v>
      </c>
      <c r="B41" s="1" t="s">
        <v>22</v>
      </c>
      <c r="C41" s="1"/>
      <c r="D41" s="25" t="s">
        <v>120</v>
      </c>
      <c r="E41" s="25" t="s">
        <v>58</v>
      </c>
      <c r="F41" s="26" t="s">
        <v>121</v>
      </c>
      <c r="G41" s="16">
        <v>0</v>
      </c>
      <c r="H41" s="44">
        <f t="shared" si="4"/>
        <v>1</v>
      </c>
      <c r="I41" s="44">
        <v>0</v>
      </c>
      <c r="J41" s="44">
        <v>1</v>
      </c>
      <c r="K41" s="44">
        <v>0</v>
      </c>
      <c r="L41" s="44">
        <v>0</v>
      </c>
      <c r="M41" s="44">
        <v>0</v>
      </c>
      <c r="N41" s="16">
        <f t="shared" si="0"/>
        <v>0</v>
      </c>
      <c r="O41" s="5">
        <v>0</v>
      </c>
      <c r="P41" s="5">
        <v>0</v>
      </c>
      <c r="Q41" s="16">
        <f t="shared" si="1"/>
        <v>0</v>
      </c>
      <c r="R41" s="5">
        <v>0</v>
      </c>
      <c r="S41" s="16">
        <f t="shared" si="2"/>
        <v>0</v>
      </c>
      <c r="T41" s="5">
        <v>0</v>
      </c>
      <c r="U41" s="16">
        <f t="shared" si="3"/>
        <v>0</v>
      </c>
    </row>
    <row r="42" spans="1:21" ht="27.95" customHeight="1" x14ac:dyDescent="0.2">
      <c r="A42" s="1">
        <v>36</v>
      </c>
      <c r="B42" s="1" t="s">
        <v>22</v>
      </c>
      <c r="C42" s="1"/>
      <c r="D42" s="25" t="s">
        <v>122</v>
      </c>
      <c r="E42" s="25" t="s">
        <v>123</v>
      </c>
      <c r="F42" s="26" t="s">
        <v>124</v>
      </c>
      <c r="G42" s="16">
        <v>0</v>
      </c>
      <c r="H42" s="44">
        <v>7</v>
      </c>
      <c r="I42" s="44">
        <v>0</v>
      </c>
      <c r="J42" s="44">
        <v>6</v>
      </c>
      <c r="K42" s="44">
        <v>0</v>
      </c>
      <c r="L42" s="44">
        <v>0</v>
      </c>
      <c r="M42" s="44">
        <v>0</v>
      </c>
      <c r="N42" s="16">
        <f t="shared" si="0"/>
        <v>0</v>
      </c>
      <c r="O42" s="5">
        <v>0</v>
      </c>
      <c r="P42" s="5">
        <v>0</v>
      </c>
      <c r="Q42" s="16">
        <f t="shared" si="1"/>
        <v>0</v>
      </c>
      <c r="R42" s="5">
        <v>0</v>
      </c>
      <c r="S42" s="16">
        <f t="shared" si="2"/>
        <v>0</v>
      </c>
      <c r="T42" s="5">
        <v>0</v>
      </c>
      <c r="U42" s="16">
        <f t="shared" si="3"/>
        <v>0</v>
      </c>
    </row>
    <row r="43" spans="1:21" ht="27.95" customHeight="1" x14ac:dyDescent="0.2">
      <c r="A43" s="1"/>
      <c r="B43" s="1" t="s">
        <v>22</v>
      </c>
      <c r="C43" s="1"/>
      <c r="D43" s="25" t="s">
        <v>266</v>
      </c>
      <c r="E43" s="25" t="s">
        <v>41</v>
      </c>
      <c r="F43" s="26"/>
      <c r="G43" s="16">
        <v>0</v>
      </c>
      <c r="H43" s="44">
        <v>1</v>
      </c>
      <c r="I43" s="44">
        <v>0</v>
      </c>
      <c r="J43" s="44">
        <v>1</v>
      </c>
      <c r="K43" s="44">
        <v>0</v>
      </c>
      <c r="L43" s="44">
        <v>0</v>
      </c>
      <c r="M43" s="44">
        <v>0</v>
      </c>
      <c r="N43" s="16">
        <f t="shared" si="0"/>
        <v>0</v>
      </c>
      <c r="O43" s="16">
        <f t="shared" si="0"/>
        <v>0</v>
      </c>
      <c r="P43" s="16">
        <f t="shared" si="0"/>
        <v>0</v>
      </c>
      <c r="Q43" s="16">
        <f t="shared" si="0"/>
        <v>0</v>
      </c>
      <c r="R43" s="16">
        <f t="shared" si="0"/>
        <v>0</v>
      </c>
      <c r="S43" s="16">
        <f t="shared" si="0"/>
        <v>0</v>
      </c>
      <c r="T43" s="16">
        <f t="shared" si="0"/>
        <v>0</v>
      </c>
      <c r="U43" s="16">
        <f t="shared" si="0"/>
        <v>0</v>
      </c>
    </row>
    <row r="44" spans="1:21" ht="27.95" customHeight="1" x14ac:dyDescent="0.2">
      <c r="A44" s="1">
        <v>37</v>
      </c>
      <c r="B44" s="1" t="s">
        <v>22</v>
      </c>
      <c r="C44" s="1"/>
      <c r="D44" s="25" t="s">
        <v>125</v>
      </c>
      <c r="E44" s="25" t="s">
        <v>72</v>
      </c>
      <c r="F44" s="26" t="s">
        <v>126</v>
      </c>
      <c r="G44" s="16">
        <v>0</v>
      </c>
      <c r="H44" s="44">
        <v>1</v>
      </c>
      <c r="I44" s="44">
        <v>0</v>
      </c>
      <c r="J44" s="44">
        <v>1</v>
      </c>
      <c r="K44" s="44">
        <v>0</v>
      </c>
      <c r="L44" s="44">
        <v>0</v>
      </c>
      <c r="M44" s="44">
        <v>0</v>
      </c>
      <c r="N44" s="16">
        <f t="shared" si="0"/>
        <v>0</v>
      </c>
      <c r="O44" s="5">
        <v>0</v>
      </c>
      <c r="P44" s="5">
        <v>0</v>
      </c>
      <c r="Q44" s="16">
        <f t="shared" si="1"/>
        <v>0</v>
      </c>
      <c r="R44" s="5">
        <v>0</v>
      </c>
      <c r="S44" s="16">
        <f t="shared" si="2"/>
        <v>0</v>
      </c>
      <c r="T44" s="5">
        <v>0</v>
      </c>
      <c r="U44" s="16">
        <f t="shared" si="3"/>
        <v>0</v>
      </c>
    </row>
    <row r="45" spans="1:21" ht="27.95" customHeight="1" x14ac:dyDescent="0.2">
      <c r="A45" s="1">
        <v>38</v>
      </c>
      <c r="B45" s="1" t="s">
        <v>22</v>
      </c>
      <c r="C45" s="1"/>
      <c r="D45" s="37" t="s">
        <v>127</v>
      </c>
      <c r="E45" s="37" t="s">
        <v>128</v>
      </c>
      <c r="F45" s="28" t="s">
        <v>129</v>
      </c>
      <c r="G45" s="16">
        <v>0</v>
      </c>
      <c r="H45" s="44">
        <v>4</v>
      </c>
      <c r="I45" s="44">
        <v>2</v>
      </c>
      <c r="J45" s="44">
        <v>2</v>
      </c>
      <c r="K45" s="44">
        <v>0</v>
      </c>
      <c r="L45" s="44">
        <v>0</v>
      </c>
      <c r="M45" s="44">
        <v>0</v>
      </c>
      <c r="N45" s="16">
        <f t="shared" si="0"/>
        <v>0</v>
      </c>
      <c r="O45" s="5">
        <v>0</v>
      </c>
      <c r="P45" s="5">
        <v>0</v>
      </c>
      <c r="Q45" s="16">
        <f t="shared" si="1"/>
        <v>0</v>
      </c>
      <c r="R45" s="5">
        <v>0</v>
      </c>
      <c r="S45" s="16">
        <f t="shared" si="2"/>
        <v>0</v>
      </c>
      <c r="T45" s="5">
        <v>0</v>
      </c>
      <c r="U45" s="16">
        <f t="shared" si="3"/>
        <v>0</v>
      </c>
    </row>
    <row r="46" spans="1:21" ht="27.95" customHeight="1" x14ac:dyDescent="0.2">
      <c r="A46" s="1">
        <f t="shared" ref="A46" si="6">ROW(A41:A41)</f>
        <v>41</v>
      </c>
      <c r="B46" s="1" t="s">
        <v>22</v>
      </c>
      <c r="C46" s="1"/>
      <c r="D46" s="25" t="s">
        <v>275</v>
      </c>
      <c r="E46" s="37" t="s">
        <v>276</v>
      </c>
      <c r="F46" s="59"/>
      <c r="G46" s="16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16">
        <f t="shared" si="0"/>
        <v>0</v>
      </c>
      <c r="O46" s="16">
        <f t="shared" si="0"/>
        <v>0</v>
      </c>
      <c r="P46" s="16">
        <f t="shared" si="0"/>
        <v>0</v>
      </c>
      <c r="Q46" s="16">
        <f t="shared" si="0"/>
        <v>0</v>
      </c>
      <c r="R46" s="16">
        <f t="shared" si="0"/>
        <v>0</v>
      </c>
      <c r="S46" s="16">
        <f t="shared" si="0"/>
        <v>0</v>
      </c>
      <c r="T46" s="16">
        <f t="shared" si="0"/>
        <v>0</v>
      </c>
      <c r="U46" s="16">
        <f t="shared" si="0"/>
        <v>0</v>
      </c>
    </row>
    <row r="47" spans="1:21" ht="27.95" customHeight="1" x14ac:dyDescent="0.2">
      <c r="A47" s="1">
        <v>39</v>
      </c>
      <c r="B47" s="1" t="s">
        <v>22</v>
      </c>
      <c r="C47" s="1"/>
      <c r="D47" s="37" t="s">
        <v>130</v>
      </c>
      <c r="E47" s="37" t="s">
        <v>41</v>
      </c>
      <c r="F47" s="38" t="s">
        <v>131</v>
      </c>
      <c r="G47" s="16">
        <v>0</v>
      </c>
      <c r="H47" s="44">
        <v>5</v>
      </c>
      <c r="I47" s="44">
        <v>2</v>
      </c>
      <c r="J47" s="44">
        <v>2</v>
      </c>
      <c r="K47" s="44">
        <v>0</v>
      </c>
      <c r="L47" s="44">
        <v>0</v>
      </c>
      <c r="M47" s="44">
        <v>0</v>
      </c>
      <c r="N47" s="16">
        <f t="shared" si="0"/>
        <v>0</v>
      </c>
      <c r="O47" s="5">
        <v>0</v>
      </c>
      <c r="P47" s="5">
        <v>0</v>
      </c>
      <c r="Q47" s="16">
        <f t="shared" si="1"/>
        <v>0</v>
      </c>
      <c r="R47" s="5">
        <v>0</v>
      </c>
      <c r="S47" s="16">
        <f t="shared" si="2"/>
        <v>0</v>
      </c>
      <c r="T47" s="5">
        <v>0</v>
      </c>
      <c r="U47" s="16">
        <f t="shared" si="3"/>
        <v>0</v>
      </c>
    </row>
    <row r="48" spans="1:21" ht="51" customHeight="1" x14ac:dyDescent="0.2">
      <c r="A48" s="1">
        <v>40</v>
      </c>
      <c r="B48" s="25" t="s">
        <v>23</v>
      </c>
      <c r="C48" s="56" t="s">
        <v>29</v>
      </c>
      <c r="D48" s="25" t="s">
        <v>132</v>
      </c>
      <c r="E48" s="25" t="s">
        <v>78</v>
      </c>
      <c r="F48" s="26" t="s">
        <v>133</v>
      </c>
      <c r="G48" s="16">
        <v>0</v>
      </c>
      <c r="H48" s="44">
        <v>2</v>
      </c>
      <c r="I48" s="44">
        <v>0</v>
      </c>
      <c r="J48" s="44">
        <v>1</v>
      </c>
      <c r="K48" s="44">
        <v>0</v>
      </c>
      <c r="L48" s="44">
        <v>0</v>
      </c>
      <c r="M48" s="44">
        <v>0</v>
      </c>
      <c r="N48" s="16">
        <f t="shared" si="0"/>
        <v>0</v>
      </c>
      <c r="O48" s="5">
        <v>0</v>
      </c>
      <c r="P48" s="5">
        <v>0</v>
      </c>
      <c r="Q48" s="16">
        <f t="shared" si="1"/>
        <v>0</v>
      </c>
      <c r="R48" s="5">
        <v>0</v>
      </c>
      <c r="S48" s="16">
        <f t="shared" si="2"/>
        <v>0</v>
      </c>
      <c r="T48" s="5">
        <v>0</v>
      </c>
      <c r="U48" s="16">
        <f t="shared" si="3"/>
        <v>0</v>
      </c>
    </row>
    <row r="49" spans="1:21" ht="51" customHeight="1" x14ac:dyDescent="0.2">
      <c r="A49" s="1">
        <f t="shared" ref="A49" si="7">ROW(A44:A44)</f>
        <v>44</v>
      </c>
      <c r="B49" s="60" t="s">
        <v>22</v>
      </c>
      <c r="C49" s="56"/>
      <c r="D49" s="37" t="s">
        <v>277</v>
      </c>
      <c r="E49" s="25" t="s">
        <v>41</v>
      </c>
      <c r="F49" s="26"/>
      <c r="G49" s="16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16">
        <f t="shared" si="0"/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</row>
    <row r="50" spans="1:21" ht="27.95" customHeight="1" x14ac:dyDescent="0.2">
      <c r="A50" s="1">
        <v>41</v>
      </c>
      <c r="B50" s="1" t="s">
        <v>22</v>
      </c>
      <c r="C50" s="1"/>
      <c r="D50" s="25" t="s">
        <v>134</v>
      </c>
      <c r="E50" s="25" t="s">
        <v>135</v>
      </c>
      <c r="F50" s="26" t="s">
        <v>136</v>
      </c>
      <c r="G50" s="16">
        <v>0</v>
      </c>
      <c r="H50" s="44">
        <v>4</v>
      </c>
      <c r="I50" s="44">
        <v>0</v>
      </c>
      <c r="J50" s="44">
        <v>2</v>
      </c>
      <c r="K50" s="44">
        <v>0</v>
      </c>
      <c r="L50" s="44">
        <v>0</v>
      </c>
      <c r="M50" s="44">
        <v>0</v>
      </c>
      <c r="N50" s="16">
        <f t="shared" si="0"/>
        <v>0</v>
      </c>
      <c r="O50" s="5">
        <v>0</v>
      </c>
      <c r="P50" s="5">
        <v>0</v>
      </c>
      <c r="Q50" s="16">
        <f t="shared" si="1"/>
        <v>0</v>
      </c>
      <c r="R50" s="5">
        <v>0</v>
      </c>
      <c r="S50" s="16">
        <f t="shared" si="2"/>
        <v>0</v>
      </c>
      <c r="T50" s="5">
        <v>0</v>
      </c>
      <c r="U50" s="16">
        <f t="shared" si="3"/>
        <v>0</v>
      </c>
    </row>
    <row r="51" spans="1:21" ht="27.95" customHeight="1" x14ac:dyDescent="0.2">
      <c r="A51" s="1">
        <v>42</v>
      </c>
      <c r="B51" s="1" t="s">
        <v>22</v>
      </c>
      <c r="C51" s="1"/>
      <c r="D51" s="25" t="s">
        <v>137</v>
      </c>
      <c r="E51" s="31" t="s">
        <v>53</v>
      </c>
      <c r="F51" s="26" t="s">
        <v>138</v>
      </c>
      <c r="G51" s="16">
        <v>0</v>
      </c>
      <c r="H51" s="44">
        <f t="shared" si="4"/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16">
        <f t="shared" si="0"/>
        <v>0</v>
      </c>
      <c r="O51" s="5">
        <v>0</v>
      </c>
      <c r="P51" s="5">
        <v>0</v>
      </c>
      <c r="Q51" s="16">
        <f t="shared" si="1"/>
        <v>0</v>
      </c>
      <c r="R51" s="5">
        <v>0</v>
      </c>
      <c r="S51" s="16">
        <f t="shared" si="2"/>
        <v>0</v>
      </c>
      <c r="T51" s="5">
        <v>0</v>
      </c>
      <c r="U51" s="16">
        <f t="shared" si="3"/>
        <v>0</v>
      </c>
    </row>
    <row r="52" spans="1:21" ht="27.95" customHeight="1" x14ac:dyDescent="0.2">
      <c r="A52" s="1">
        <v>43</v>
      </c>
      <c r="B52" s="1" t="s">
        <v>22</v>
      </c>
      <c r="C52" s="1"/>
      <c r="D52" s="25" t="s">
        <v>139</v>
      </c>
      <c r="E52" s="31" t="s">
        <v>135</v>
      </c>
      <c r="F52" s="26" t="s">
        <v>140</v>
      </c>
      <c r="G52" s="16">
        <v>0</v>
      </c>
      <c r="H52" s="44">
        <f t="shared" si="4"/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16">
        <f t="shared" si="0"/>
        <v>0</v>
      </c>
      <c r="O52" s="5">
        <v>0</v>
      </c>
      <c r="P52" s="5">
        <v>0</v>
      </c>
      <c r="Q52" s="16">
        <f t="shared" si="1"/>
        <v>0</v>
      </c>
      <c r="R52" s="5">
        <v>0</v>
      </c>
      <c r="S52" s="16">
        <f t="shared" si="2"/>
        <v>0</v>
      </c>
      <c r="T52" s="5">
        <v>0</v>
      </c>
      <c r="U52" s="16">
        <f t="shared" si="3"/>
        <v>0</v>
      </c>
    </row>
    <row r="53" spans="1:21" ht="27.95" customHeight="1" x14ac:dyDescent="0.2">
      <c r="A53" s="1">
        <v>44</v>
      </c>
      <c r="B53" s="1" t="s">
        <v>22</v>
      </c>
      <c r="C53" s="1"/>
      <c r="D53" s="25" t="s">
        <v>141</v>
      </c>
      <c r="E53" s="25" t="s">
        <v>53</v>
      </c>
      <c r="F53" s="26" t="s">
        <v>142</v>
      </c>
      <c r="G53" s="16">
        <v>0</v>
      </c>
      <c r="H53" s="44">
        <v>3</v>
      </c>
      <c r="I53" s="44">
        <v>0</v>
      </c>
      <c r="J53" s="44">
        <v>3</v>
      </c>
      <c r="K53" s="44">
        <v>0</v>
      </c>
      <c r="L53" s="44">
        <v>0</v>
      </c>
      <c r="M53" s="44">
        <v>0</v>
      </c>
      <c r="N53" s="16">
        <f t="shared" si="0"/>
        <v>0</v>
      </c>
      <c r="O53" s="5">
        <v>0</v>
      </c>
      <c r="P53" s="5">
        <v>0</v>
      </c>
      <c r="Q53" s="16">
        <f t="shared" si="1"/>
        <v>0</v>
      </c>
      <c r="R53" s="5">
        <v>0</v>
      </c>
      <c r="S53" s="16">
        <f t="shared" si="2"/>
        <v>0</v>
      </c>
      <c r="T53" s="5">
        <v>0</v>
      </c>
      <c r="U53" s="16">
        <f t="shared" si="3"/>
        <v>0</v>
      </c>
    </row>
    <row r="54" spans="1:21" ht="27.95" customHeight="1" x14ac:dyDescent="0.2">
      <c r="A54" s="1">
        <v>45</v>
      </c>
      <c r="B54" s="1" t="s">
        <v>22</v>
      </c>
      <c r="C54" s="1"/>
      <c r="D54" s="25" t="s">
        <v>143</v>
      </c>
      <c r="E54" s="25" t="s">
        <v>53</v>
      </c>
      <c r="F54" s="26" t="s">
        <v>144</v>
      </c>
      <c r="G54" s="16">
        <v>0</v>
      </c>
      <c r="H54" s="44">
        <v>4</v>
      </c>
      <c r="I54" s="44">
        <v>0</v>
      </c>
      <c r="J54" s="44">
        <v>3</v>
      </c>
      <c r="K54" s="44">
        <v>0</v>
      </c>
      <c r="L54" s="44">
        <v>0</v>
      </c>
      <c r="M54" s="44">
        <v>0</v>
      </c>
      <c r="N54" s="16">
        <f t="shared" si="0"/>
        <v>0</v>
      </c>
      <c r="O54" s="5">
        <v>0</v>
      </c>
      <c r="P54" s="5">
        <v>0</v>
      </c>
      <c r="Q54" s="16">
        <f t="shared" si="1"/>
        <v>0</v>
      </c>
      <c r="R54" s="5">
        <v>0</v>
      </c>
      <c r="S54" s="16">
        <f t="shared" si="2"/>
        <v>0</v>
      </c>
      <c r="T54" s="5">
        <v>0</v>
      </c>
      <c r="U54" s="16">
        <f t="shared" si="3"/>
        <v>0</v>
      </c>
    </row>
    <row r="55" spans="1:21" ht="49.5" customHeight="1" x14ac:dyDescent="0.2">
      <c r="A55" s="1"/>
      <c r="B55" s="25" t="s">
        <v>23</v>
      </c>
      <c r="C55" s="56" t="s">
        <v>268</v>
      </c>
      <c r="D55" s="25" t="s">
        <v>267</v>
      </c>
      <c r="E55" s="25" t="s">
        <v>41</v>
      </c>
      <c r="F55" s="26"/>
      <c r="G55" s="16">
        <v>0</v>
      </c>
      <c r="H55" s="44">
        <v>1</v>
      </c>
      <c r="I55" s="44">
        <v>0</v>
      </c>
      <c r="J55" s="44">
        <v>1</v>
      </c>
      <c r="K55" s="44">
        <v>0</v>
      </c>
      <c r="L55" s="44">
        <v>0</v>
      </c>
      <c r="M55" s="44">
        <v>0</v>
      </c>
      <c r="N55" s="16">
        <f t="shared" si="0"/>
        <v>0</v>
      </c>
      <c r="O55" s="16">
        <f t="shared" si="0"/>
        <v>0</v>
      </c>
      <c r="P55" s="16">
        <f t="shared" si="0"/>
        <v>0</v>
      </c>
      <c r="Q55" s="16">
        <f t="shared" si="0"/>
        <v>0</v>
      </c>
      <c r="R55" s="16">
        <f t="shared" si="0"/>
        <v>0</v>
      </c>
      <c r="S55" s="16">
        <f t="shared" si="0"/>
        <v>0</v>
      </c>
      <c r="T55" s="16">
        <f t="shared" si="0"/>
        <v>0</v>
      </c>
      <c r="U55" s="16">
        <f t="shared" si="0"/>
        <v>0</v>
      </c>
    </row>
    <row r="56" spans="1:21" ht="27.95" customHeight="1" x14ac:dyDescent="0.2">
      <c r="A56" s="1">
        <v>46</v>
      </c>
      <c r="B56" s="1" t="s">
        <v>22</v>
      </c>
      <c r="C56" s="1"/>
      <c r="D56" s="25" t="s">
        <v>145</v>
      </c>
      <c r="E56" s="25" t="s">
        <v>111</v>
      </c>
      <c r="F56" s="26" t="s">
        <v>146</v>
      </c>
      <c r="G56" s="16">
        <v>0</v>
      </c>
      <c r="H56" s="44">
        <v>9</v>
      </c>
      <c r="I56" s="44">
        <v>0</v>
      </c>
      <c r="J56" s="44">
        <v>6</v>
      </c>
      <c r="K56" s="44">
        <v>0</v>
      </c>
      <c r="L56" s="44">
        <v>0</v>
      </c>
      <c r="M56" s="44">
        <v>0</v>
      </c>
      <c r="N56" s="16">
        <f t="shared" si="0"/>
        <v>0</v>
      </c>
      <c r="O56" s="5">
        <v>0</v>
      </c>
      <c r="P56" s="5">
        <v>0</v>
      </c>
      <c r="Q56" s="16">
        <f t="shared" si="1"/>
        <v>0</v>
      </c>
      <c r="R56" s="5">
        <v>0</v>
      </c>
      <c r="S56" s="16">
        <f t="shared" si="2"/>
        <v>0</v>
      </c>
      <c r="T56" s="5">
        <v>0</v>
      </c>
      <c r="U56" s="16">
        <f t="shared" si="3"/>
        <v>0</v>
      </c>
    </row>
    <row r="57" spans="1:21" ht="27.95" customHeight="1" x14ac:dyDescent="0.2">
      <c r="A57" s="1">
        <v>48</v>
      </c>
      <c r="B57" s="1" t="s">
        <v>22</v>
      </c>
      <c r="C57" s="1"/>
      <c r="D57" s="25" t="s">
        <v>149</v>
      </c>
      <c r="E57" s="25" t="s">
        <v>150</v>
      </c>
      <c r="F57" s="26" t="s">
        <v>151</v>
      </c>
      <c r="G57" s="16">
        <v>0</v>
      </c>
      <c r="H57" s="44">
        <v>2</v>
      </c>
      <c r="I57" s="44">
        <v>0</v>
      </c>
      <c r="J57" s="44">
        <v>1</v>
      </c>
      <c r="K57" s="44">
        <v>0</v>
      </c>
      <c r="L57" s="44">
        <v>0</v>
      </c>
      <c r="M57" s="44">
        <v>0</v>
      </c>
      <c r="N57" s="16">
        <f t="shared" si="0"/>
        <v>0</v>
      </c>
      <c r="O57" s="5">
        <v>0</v>
      </c>
      <c r="P57" s="5">
        <v>0</v>
      </c>
      <c r="Q57" s="16">
        <f t="shared" si="1"/>
        <v>0</v>
      </c>
      <c r="R57" s="5">
        <v>0</v>
      </c>
      <c r="S57" s="16">
        <f t="shared" si="2"/>
        <v>0</v>
      </c>
      <c r="T57" s="5">
        <v>0</v>
      </c>
      <c r="U57" s="16">
        <f t="shared" si="3"/>
        <v>0</v>
      </c>
    </row>
    <row r="58" spans="1:21" ht="27.95" customHeight="1" x14ac:dyDescent="0.2">
      <c r="A58" s="1">
        <v>49</v>
      </c>
      <c r="B58" s="1" t="s">
        <v>22</v>
      </c>
      <c r="C58" s="1"/>
      <c r="D58" s="25" t="s">
        <v>152</v>
      </c>
      <c r="E58" s="31" t="s">
        <v>53</v>
      </c>
      <c r="F58" s="26" t="s">
        <v>153</v>
      </c>
      <c r="G58" s="16">
        <v>0</v>
      </c>
      <c r="H58" s="44">
        <v>1</v>
      </c>
      <c r="I58" s="44">
        <v>0</v>
      </c>
      <c r="J58" s="44">
        <v>1</v>
      </c>
      <c r="K58" s="44">
        <v>0</v>
      </c>
      <c r="L58" s="44">
        <v>0</v>
      </c>
      <c r="M58" s="44">
        <v>0</v>
      </c>
      <c r="N58" s="16">
        <f t="shared" si="0"/>
        <v>0</v>
      </c>
      <c r="O58" s="5">
        <v>0</v>
      </c>
      <c r="P58" s="5">
        <v>0</v>
      </c>
      <c r="Q58" s="16">
        <f t="shared" si="1"/>
        <v>0</v>
      </c>
      <c r="R58" s="5">
        <v>0</v>
      </c>
      <c r="S58" s="16">
        <f t="shared" si="2"/>
        <v>0</v>
      </c>
      <c r="T58" s="5">
        <v>0</v>
      </c>
      <c r="U58" s="16">
        <f t="shared" si="3"/>
        <v>0</v>
      </c>
    </row>
    <row r="59" spans="1:21" ht="27.95" customHeight="1" x14ac:dyDescent="0.2">
      <c r="A59" s="1">
        <v>50</v>
      </c>
      <c r="B59" s="1" t="s">
        <v>22</v>
      </c>
      <c r="C59" s="1"/>
      <c r="D59" s="25" t="s">
        <v>154</v>
      </c>
      <c r="E59" s="25" t="s">
        <v>155</v>
      </c>
      <c r="F59" s="26" t="s">
        <v>156</v>
      </c>
      <c r="G59" s="16">
        <v>0</v>
      </c>
      <c r="H59" s="44">
        <v>4</v>
      </c>
      <c r="I59" s="44">
        <v>0</v>
      </c>
      <c r="J59" s="44">
        <v>4</v>
      </c>
      <c r="K59" s="44">
        <v>0</v>
      </c>
      <c r="L59" s="44">
        <v>0</v>
      </c>
      <c r="M59" s="44">
        <v>0</v>
      </c>
      <c r="N59" s="16">
        <f t="shared" si="0"/>
        <v>0</v>
      </c>
      <c r="O59" s="5">
        <v>0</v>
      </c>
      <c r="P59" s="5">
        <v>0</v>
      </c>
      <c r="Q59" s="16">
        <f t="shared" si="1"/>
        <v>0</v>
      </c>
      <c r="R59" s="5">
        <v>0</v>
      </c>
      <c r="S59" s="16">
        <f t="shared" si="2"/>
        <v>0</v>
      </c>
      <c r="T59" s="5">
        <v>0</v>
      </c>
      <c r="U59" s="16">
        <f t="shared" si="3"/>
        <v>0</v>
      </c>
    </row>
    <row r="60" spans="1:21" ht="39" customHeight="1" x14ac:dyDescent="0.2">
      <c r="A60" s="1">
        <v>51</v>
      </c>
      <c r="B60" s="25" t="s">
        <v>23</v>
      </c>
      <c r="C60" s="56" t="s">
        <v>30</v>
      </c>
      <c r="D60" s="25" t="s">
        <v>157</v>
      </c>
      <c r="E60" s="39" t="s">
        <v>158</v>
      </c>
      <c r="F60" s="32" t="s">
        <v>159</v>
      </c>
      <c r="G60" s="16">
        <v>0</v>
      </c>
      <c r="H60" s="44">
        <v>3</v>
      </c>
      <c r="I60" s="44">
        <v>1</v>
      </c>
      <c r="J60" s="44">
        <v>2</v>
      </c>
      <c r="K60" s="44">
        <v>0</v>
      </c>
      <c r="L60" s="44">
        <v>0</v>
      </c>
      <c r="M60" s="44">
        <v>0</v>
      </c>
      <c r="N60" s="16">
        <f t="shared" si="0"/>
        <v>0</v>
      </c>
      <c r="O60" s="5">
        <v>0</v>
      </c>
      <c r="P60" s="5">
        <v>0</v>
      </c>
      <c r="Q60" s="16">
        <f t="shared" si="1"/>
        <v>0</v>
      </c>
      <c r="R60" s="5">
        <v>0</v>
      </c>
      <c r="S60" s="16">
        <f t="shared" si="2"/>
        <v>0</v>
      </c>
      <c r="T60" s="5">
        <v>0</v>
      </c>
      <c r="U60" s="16">
        <f t="shared" si="3"/>
        <v>0</v>
      </c>
    </row>
    <row r="61" spans="1:21" ht="27.95" customHeight="1" x14ac:dyDescent="0.2">
      <c r="A61" s="1">
        <v>52</v>
      </c>
      <c r="B61" s="1" t="s">
        <v>22</v>
      </c>
      <c r="C61" s="1"/>
      <c r="D61" s="25" t="s">
        <v>160</v>
      </c>
      <c r="E61" s="25" t="s">
        <v>161</v>
      </c>
      <c r="F61" s="27" t="s">
        <v>162</v>
      </c>
      <c r="G61" s="16">
        <v>0</v>
      </c>
      <c r="H61" s="44">
        <v>4</v>
      </c>
      <c r="I61" s="44">
        <v>0</v>
      </c>
      <c r="J61" s="44">
        <v>2</v>
      </c>
      <c r="K61" s="44">
        <v>0</v>
      </c>
      <c r="L61" s="44">
        <v>0</v>
      </c>
      <c r="M61" s="44">
        <v>0</v>
      </c>
      <c r="N61" s="16">
        <f t="shared" si="0"/>
        <v>0</v>
      </c>
      <c r="O61" s="5">
        <v>0</v>
      </c>
      <c r="P61" s="5">
        <v>0</v>
      </c>
      <c r="Q61" s="16">
        <f t="shared" si="1"/>
        <v>0</v>
      </c>
      <c r="R61" s="5">
        <v>0</v>
      </c>
      <c r="S61" s="16">
        <f t="shared" si="2"/>
        <v>0</v>
      </c>
      <c r="T61" s="5">
        <v>0</v>
      </c>
      <c r="U61" s="16">
        <f t="shared" si="3"/>
        <v>0</v>
      </c>
    </row>
    <row r="62" spans="1:21" ht="27.95" customHeight="1" x14ac:dyDescent="0.2">
      <c r="A62" s="1">
        <v>53</v>
      </c>
      <c r="B62" s="25" t="s">
        <v>24</v>
      </c>
      <c r="C62" s="56" t="s">
        <v>31</v>
      </c>
      <c r="D62" s="25" t="s">
        <v>163</v>
      </c>
      <c r="E62" s="25" t="s">
        <v>164</v>
      </c>
      <c r="F62" s="26" t="s">
        <v>165</v>
      </c>
      <c r="G62" s="16">
        <v>0</v>
      </c>
      <c r="H62" s="44">
        <v>4</v>
      </c>
      <c r="I62" s="44">
        <v>2</v>
      </c>
      <c r="J62" s="44">
        <v>1</v>
      </c>
      <c r="K62" s="44">
        <v>0</v>
      </c>
      <c r="L62" s="44">
        <v>0</v>
      </c>
      <c r="M62" s="44">
        <v>0</v>
      </c>
      <c r="N62" s="16">
        <f t="shared" si="0"/>
        <v>0</v>
      </c>
      <c r="O62" s="5">
        <v>0</v>
      </c>
      <c r="P62" s="5">
        <v>0</v>
      </c>
      <c r="Q62" s="16">
        <f t="shared" si="1"/>
        <v>0</v>
      </c>
      <c r="R62" s="5">
        <v>0</v>
      </c>
      <c r="S62" s="16">
        <f t="shared" si="2"/>
        <v>0</v>
      </c>
      <c r="T62" s="5">
        <v>0</v>
      </c>
      <c r="U62" s="16">
        <f t="shared" si="3"/>
        <v>0</v>
      </c>
    </row>
    <row r="63" spans="1:21" ht="27.95" customHeight="1" x14ac:dyDescent="0.2">
      <c r="A63" s="1">
        <v>54</v>
      </c>
      <c r="B63" s="1" t="s">
        <v>22</v>
      </c>
      <c r="C63" s="1"/>
      <c r="D63" s="25" t="s">
        <v>166</v>
      </c>
      <c r="E63" s="25" t="s">
        <v>53</v>
      </c>
      <c r="F63" s="32" t="s">
        <v>167</v>
      </c>
      <c r="G63" s="16">
        <v>0</v>
      </c>
      <c r="H63" s="44">
        <v>3</v>
      </c>
      <c r="I63" s="44">
        <v>0</v>
      </c>
      <c r="J63" s="44">
        <v>3</v>
      </c>
      <c r="K63" s="44">
        <v>0</v>
      </c>
      <c r="L63" s="44">
        <v>0</v>
      </c>
      <c r="M63" s="44">
        <v>0</v>
      </c>
      <c r="N63" s="16">
        <f t="shared" si="0"/>
        <v>0</v>
      </c>
      <c r="O63" s="5">
        <v>0</v>
      </c>
      <c r="P63" s="5">
        <v>0</v>
      </c>
      <c r="Q63" s="16">
        <f t="shared" si="1"/>
        <v>0</v>
      </c>
      <c r="R63" s="5">
        <v>0</v>
      </c>
      <c r="S63" s="16">
        <f t="shared" si="2"/>
        <v>0</v>
      </c>
      <c r="T63" s="5">
        <v>0</v>
      </c>
      <c r="U63" s="16">
        <f t="shared" si="3"/>
        <v>0</v>
      </c>
    </row>
    <row r="64" spans="1:21" ht="27.95" customHeight="1" x14ac:dyDescent="0.2">
      <c r="A64" s="1">
        <v>55</v>
      </c>
      <c r="B64" s="1" t="s">
        <v>22</v>
      </c>
      <c r="C64" s="1"/>
      <c r="D64" s="25" t="s">
        <v>168</v>
      </c>
      <c r="E64" s="25" t="s">
        <v>41</v>
      </c>
      <c r="F64" s="32" t="s">
        <v>169</v>
      </c>
      <c r="G64" s="16">
        <v>0</v>
      </c>
      <c r="H64" s="44">
        <v>4</v>
      </c>
      <c r="I64" s="44">
        <v>0</v>
      </c>
      <c r="J64" s="44">
        <v>4</v>
      </c>
      <c r="K64" s="44">
        <v>0</v>
      </c>
      <c r="L64" s="44">
        <v>0</v>
      </c>
      <c r="M64" s="44">
        <v>0</v>
      </c>
      <c r="N64" s="16">
        <f t="shared" si="0"/>
        <v>0</v>
      </c>
      <c r="O64" s="5">
        <v>0</v>
      </c>
      <c r="P64" s="5">
        <v>0</v>
      </c>
      <c r="Q64" s="16">
        <f t="shared" si="1"/>
        <v>0</v>
      </c>
      <c r="R64" s="5">
        <v>0</v>
      </c>
      <c r="S64" s="16">
        <f t="shared" si="2"/>
        <v>0</v>
      </c>
      <c r="T64" s="5">
        <v>0</v>
      </c>
      <c r="U64" s="16">
        <f t="shared" si="3"/>
        <v>0</v>
      </c>
    </row>
    <row r="65" spans="1:21" ht="27.95" customHeight="1" x14ac:dyDescent="0.2">
      <c r="A65" s="1">
        <v>56</v>
      </c>
      <c r="B65" s="1" t="s">
        <v>22</v>
      </c>
      <c r="C65" s="1"/>
      <c r="D65" s="25" t="s">
        <v>170</v>
      </c>
      <c r="E65" s="25" t="s">
        <v>41</v>
      </c>
      <c r="F65" s="32" t="s">
        <v>171</v>
      </c>
      <c r="G65" s="16">
        <v>0</v>
      </c>
      <c r="H65" s="44">
        <v>7</v>
      </c>
      <c r="I65" s="44">
        <v>1</v>
      </c>
      <c r="J65" s="44">
        <v>5</v>
      </c>
      <c r="K65" s="44">
        <v>0</v>
      </c>
      <c r="L65" s="44">
        <v>0</v>
      </c>
      <c r="M65" s="44">
        <v>0</v>
      </c>
      <c r="N65" s="16">
        <f t="shared" si="0"/>
        <v>0</v>
      </c>
      <c r="O65" s="5">
        <v>0</v>
      </c>
      <c r="P65" s="5">
        <v>0</v>
      </c>
      <c r="Q65" s="16">
        <f t="shared" si="1"/>
        <v>0</v>
      </c>
      <c r="R65" s="5">
        <v>0</v>
      </c>
      <c r="S65" s="16">
        <f t="shared" si="2"/>
        <v>0</v>
      </c>
      <c r="T65" s="5">
        <v>0</v>
      </c>
      <c r="U65" s="16">
        <f t="shared" si="3"/>
        <v>0</v>
      </c>
    </row>
    <row r="66" spans="1:21" ht="27.95" customHeight="1" x14ac:dyDescent="0.2">
      <c r="A66" s="1">
        <v>57</v>
      </c>
      <c r="B66" s="1" t="s">
        <v>22</v>
      </c>
      <c r="C66" s="1"/>
      <c r="D66" s="25" t="s">
        <v>172</v>
      </c>
      <c r="E66" s="31" t="s">
        <v>173</v>
      </c>
      <c r="F66" s="26" t="s">
        <v>174</v>
      </c>
      <c r="G66" s="16">
        <v>0</v>
      </c>
      <c r="H66" s="44">
        <v>3</v>
      </c>
      <c r="I66" s="44"/>
      <c r="J66" s="44">
        <v>2</v>
      </c>
      <c r="K66" s="44">
        <v>0</v>
      </c>
      <c r="L66" s="44">
        <v>0</v>
      </c>
      <c r="M66" s="44">
        <v>0</v>
      </c>
      <c r="N66" s="16">
        <f t="shared" si="0"/>
        <v>0</v>
      </c>
      <c r="O66" s="5">
        <v>0</v>
      </c>
      <c r="P66" s="5">
        <v>0</v>
      </c>
      <c r="Q66" s="16">
        <f t="shared" si="1"/>
        <v>0</v>
      </c>
      <c r="R66" s="5">
        <v>0</v>
      </c>
      <c r="S66" s="16">
        <f t="shared" si="2"/>
        <v>0</v>
      </c>
      <c r="T66" s="5">
        <v>0</v>
      </c>
      <c r="U66" s="16">
        <f t="shared" si="3"/>
        <v>0</v>
      </c>
    </row>
    <row r="67" spans="1:21" ht="27.95" customHeight="1" x14ac:dyDescent="0.2">
      <c r="A67" s="1">
        <v>58</v>
      </c>
      <c r="B67" s="1" t="s">
        <v>22</v>
      </c>
      <c r="C67" s="1"/>
      <c r="D67" s="25" t="s">
        <v>175</v>
      </c>
      <c r="E67" s="25" t="s">
        <v>176</v>
      </c>
      <c r="F67" s="27" t="s">
        <v>177</v>
      </c>
      <c r="G67" s="16">
        <v>0</v>
      </c>
      <c r="H67" s="44">
        <v>1</v>
      </c>
      <c r="I67" s="44">
        <v>1</v>
      </c>
      <c r="J67" s="44">
        <v>0</v>
      </c>
      <c r="K67" s="44">
        <v>0</v>
      </c>
      <c r="L67" s="44">
        <v>0</v>
      </c>
      <c r="M67" s="44">
        <v>0</v>
      </c>
      <c r="N67" s="16">
        <f t="shared" si="0"/>
        <v>0</v>
      </c>
      <c r="O67" s="5">
        <v>0</v>
      </c>
      <c r="P67" s="5">
        <v>0</v>
      </c>
      <c r="Q67" s="16">
        <f t="shared" si="1"/>
        <v>0</v>
      </c>
      <c r="R67" s="5">
        <v>0</v>
      </c>
      <c r="S67" s="16">
        <f t="shared" si="2"/>
        <v>0</v>
      </c>
      <c r="T67" s="5">
        <v>0</v>
      </c>
      <c r="U67" s="16">
        <f t="shared" si="3"/>
        <v>0</v>
      </c>
    </row>
    <row r="68" spans="1:21" ht="27.95" customHeight="1" x14ac:dyDescent="0.2">
      <c r="A68" s="1">
        <v>59</v>
      </c>
      <c r="B68" s="1" t="s">
        <v>22</v>
      </c>
      <c r="C68" s="1"/>
      <c r="D68" s="37" t="s">
        <v>178</v>
      </c>
      <c r="E68" s="37" t="s">
        <v>53</v>
      </c>
      <c r="F68" s="26" t="s">
        <v>179</v>
      </c>
      <c r="G68" s="16">
        <v>0</v>
      </c>
      <c r="H68" s="44">
        <v>1</v>
      </c>
      <c r="I68" s="44">
        <v>0</v>
      </c>
      <c r="J68" s="44">
        <v>1</v>
      </c>
      <c r="K68" s="44">
        <v>0</v>
      </c>
      <c r="L68" s="44">
        <v>0</v>
      </c>
      <c r="M68" s="44">
        <v>0</v>
      </c>
      <c r="N68" s="16">
        <f t="shared" si="0"/>
        <v>0</v>
      </c>
      <c r="O68" s="5">
        <v>0</v>
      </c>
      <c r="P68" s="5">
        <v>0</v>
      </c>
      <c r="Q68" s="16">
        <f t="shared" si="1"/>
        <v>0</v>
      </c>
      <c r="R68" s="5">
        <v>0</v>
      </c>
      <c r="S68" s="16">
        <f t="shared" si="2"/>
        <v>0</v>
      </c>
      <c r="T68" s="5">
        <v>0</v>
      </c>
      <c r="U68" s="16">
        <f t="shared" si="3"/>
        <v>0</v>
      </c>
    </row>
    <row r="69" spans="1:21" ht="27.95" customHeight="1" x14ac:dyDescent="0.2">
      <c r="A69" s="1">
        <v>60</v>
      </c>
      <c r="B69" s="1" t="s">
        <v>22</v>
      </c>
      <c r="C69" s="1"/>
      <c r="D69" s="25" t="s">
        <v>180</v>
      </c>
      <c r="E69" s="25" t="s">
        <v>41</v>
      </c>
      <c r="F69" s="32" t="s">
        <v>181</v>
      </c>
      <c r="G69" s="16">
        <v>0</v>
      </c>
      <c r="H69" s="44">
        <v>2</v>
      </c>
      <c r="I69" s="44">
        <v>1</v>
      </c>
      <c r="J69" s="44">
        <v>1</v>
      </c>
      <c r="K69" s="44">
        <v>0</v>
      </c>
      <c r="L69" s="44">
        <v>0</v>
      </c>
      <c r="M69" s="44">
        <v>0</v>
      </c>
      <c r="N69" s="16">
        <f t="shared" si="0"/>
        <v>0</v>
      </c>
      <c r="O69" s="5">
        <v>0</v>
      </c>
      <c r="P69" s="5">
        <v>0</v>
      </c>
      <c r="Q69" s="16">
        <f t="shared" si="1"/>
        <v>0</v>
      </c>
      <c r="R69" s="5">
        <v>0</v>
      </c>
      <c r="S69" s="16">
        <f t="shared" si="2"/>
        <v>0</v>
      </c>
      <c r="T69" s="5">
        <v>0</v>
      </c>
      <c r="U69" s="16">
        <f t="shared" si="3"/>
        <v>0</v>
      </c>
    </row>
    <row r="70" spans="1:21" ht="27.95" customHeight="1" x14ac:dyDescent="0.2">
      <c r="A70" s="1"/>
      <c r="B70" s="56" t="s">
        <v>24</v>
      </c>
      <c r="C70" s="56" t="s">
        <v>259</v>
      </c>
      <c r="D70" s="25" t="s">
        <v>260</v>
      </c>
      <c r="E70" s="25" t="s">
        <v>41</v>
      </c>
      <c r="F70" s="32"/>
      <c r="G70" s="16">
        <v>0</v>
      </c>
      <c r="H70" s="44">
        <v>3</v>
      </c>
      <c r="I70" s="44">
        <v>2</v>
      </c>
      <c r="J70" s="44">
        <v>0</v>
      </c>
      <c r="K70" s="44">
        <v>0</v>
      </c>
      <c r="L70" s="44">
        <v>0</v>
      </c>
      <c r="M70" s="44">
        <v>0</v>
      </c>
      <c r="N70" s="16">
        <v>0</v>
      </c>
      <c r="O70" s="16">
        <f t="shared" ref="O70:U70" si="8">IF(I70=0,0,L70/I70)*100</f>
        <v>0</v>
      </c>
      <c r="P70" s="16">
        <f t="shared" si="8"/>
        <v>0</v>
      </c>
      <c r="Q70" s="16">
        <f t="shared" si="8"/>
        <v>0</v>
      </c>
      <c r="R70" s="16">
        <f t="shared" si="8"/>
        <v>0</v>
      </c>
      <c r="S70" s="16">
        <f t="shared" si="8"/>
        <v>0</v>
      </c>
      <c r="T70" s="16">
        <f t="shared" si="8"/>
        <v>0</v>
      </c>
      <c r="U70" s="16">
        <f t="shared" si="8"/>
        <v>0</v>
      </c>
    </row>
    <row r="71" spans="1:21" ht="27.95" customHeight="1" x14ac:dyDescent="0.2">
      <c r="A71" s="1">
        <v>61</v>
      </c>
      <c r="B71" s="25" t="s">
        <v>25</v>
      </c>
      <c r="C71" s="56" t="s">
        <v>32</v>
      </c>
      <c r="D71" s="25" t="s">
        <v>182</v>
      </c>
      <c r="E71" s="25" t="s">
        <v>41</v>
      </c>
      <c r="F71" s="26" t="s">
        <v>183</v>
      </c>
      <c r="G71" s="16">
        <v>0</v>
      </c>
      <c r="H71" s="44">
        <v>5</v>
      </c>
      <c r="I71" s="44">
        <v>1</v>
      </c>
      <c r="J71" s="44">
        <v>2</v>
      </c>
      <c r="K71" s="44">
        <v>0</v>
      </c>
      <c r="L71" s="44">
        <v>0</v>
      </c>
      <c r="M71" s="44">
        <v>0</v>
      </c>
      <c r="N71" s="16">
        <f t="shared" si="0"/>
        <v>0</v>
      </c>
      <c r="O71" s="5">
        <v>0</v>
      </c>
      <c r="P71" s="5">
        <v>0</v>
      </c>
      <c r="Q71" s="16">
        <f t="shared" si="1"/>
        <v>0</v>
      </c>
      <c r="R71" s="5">
        <v>0</v>
      </c>
      <c r="S71" s="16">
        <f t="shared" si="2"/>
        <v>0</v>
      </c>
      <c r="T71" s="5">
        <v>0</v>
      </c>
      <c r="U71" s="16">
        <f t="shared" si="3"/>
        <v>0</v>
      </c>
    </row>
    <row r="72" spans="1:21" ht="27.95" customHeight="1" x14ac:dyDescent="0.2">
      <c r="A72" s="1">
        <v>62</v>
      </c>
      <c r="B72" s="1" t="s">
        <v>22</v>
      </c>
      <c r="C72" s="1"/>
      <c r="D72" s="25" t="s">
        <v>184</v>
      </c>
      <c r="E72" s="25" t="s">
        <v>185</v>
      </c>
      <c r="F72" s="32" t="s">
        <v>186</v>
      </c>
      <c r="G72" s="16">
        <v>0</v>
      </c>
      <c r="H72" s="44">
        <v>3</v>
      </c>
      <c r="I72" s="44">
        <v>1</v>
      </c>
      <c r="J72" s="44">
        <v>1</v>
      </c>
      <c r="K72" s="44">
        <v>0</v>
      </c>
      <c r="L72" s="44">
        <v>0</v>
      </c>
      <c r="M72" s="44">
        <v>0</v>
      </c>
      <c r="N72" s="16">
        <f t="shared" si="0"/>
        <v>0</v>
      </c>
      <c r="O72" s="5">
        <v>0</v>
      </c>
      <c r="P72" s="5">
        <v>0</v>
      </c>
      <c r="Q72" s="16">
        <f t="shared" si="1"/>
        <v>0</v>
      </c>
      <c r="R72" s="5">
        <v>0</v>
      </c>
      <c r="S72" s="16">
        <f t="shared" si="2"/>
        <v>0</v>
      </c>
      <c r="T72" s="5">
        <v>0</v>
      </c>
      <c r="U72" s="16">
        <f t="shared" si="3"/>
        <v>0</v>
      </c>
    </row>
    <row r="73" spans="1:21" ht="27.95" customHeight="1" x14ac:dyDescent="0.2">
      <c r="A73" s="1">
        <v>63</v>
      </c>
      <c r="B73" s="1" t="s">
        <v>22</v>
      </c>
      <c r="C73" s="1"/>
      <c r="D73" s="25" t="s">
        <v>187</v>
      </c>
      <c r="E73" s="25" t="s">
        <v>188</v>
      </c>
      <c r="F73" s="26" t="s">
        <v>189</v>
      </c>
      <c r="G73" s="16">
        <v>0</v>
      </c>
      <c r="H73" s="44">
        <v>7</v>
      </c>
      <c r="I73" s="44">
        <v>1</v>
      </c>
      <c r="J73" s="44">
        <v>5</v>
      </c>
      <c r="K73" s="44">
        <v>0</v>
      </c>
      <c r="L73" s="44">
        <v>0</v>
      </c>
      <c r="M73" s="44">
        <v>0</v>
      </c>
      <c r="N73" s="16">
        <f t="shared" si="0"/>
        <v>0</v>
      </c>
      <c r="O73" s="5">
        <v>0</v>
      </c>
      <c r="P73" s="5">
        <v>0</v>
      </c>
      <c r="Q73" s="16">
        <f t="shared" si="1"/>
        <v>0</v>
      </c>
      <c r="R73" s="5">
        <v>0</v>
      </c>
      <c r="S73" s="16">
        <f t="shared" si="2"/>
        <v>0</v>
      </c>
      <c r="T73" s="5">
        <v>0</v>
      </c>
      <c r="U73" s="16">
        <f t="shared" si="3"/>
        <v>0</v>
      </c>
    </row>
    <row r="74" spans="1:21" ht="27.95" customHeight="1" x14ac:dyDescent="0.2">
      <c r="A74" s="1">
        <v>64</v>
      </c>
      <c r="B74" s="1" t="s">
        <v>22</v>
      </c>
      <c r="C74" s="1"/>
      <c r="D74" s="25" t="s">
        <v>190</v>
      </c>
      <c r="E74" s="25" t="s">
        <v>44</v>
      </c>
      <c r="F74" s="26" t="s">
        <v>191</v>
      </c>
      <c r="G74" s="16">
        <v>0</v>
      </c>
      <c r="H74" s="44">
        <v>5</v>
      </c>
      <c r="I74" s="44">
        <v>1</v>
      </c>
      <c r="J74" s="44">
        <v>2</v>
      </c>
      <c r="K74" s="44">
        <v>0</v>
      </c>
      <c r="L74" s="44">
        <v>0</v>
      </c>
      <c r="M74" s="44">
        <v>0</v>
      </c>
      <c r="N74" s="16">
        <f t="shared" si="0"/>
        <v>0</v>
      </c>
      <c r="O74" s="5">
        <v>0</v>
      </c>
      <c r="P74" s="5">
        <v>0</v>
      </c>
      <c r="Q74" s="16">
        <f t="shared" si="1"/>
        <v>0</v>
      </c>
      <c r="R74" s="5">
        <v>0</v>
      </c>
      <c r="S74" s="16">
        <f t="shared" si="2"/>
        <v>0</v>
      </c>
      <c r="T74" s="5">
        <v>0</v>
      </c>
      <c r="U74" s="16">
        <f t="shared" si="3"/>
        <v>0</v>
      </c>
    </row>
    <row r="75" spans="1:21" ht="27.95" customHeight="1" x14ac:dyDescent="0.2">
      <c r="A75" s="1">
        <v>65</v>
      </c>
      <c r="B75" s="1" t="s">
        <v>22</v>
      </c>
      <c r="C75" s="1"/>
      <c r="D75" s="25" t="s">
        <v>192</v>
      </c>
      <c r="E75" s="25" t="s">
        <v>123</v>
      </c>
      <c r="F75" s="26"/>
      <c r="G75" s="16">
        <v>0</v>
      </c>
      <c r="H75" s="44">
        <v>2</v>
      </c>
      <c r="I75" s="44">
        <v>0</v>
      </c>
      <c r="J75" s="44">
        <v>2</v>
      </c>
      <c r="K75" s="44">
        <v>0</v>
      </c>
      <c r="L75" s="44">
        <v>0</v>
      </c>
      <c r="M75" s="44">
        <v>0</v>
      </c>
      <c r="N75" s="16">
        <f t="shared" ref="N75:U107" si="9">IF(H75=0,0,K75/H75)*100</f>
        <v>0</v>
      </c>
      <c r="O75" s="5">
        <v>0</v>
      </c>
      <c r="P75" s="5">
        <v>0</v>
      </c>
      <c r="Q75" s="16">
        <f t="shared" ref="Q75:Q107" si="10">IF(O75=0,0,P75/O75)*100</f>
        <v>0</v>
      </c>
      <c r="R75" s="5">
        <v>0</v>
      </c>
      <c r="S75" s="16">
        <f t="shared" ref="S75:S107" si="11">IF(P75=0,0,R75/P75)*100</f>
        <v>0</v>
      </c>
      <c r="T75" s="5">
        <v>0</v>
      </c>
      <c r="U75" s="16">
        <f t="shared" ref="U75:U107" si="12">IF(P75=0,0,T75/P75)*100</f>
        <v>0</v>
      </c>
    </row>
    <row r="76" spans="1:21" ht="27.95" customHeight="1" x14ac:dyDescent="0.2">
      <c r="A76" s="1">
        <v>66</v>
      </c>
      <c r="B76" s="1" t="s">
        <v>22</v>
      </c>
      <c r="C76" s="1"/>
      <c r="D76" s="25" t="s">
        <v>193</v>
      </c>
      <c r="E76" s="25" t="s">
        <v>41</v>
      </c>
      <c r="F76" s="26" t="s">
        <v>194</v>
      </c>
      <c r="G76" s="16">
        <v>0</v>
      </c>
      <c r="H76" s="44">
        <v>3</v>
      </c>
      <c r="I76" s="44">
        <v>0</v>
      </c>
      <c r="J76" s="44">
        <v>3</v>
      </c>
      <c r="K76" s="44">
        <v>0</v>
      </c>
      <c r="L76" s="44">
        <v>0</v>
      </c>
      <c r="M76" s="44">
        <v>0</v>
      </c>
      <c r="N76" s="16">
        <f t="shared" si="9"/>
        <v>0</v>
      </c>
      <c r="O76" s="5">
        <v>0</v>
      </c>
      <c r="P76" s="5">
        <v>0</v>
      </c>
      <c r="Q76" s="16">
        <f t="shared" si="10"/>
        <v>0</v>
      </c>
      <c r="R76" s="5">
        <v>0</v>
      </c>
      <c r="S76" s="16">
        <f t="shared" si="11"/>
        <v>0</v>
      </c>
      <c r="T76" s="5">
        <v>0</v>
      </c>
      <c r="U76" s="16">
        <f t="shared" si="12"/>
        <v>0</v>
      </c>
    </row>
    <row r="77" spans="1:21" ht="27.95" customHeight="1" x14ac:dyDescent="0.2">
      <c r="A77" s="1">
        <v>67</v>
      </c>
      <c r="B77" s="1" t="s">
        <v>22</v>
      </c>
      <c r="C77" s="1"/>
      <c r="D77" s="25" t="s">
        <v>195</v>
      </c>
      <c r="E77" s="25" t="s">
        <v>196</v>
      </c>
      <c r="F77" s="26" t="s">
        <v>197</v>
      </c>
      <c r="G77" s="16">
        <v>0</v>
      </c>
      <c r="H77" s="44">
        <v>4</v>
      </c>
      <c r="I77" s="44">
        <v>1</v>
      </c>
      <c r="J77" s="44">
        <v>3</v>
      </c>
      <c r="K77" s="44">
        <v>0</v>
      </c>
      <c r="L77" s="44">
        <v>0</v>
      </c>
      <c r="M77" s="44">
        <v>0</v>
      </c>
      <c r="N77" s="16">
        <f t="shared" si="9"/>
        <v>0</v>
      </c>
      <c r="O77" s="5">
        <v>0</v>
      </c>
      <c r="P77" s="5">
        <v>0</v>
      </c>
      <c r="Q77" s="16">
        <f t="shared" si="10"/>
        <v>0</v>
      </c>
      <c r="R77" s="5">
        <v>0</v>
      </c>
      <c r="S77" s="16">
        <f t="shared" si="11"/>
        <v>0</v>
      </c>
      <c r="T77" s="5">
        <v>0</v>
      </c>
      <c r="U77" s="16">
        <f t="shared" si="12"/>
        <v>0</v>
      </c>
    </row>
    <row r="78" spans="1:21" ht="27.95" customHeight="1" x14ac:dyDescent="0.2">
      <c r="A78" s="1">
        <v>68</v>
      </c>
      <c r="B78" s="1" t="s">
        <v>22</v>
      </c>
      <c r="C78" s="1"/>
      <c r="D78" s="25" t="s">
        <v>198</v>
      </c>
      <c r="E78" s="25" t="s">
        <v>196</v>
      </c>
      <c r="F78" s="26" t="s">
        <v>199</v>
      </c>
      <c r="G78" s="16">
        <v>0</v>
      </c>
      <c r="H78" s="44">
        <v>1</v>
      </c>
      <c r="I78" s="44">
        <v>0</v>
      </c>
      <c r="J78" s="44">
        <v>1</v>
      </c>
      <c r="K78" s="44">
        <v>0</v>
      </c>
      <c r="L78" s="44">
        <v>0</v>
      </c>
      <c r="M78" s="44">
        <v>0</v>
      </c>
      <c r="N78" s="16">
        <f t="shared" si="9"/>
        <v>0</v>
      </c>
      <c r="O78" s="5">
        <v>0</v>
      </c>
      <c r="P78" s="5">
        <v>0</v>
      </c>
      <c r="Q78" s="16">
        <f t="shared" si="10"/>
        <v>0</v>
      </c>
      <c r="R78" s="5">
        <v>0</v>
      </c>
      <c r="S78" s="16">
        <f t="shared" si="11"/>
        <v>0</v>
      </c>
      <c r="T78" s="5">
        <v>0</v>
      </c>
      <c r="U78" s="16">
        <f t="shared" si="12"/>
        <v>0</v>
      </c>
    </row>
    <row r="79" spans="1:21" ht="27.95" customHeight="1" x14ac:dyDescent="0.2">
      <c r="A79" s="1">
        <v>69</v>
      </c>
      <c r="B79" s="1" t="s">
        <v>22</v>
      </c>
      <c r="C79" s="1"/>
      <c r="D79" s="25" t="s">
        <v>200</v>
      </c>
      <c r="E79" s="25" t="s">
        <v>41</v>
      </c>
      <c r="F79" s="26" t="s">
        <v>201</v>
      </c>
      <c r="G79" s="16">
        <v>0</v>
      </c>
      <c r="H79" s="44">
        <v>4</v>
      </c>
      <c r="I79" s="44">
        <v>1</v>
      </c>
      <c r="J79" s="44">
        <v>3</v>
      </c>
      <c r="K79" s="44">
        <v>0</v>
      </c>
      <c r="L79" s="44">
        <v>0</v>
      </c>
      <c r="M79" s="44">
        <v>0</v>
      </c>
      <c r="N79" s="16">
        <f t="shared" si="9"/>
        <v>0</v>
      </c>
      <c r="O79" s="5">
        <v>0</v>
      </c>
      <c r="P79" s="5">
        <v>0</v>
      </c>
      <c r="Q79" s="16">
        <f t="shared" si="10"/>
        <v>0</v>
      </c>
      <c r="R79" s="5">
        <v>0</v>
      </c>
      <c r="S79" s="16">
        <f t="shared" si="11"/>
        <v>0</v>
      </c>
      <c r="T79" s="5">
        <v>0</v>
      </c>
      <c r="U79" s="16">
        <f t="shared" si="12"/>
        <v>0</v>
      </c>
    </row>
    <row r="80" spans="1:21" ht="27.95" customHeight="1" x14ac:dyDescent="0.2">
      <c r="A80" s="1">
        <v>70</v>
      </c>
      <c r="B80" s="1" t="s">
        <v>22</v>
      </c>
      <c r="C80" s="1"/>
      <c r="D80" s="25" t="s">
        <v>202</v>
      </c>
      <c r="E80" s="25" t="s">
        <v>53</v>
      </c>
      <c r="F80" s="26" t="s">
        <v>203</v>
      </c>
      <c r="G80" s="16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16">
        <f t="shared" si="9"/>
        <v>0</v>
      </c>
      <c r="O80" s="5">
        <v>0</v>
      </c>
      <c r="P80" s="5">
        <v>0</v>
      </c>
      <c r="Q80" s="16">
        <f t="shared" si="10"/>
        <v>0</v>
      </c>
      <c r="R80" s="5">
        <v>0</v>
      </c>
      <c r="S80" s="16">
        <f t="shared" si="11"/>
        <v>0</v>
      </c>
      <c r="T80" s="5">
        <v>0</v>
      </c>
      <c r="U80" s="16">
        <f t="shared" si="12"/>
        <v>0</v>
      </c>
    </row>
    <row r="81" spans="1:21" ht="27.95" customHeight="1" x14ac:dyDescent="0.2">
      <c r="A81" s="1">
        <v>71</v>
      </c>
      <c r="B81" s="1" t="s">
        <v>22</v>
      </c>
      <c r="C81" s="1"/>
      <c r="D81" s="25" t="s">
        <v>204</v>
      </c>
      <c r="E81" s="25" t="s">
        <v>53</v>
      </c>
      <c r="F81" s="26" t="s">
        <v>205</v>
      </c>
      <c r="G81" s="16">
        <v>0</v>
      </c>
      <c r="H81" s="44">
        <v>5</v>
      </c>
      <c r="I81" s="44">
        <v>0</v>
      </c>
      <c r="J81" s="44">
        <v>4</v>
      </c>
      <c r="K81" s="44">
        <v>0</v>
      </c>
      <c r="L81" s="44">
        <v>0</v>
      </c>
      <c r="M81" s="44">
        <v>0</v>
      </c>
      <c r="N81" s="16">
        <f t="shared" si="9"/>
        <v>0</v>
      </c>
      <c r="O81" s="5">
        <v>0</v>
      </c>
      <c r="P81" s="5">
        <v>0</v>
      </c>
      <c r="Q81" s="16">
        <f t="shared" si="10"/>
        <v>0</v>
      </c>
      <c r="R81" s="5">
        <v>0</v>
      </c>
      <c r="S81" s="16">
        <f t="shared" si="11"/>
        <v>0</v>
      </c>
      <c r="T81" s="5">
        <v>0</v>
      </c>
      <c r="U81" s="16">
        <f t="shared" si="12"/>
        <v>0</v>
      </c>
    </row>
    <row r="82" spans="1:21" ht="27.95" customHeight="1" x14ac:dyDescent="0.2">
      <c r="A82" s="1">
        <v>72</v>
      </c>
      <c r="B82" s="1" t="s">
        <v>22</v>
      </c>
      <c r="C82" s="1"/>
      <c r="D82" s="25" t="s">
        <v>206</v>
      </c>
      <c r="E82" s="31" t="s">
        <v>41</v>
      </c>
      <c r="F82" s="27" t="s">
        <v>207</v>
      </c>
      <c r="G82" s="16">
        <v>0</v>
      </c>
      <c r="H82" s="44">
        <v>8</v>
      </c>
      <c r="I82" s="44">
        <v>4</v>
      </c>
      <c r="J82" s="44">
        <v>4</v>
      </c>
      <c r="K82" s="44">
        <v>0</v>
      </c>
      <c r="L82" s="44">
        <v>0</v>
      </c>
      <c r="M82" s="44">
        <v>0</v>
      </c>
      <c r="N82" s="16">
        <f t="shared" si="9"/>
        <v>0</v>
      </c>
      <c r="O82" s="5">
        <v>0</v>
      </c>
      <c r="P82" s="5">
        <v>0</v>
      </c>
      <c r="Q82" s="16">
        <f t="shared" si="10"/>
        <v>0</v>
      </c>
      <c r="R82" s="5">
        <v>0</v>
      </c>
      <c r="S82" s="16">
        <f t="shared" si="11"/>
        <v>0</v>
      </c>
      <c r="T82" s="5">
        <v>0</v>
      </c>
      <c r="U82" s="16">
        <f t="shared" si="12"/>
        <v>0</v>
      </c>
    </row>
    <row r="83" spans="1:21" ht="27.95" customHeight="1" x14ac:dyDescent="0.2">
      <c r="A83" s="1">
        <v>73</v>
      </c>
      <c r="B83" s="1" t="s">
        <v>22</v>
      </c>
      <c r="C83" s="1"/>
      <c r="D83" s="25" t="s">
        <v>208</v>
      </c>
      <c r="E83" s="25" t="s">
        <v>135</v>
      </c>
      <c r="F83" s="26" t="s">
        <v>209</v>
      </c>
      <c r="G83" s="16">
        <v>0</v>
      </c>
      <c r="H83" s="44">
        <v>2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16">
        <f t="shared" si="9"/>
        <v>0</v>
      </c>
      <c r="O83" s="5">
        <v>0</v>
      </c>
      <c r="P83" s="5">
        <v>0</v>
      </c>
      <c r="Q83" s="16">
        <f t="shared" si="10"/>
        <v>0</v>
      </c>
      <c r="R83" s="5">
        <v>0</v>
      </c>
      <c r="S83" s="16">
        <f t="shared" si="11"/>
        <v>0</v>
      </c>
      <c r="T83" s="5">
        <v>0</v>
      </c>
      <c r="U83" s="16">
        <f t="shared" si="12"/>
        <v>0</v>
      </c>
    </row>
    <row r="84" spans="1:21" ht="27.95" customHeight="1" x14ac:dyDescent="0.2">
      <c r="A84" s="1">
        <v>74</v>
      </c>
      <c r="B84" s="1" t="s">
        <v>22</v>
      </c>
      <c r="C84" s="1"/>
      <c r="D84" s="25" t="s">
        <v>210</v>
      </c>
      <c r="E84" s="25" t="s">
        <v>211</v>
      </c>
      <c r="F84" s="26" t="s">
        <v>212</v>
      </c>
      <c r="G84" s="16">
        <v>0</v>
      </c>
      <c r="H84" s="44">
        <v>1</v>
      </c>
      <c r="I84" s="44">
        <v>1</v>
      </c>
      <c r="J84" s="44">
        <v>0</v>
      </c>
      <c r="K84" s="44">
        <v>0</v>
      </c>
      <c r="L84" s="44">
        <v>0</v>
      </c>
      <c r="M84" s="44">
        <v>0</v>
      </c>
      <c r="N84" s="16">
        <f t="shared" si="9"/>
        <v>0</v>
      </c>
      <c r="O84" s="5">
        <v>0</v>
      </c>
      <c r="P84" s="5">
        <v>0</v>
      </c>
      <c r="Q84" s="16">
        <f t="shared" si="10"/>
        <v>0</v>
      </c>
      <c r="R84" s="5">
        <v>0</v>
      </c>
      <c r="S84" s="16">
        <f t="shared" si="11"/>
        <v>0</v>
      </c>
      <c r="T84" s="5">
        <v>0</v>
      </c>
      <c r="U84" s="16">
        <f t="shared" si="12"/>
        <v>0</v>
      </c>
    </row>
    <row r="85" spans="1:21" ht="27.95" customHeight="1" x14ac:dyDescent="0.2">
      <c r="A85" s="1">
        <v>75</v>
      </c>
      <c r="B85" s="1" t="s">
        <v>22</v>
      </c>
      <c r="C85" s="1"/>
      <c r="D85" s="25" t="s">
        <v>213</v>
      </c>
      <c r="E85" s="25" t="s">
        <v>214</v>
      </c>
      <c r="F85" s="26" t="s">
        <v>215</v>
      </c>
      <c r="G85" s="16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16">
        <f t="shared" si="9"/>
        <v>0</v>
      </c>
      <c r="O85" s="5">
        <v>0</v>
      </c>
      <c r="P85" s="5">
        <v>0</v>
      </c>
      <c r="Q85" s="16">
        <f t="shared" si="10"/>
        <v>0</v>
      </c>
      <c r="R85" s="5">
        <v>0</v>
      </c>
      <c r="S85" s="16">
        <f t="shared" si="11"/>
        <v>0</v>
      </c>
      <c r="T85" s="5">
        <v>0</v>
      </c>
      <c r="U85" s="16">
        <f t="shared" si="12"/>
        <v>0</v>
      </c>
    </row>
    <row r="86" spans="1:21" ht="27.95" customHeight="1" x14ac:dyDescent="0.2">
      <c r="A86" s="1">
        <v>76</v>
      </c>
      <c r="B86" s="1" t="s">
        <v>22</v>
      </c>
      <c r="C86" s="1"/>
      <c r="D86" s="25" t="s">
        <v>216</v>
      </c>
      <c r="E86" s="25" t="s">
        <v>53</v>
      </c>
      <c r="F86" s="32" t="s">
        <v>217</v>
      </c>
      <c r="G86" s="16">
        <v>0</v>
      </c>
      <c r="H86" s="44">
        <v>4</v>
      </c>
      <c r="I86" s="44">
        <v>1</v>
      </c>
      <c r="J86" s="44">
        <v>2</v>
      </c>
      <c r="K86" s="44">
        <v>0</v>
      </c>
      <c r="L86" s="44">
        <v>0</v>
      </c>
      <c r="M86" s="44">
        <v>0</v>
      </c>
      <c r="N86" s="16">
        <f t="shared" si="9"/>
        <v>0</v>
      </c>
      <c r="O86" s="5">
        <v>0</v>
      </c>
      <c r="P86" s="5">
        <v>0</v>
      </c>
      <c r="Q86" s="16">
        <f t="shared" si="10"/>
        <v>0</v>
      </c>
      <c r="R86" s="5">
        <v>0</v>
      </c>
      <c r="S86" s="16">
        <f t="shared" si="11"/>
        <v>0</v>
      </c>
      <c r="T86" s="5">
        <v>0</v>
      </c>
      <c r="U86" s="16">
        <f t="shared" si="12"/>
        <v>0</v>
      </c>
    </row>
    <row r="87" spans="1:21" ht="27.95" customHeight="1" x14ac:dyDescent="0.2">
      <c r="A87" s="1">
        <v>77</v>
      </c>
      <c r="B87" s="1" t="s">
        <v>22</v>
      </c>
      <c r="C87" s="1"/>
      <c r="D87" s="25" t="s">
        <v>218</v>
      </c>
      <c r="E87" s="25" t="s">
        <v>53</v>
      </c>
      <c r="F87" s="27" t="s">
        <v>219</v>
      </c>
      <c r="G87" s="16">
        <v>0</v>
      </c>
      <c r="H87" s="44">
        <v>5</v>
      </c>
      <c r="I87" s="44">
        <v>1</v>
      </c>
      <c r="J87" s="44">
        <v>4</v>
      </c>
      <c r="K87" s="44">
        <v>0</v>
      </c>
      <c r="L87" s="44">
        <v>0</v>
      </c>
      <c r="M87" s="44">
        <v>0</v>
      </c>
      <c r="N87" s="16">
        <f t="shared" si="9"/>
        <v>0</v>
      </c>
      <c r="O87" s="5">
        <v>0</v>
      </c>
      <c r="P87" s="5">
        <v>0</v>
      </c>
      <c r="Q87" s="16">
        <f t="shared" si="10"/>
        <v>0</v>
      </c>
      <c r="R87" s="5">
        <v>0</v>
      </c>
      <c r="S87" s="16">
        <f t="shared" si="11"/>
        <v>0</v>
      </c>
      <c r="T87" s="5">
        <v>0</v>
      </c>
      <c r="U87" s="16">
        <f t="shared" si="12"/>
        <v>0</v>
      </c>
    </row>
    <row r="88" spans="1:21" ht="27.95" customHeight="1" x14ac:dyDescent="0.2">
      <c r="A88" s="1">
        <v>78</v>
      </c>
      <c r="B88" s="1" t="s">
        <v>22</v>
      </c>
      <c r="C88" s="1"/>
      <c r="D88" s="25" t="s">
        <v>220</v>
      </c>
      <c r="E88" s="25" t="s">
        <v>221</v>
      </c>
      <c r="F88" s="32" t="s">
        <v>222</v>
      </c>
      <c r="G88" s="16">
        <v>0</v>
      </c>
      <c r="H88" s="44">
        <v>6</v>
      </c>
      <c r="I88" s="44">
        <v>0</v>
      </c>
      <c r="J88" s="44">
        <v>6</v>
      </c>
      <c r="K88" s="44">
        <v>0</v>
      </c>
      <c r="L88" s="44">
        <v>0</v>
      </c>
      <c r="M88" s="44">
        <v>0</v>
      </c>
      <c r="N88" s="16">
        <f t="shared" si="9"/>
        <v>0</v>
      </c>
      <c r="O88" s="5">
        <v>0</v>
      </c>
      <c r="P88" s="5">
        <v>0</v>
      </c>
      <c r="Q88" s="16">
        <f t="shared" si="10"/>
        <v>0</v>
      </c>
      <c r="R88" s="5">
        <v>0</v>
      </c>
      <c r="S88" s="16">
        <f t="shared" si="11"/>
        <v>0</v>
      </c>
      <c r="T88" s="5">
        <v>0</v>
      </c>
      <c r="U88" s="16">
        <f t="shared" si="12"/>
        <v>0</v>
      </c>
    </row>
    <row r="89" spans="1:21" ht="27.95" customHeight="1" x14ac:dyDescent="0.2">
      <c r="A89" s="1"/>
      <c r="B89" s="1" t="s">
        <v>22</v>
      </c>
      <c r="C89" s="1"/>
      <c r="D89" s="25" t="s">
        <v>269</v>
      </c>
      <c r="E89" s="33" t="s">
        <v>41</v>
      </c>
      <c r="F89" s="32"/>
      <c r="G89" s="16">
        <v>0</v>
      </c>
      <c r="H89" s="44">
        <v>1</v>
      </c>
      <c r="I89" s="44">
        <v>1</v>
      </c>
      <c r="J89" s="44">
        <v>0</v>
      </c>
      <c r="K89" s="44">
        <v>0</v>
      </c>
      <c r="L89" s="44">
        <v>0</v>
      </c>
      <c r="M89" s="44">
        <v>0</v>
      </c>
      <c r="N89" s="16">
        <f t="shared" si="9"/>
        <v>0</v>
      </c>
      <c r="O89" s="16">
        <f t="shared" si="9"/>
        <v>0</v>
      </c>
      <c r="P89" s="16">
        <f t="shared" si="9"/>
        <v>0</v>
      </c>
      <c r="Q89" s="16">
        <f t="shared" si="9"/>
        <v>0</v>
      </c>
      <c r="R89" s="16">
        <f t="shared" si="9"/>
        <v>0</v>
      </c>
      <c r="S89" s="16">
        <f t="shared" si="9"/>
        <v>0</v>
      </c>
      <c r="T89" s="16">
        <f t="shared" si="9"/>
        <v>0</v>
      </c>
      <c r="U89" s="16">
        <f t="shared" si="9"/>
        <v>0</v>
      </c>
    </row>
    <row r="90" spans="1:21" ht="27.95" customHeight="1" x14ac:dyDescent="0.2">
      <c r="A90" s="1">
        <v>79</v>
      </c>
      <c r="B90" s="1" t="s">
        <v>22</v>
      </c>
      <c r="C90" s="1"/>
      <c r="D90" s="25" t="s">
        <v>223</v>
      </c>
      <c r="E90" s="33" t="s">
        <v>224</v>
      </c>
      <c r="F90" s="26" t="s">
        <v>225</v>
      </c>
      <c r="G90" s="16">
        <v>0</v>
      </c>
      <c r="H90" s="44">
        <v>4</v>
      </c>
      <c r="I90" s="44">
        <v>2</v>
      </c>
      <c r="J90" s="44">
        <v>2</v>
      </c>
      <c r="K90" s="44">
        <v>0</v>
      </c>
      <c r="L90" s="44">
        <v>0</v>
      </c>
      <c r="M90" s="44">
        <v>0</v>
      </c>
      <c r="N90" s="16">
        <f t="shared" si="9"/>
        <v>0</v>
      </c>
      <c r="O90" s="5">
        <v>0</v>
      </c>
      <c r="P90" s="5">
        <v>0</v>
      </c>
      <c r="Q90" s="16">
        <f t="shared" si="10"/>
        <v>0</v>
      </c>
      <c r="R90" s="5">
        <v>0</v>
      </c>
      <c r="S90" s="16">
        <f t="shared" si="11"/>
        <v>0</v>
      </c>
      <c r="T90" s="5">
        <v>0</v>
      </c>
      <c r="U90" s="16">
        <f t="shared" si="12"/>
        <v>0</v>
      </c>
    </row>
    <row r="91" spans="1:21" ht="27.95" customHeight="1" x14ac:dyDescent="0.2">
      <c r="A91" s="1">
        <v>80</v>
      </c>
      <c r="B91" s="1" t="s">
        <v>22</v>
      </c>
      <c r="C91" s="1"/>
      <c r="D91" s="25" t="s">
        <v>226</v>
      </c>
      <c r="E91" s="25" t="s">
        <v>41</v>
      </c>
      <c r="F91" s="26" t="s">
        <v>227</v>
      </c>
      <c r="G91" s="16">
        <v>0</v>
      </c>
      <c r="H91" s="44">
        <v>4</v>
      </c>
      <c r="I91" s="44">
        <v>3</v>
      </c>
      <c r="J91" s="44">
        <v>1</v>
      </c>
      <c r="K91" s="44">
        <v>0</v>
      </c>
      <c r="L91" s="44">
        <v>0</v>
      </c>
      <c r="M91" s="44">
        <v>0</v>
      </c>
      <c r="N91" s="16">
        <f t="shared" si="9"/>
        <v>0</v>
      </c>
      <c r="O91" s="5">
        <v>0</v>
      </c>
      <c r="P91" s="5">
        <v>0</v>
      </c>
      <c r="Q91" s="16">
        <f t="shared" si="10"/>
        <v>0</v>
      </c>
      <c r="R91" s="5">
        <v>0</v>
      </c>
      <c r="S91" s="16">
        <f t="shared" si="11"/>
        <v>0</v>
      </c>
      <c r="T91" s="5">
        <v>0</v>
      </c>
      <c r="U91" s="16">
        <f t="shared" si="12"/>
        <v>0</v>
      </c>
    </row>
    <row r="92" spans="1:21" ht="27.95" customHeight="1" x14ac:dyDescent="0.2">
      <c r="A92" s="1">
        <v>81</v>
      </c>
      <c r="B92" s="1" t="s">
        <v>22</v>
      </c>
      <c r="C92" s="1"/>
      <c r="D92" s="25" t="s">
        <v>228</v>
      </c>
      <c r="E92" s="25" t="s">
        <v>53</v>
      </c>
      <c r="F92" s="26" t="s">
        <v>229</v>
      </c>
      <c r="G92" s="16">
        <v>0</v>
      </c>
      <c r="H92" s="44">
        <v>2</v>
      </c>
      <c r="I92" s="44">
        <v>1</v>
      </c>
      <c r="J92" s="44">
        <v>1</v>
      </c>
      <c r="K92" s="44">
        <v>0</v>
      </c>
      <c r="L92" s="44">
        <v>0</v>
      </c>
      <c r="M92" s="44">
        <v>0</v>
      </c>
      <c r="N92" s="16">
        <f t="shared" si="9"/>
        <v>0</v>
      </c>
      <c r="O92" s="5">
        <v>0</v>
      </c>
      <c r="P92" s="5">
        <v>0</v>
      </c>
      <c r="Q92" s="16">
        <f t="shared" si="10"/>
        <v>0</v>
      </c>
      <c r="R92" s="5">
        <v>0</v>
      </c>
      <c r="S92" s="16">
        <f t="shared" si="11"/>
        <v>0</v>
      </c>
      <c r="T92" s="5">
        <v>0</v>
      </c>
      <c r="U92" s="16">
        <f t="shared" si="12"/>
        <v>0</v>
      </c>
    </row>
    <row r="93" spans="1:21" ht="27.95" customHeight="1" x14ac:dyDescent="0.2">
      <c r="A93" s="1">
        <v>82</v>
      </c>
      <c r="B93" s="1" t="s">
        <v>22</v>
      </c>
      <c r="C93" s="1"/>
      <c r="D93" s="25" t="s">
        <v>230</v>
      </c>
      <c r="E93" s="25" t="s">
        <v>64</v>
      </c>
      <c r="F93" s="32" t="s">
        <v>231</v>
      </c>
      <c r="G93" s="16">
        <v>0</v>
      </c>
      <c r="H93" s="44">
        <v>0</v>
      </c>
      <c r="I93" s="44">
        <v>0</v>
      </c>
      <c r="J93" s="44">
        <v>0</v>
      </c>
      <c r="K93" s="44">
        <v>0</v>
      </c>
      <c r="L93" s="44">
        <v>0</v>
      </c>
      <c r="M93" s="44">
        <v>0</v>
      </c>
      <c r="N93" s="16">
        <f t="shared" si="9"/>
        <v>0</v>
      </c>
      <c r="O93" s="5">
        <v>0</v>
      </c>
      <c r="P93" s="5">
        <v>0</v>
      </c>
      <c r="Q93" s="16">
        <f t="shared" si="10"/>
        <v>0</v>
      </c>
      <c r="R93" s="5">
        <v>0</v>
      </c>
      <c r="S93" s="16">
        <f t="shared" si="11"/>
        <v>0</v>
      </c>
      <c r="T93" s="5">
        <v>0</v>
      </c>
      <c r="U93" s="16">
        <f t="shared" si="12"/>
        <v>0</v>
      </c>
    </row>
    <row r="94" spans="1:21" ht="27.95" customHeight="1" x14ac:dyDescent="0.2">
      <c r="A94" s="1">
        <v>83</v>
      </c>
      <c r="B94" s="1" t="s">
        <v>22</v>
      </c>
      <c r="C94" s="1"/>
      <c r="D94" s="25" t="s">
        <v>232</v>
      </c>
      <c r="E94" s="25" t="s">
        <v>164</v>
      </c>
      <c r="F94" s="26" t="s">
        <v>233</v>
      </c>
      <c r="G94" s="16">
        <v>0</v>
      </c>
      <c r="H94" s="44">
        <v>4</v>
      </c>
      <c r="I94" s="44">
        <v>0</v>
      </c>
      <c r="J94" s="44">
        <v>1</v>
      </c>
      <c r="K94" s="44">
        <v>0</v>
      </c>
      <c r="L94" s="44">
        <v>0</v>
      </c>
      <c r="M94" s="44">
        <v>0</v>
      </c>
      <c r="N94" s="16">
        <f t="shared" si="9"/>
        <v>0</v>
      </c>
      <c r="O94" s="5">
        <v>0</v>
      </c>
      <c r="P94" s="5">
        <v>0</v>
      </c>
      <c r="Q94" s="16">
        <f t="shared" si="10"/>
        <v>0</v>
      </c>
      <c r="R94" s="5">
        <v>0</v>
      </c>
      <c r="S94" s="16">
        <f t="shared" si="11"/>
        <v>0</v>
      </c>
      <c r="T94" s="5">
        <v>0</v>
      </c>
      <c r="U94" s="16">
        <f t="shared" si="12"/>
        <v>0</v>
      </c>
    </row>
    <row r="95" spans="1:21" ht="49.5" customHeight="1" x14ac:dyDescent="0.2">
      <c r="A95" s="1"/>
      <c r="B95" s="25" t="s">
        <v>23</v>
      </c>
      <c r="C95" s="56" t="s">
        <v>271</v>
      </c>
      <c r="D95" s="25" t="s">
        <v>270</v>
      </c>
      <c r="E95" s="25" t="s">
        <v>41</v>
      </c>
      <c r="F95" s="26"/>
      <c r="G95" s="16">
        <v>0</v>
      </c>
      <c r="H95" s="44">
        <v>1</v>
      </c>
      <c r="I95" s="44">
        <v>0</v>
      </c>
      <c r="J95" s="44">
        <v>1</v>
      </c>
      <c r="K95" s="44">
        <v>0</v>
      </c>
      <c r="L95" s="44">
        <v>0</v>
      </c>
      <c r="M95" s="44">
        <v>0</v>
      </c>
      <c r="N95" s="16">
        <f t="shared" si="9"/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</row>
    <row r="96" spans="1:21" ht="27.95" customHeight="1" x14ac:dyDescent="0.2">
      <c r="A96" s="1">
        <v>84</v>
      </c>
      <c r="B96" s="1" t="s">
        <v>22</v>
      </c>
      <c r="C96" s="1"/>
      <c r="D96" s="25" t="s">
        <v>234</v>
      </c>
      <c r="E96" s="31" t="s">
        <v>176</v>
      </c>
      <c r="F96" s="26" t="s">
        <v>235</v>
      </c>
      <c r="G96" s="16">
        <v>0</v>
      </c>
      <c r="H96" s="44">
        <v>3</v>
      </c>
      <c r="I96" s="44">
        <v>0</v>
      </c>
      <c r="J96" s="44">
        <v>3</v>
      </c>
      <c r="K96" s="44">
        <v>0</v>
      </c>
      <c r="L96" s="44">
        <v>0</v>
      </c>
      <c r="M96" s="44">
        <v>0</v>
      </c>
      <c r="N96" s="16">
        <f t="shared" si="9"/>
        <v>0</v>
      </c>
      <c r="O96" s="5">
        <v>0</v>
      </c>
      <c r="P96" s="5">
        <v>0</v>
      </c>
      <c r="Q96" s="16">
        <f t="shared" si="10"/>
        <v>0</v>
      </c>
      <c r="R96" s="5">
        <v>0</v>
      </c>
      <c r="S96" s="16">
        <f t="shared" si="11"/>
        <v>0</v>
      </c>
      <c r="T96" s="5">
        <v>0</v>
      </c>
      <c r="U96" s="16">
        <f t="shared" si="12"/>
        <v>0</v>
      </c>
    </row>
    <row r="97" spans="1:32" ht="27.95" customHeight="1" x14ac:dyDescent="0.2">
      <c r="A97" s="1"/>
      <c r="B97" s="1" t="s">
        <v>22</v>
      </c>
      <c r="C97" s="1"/>
      <c r="D97" s="25" t="s">
        <v>272</v>
      </c>
      <c r="E97" s="31" t="s">
        <v>263</v>
      </c>
      <c r="F97" s="26"/>
      <c r="G97" s="16">
        <v>0</v>
      </c>
      <c r="H97" s="44">
        <v>2</v>
      </c>
      <c r="I97" s="44">
        <v>0</v>
      </c>
      <c r="J97" s="44">
        <v>2</v>
      </c>
      <c r="K97" s="44">
        <v>0</v>
      </c>
      <c r="L97" s="44">
        <v>0</v>
      </c>
      <c r="M97" s="44">
        <v>0</v>
      </c>
      <c r="N97" s="16">
        <f t="shared" si="9"/>
        <v>0</v>
      </c>
      <c r="O97" s="16">
        <f t="shared" si="9"/>
        <v>0</v>
      </c>
      <c r="P97" s="16">
        <f t="shared" si="9"/>
        <v>0</v>
      </c>
      <c r="Q97" s="16">
        <f t="shared" si="9"/>
        <v>0</v>
      </c>
      <c r="R97" s="16">
        <f t="shared" si="9"/>
        <v>0</v>
      </c>
      <c r="S97" s="16">
        <f t="shared" si="9"/>
        <v>0</v>
      </c>
      <c r="T97" s="16">
        <f t="shared" si="9"/>
        <v>0</v>
      </c>
      <c r="U97" s="16">
        <f t="shared" si="9"/>
        <v>0</v>
      </c>
    </row>
    <row r="98" spans="1:32" ht="27.95" customHeight="1" x14ac:dyDescent="0.2">
      <c r="A98" s="1">
        <v>85</v>
      </c>
      <c r="B98" s="1" t="s">
        <v>22</v>
      </c>
      <c r="C98" s="1"/>
      <c r="D98" s="25" t="s">
        <v>236</v>
      </c>
      <c r="E98" s="25" t="s">
        <v>53</v>
      </c>
      <c r="F98" s="26" t="s">
        <v>237</v>
      </c>
      <c r="G98" s="16">
        <v>0</v>
      </c>
      <c r="H98" s="44">
        <v>1</v>
      </c>
      <c r="I98" s="44">
        <v>0</v>
      </c>
      <c r="J98" s="44">
        <v>1</v>
      </c>
      <c r="K98" s="44">
        <v>0</v>
      </c>
      <c r="L98" s="44">
        <v>0</v>
      </c>
      <c r="M98" s="44">
        <v>0</v>
      </c>
      <c r="N98" s="16">
        <f t="shared" si="9"/>
        <v>0</v>
      </c>
      <c r="O98" s="5">
        <v>0</v>
      </c>
      <c r="P98" s="5">
        <v>0</v>
      </c>
      <c r="Q98" s="16">
        <f t="shared" si="10"/>
        <v>0</v>
      </c>
      <c r="R98" s="5">
        <v>0</v>
      </c>
      <c r="S98" s="16">
        <f t="shared" si="11"/>
        <v>0</v>
      </c>
      <c r="T98" s="5">
        <v>0</v>
      </c>
      <c r="U98" s="16">
        <f t="shared" si="12"/>
        <v>0</v>
      </c>
    </row>
    <row r="99" spans="1:32" ht="37.5" customHeight="1" x14ac:dyDescent="0.2">
      <c r="A99" s="1">
        <v>86</v>
      </c>
      <c r="B99" s="25" t="s">
        <v>23</v>
      </c>
      <c r="C99" s="56" t="s">
        <v>33</v>
      </c>
      <c r="D99" s="25" t="s">
        <v>238</v>
      </c>
      <c r="E99" s="25" t="s">
        <v>53</v>
      </c>
      <c r="F99" s="26" t="s">
        <v>239</v>
      </c>
      <c r="G99" s="16">
        <v>0</v>
      </c>
      <c r="H99" s="44">
        <v>0</v>
      </c>
      <c r="I99" s="44">
        <v>0</v>
      </c>
      <c r="J99" s="44">
        <v>0</v>
      </c>
      <c r="K99" s="44">
        <v>0</v>
      </c>
      <c r="L99" s="44">
        <v>0</v>
      </c>
      <c r="M99" s="44">
        <v>0</v>
      </c>
      <c r="N99" s="16">
        <f t="shared" si="9"/>
        <v>0</v>
      </c>
      <c r="O99" s="5">
        <v>0</v>
      </c>
      <c r="P99" s="5">
        <v>0</v>
      </c>
      <c r="Q99" s="16">
        <f t="shared" si="10"/>
        <v>0</v>
      </c>
      <c r="R99" s="5">
        <v>0</v>
      </c>
      <c r="S99" s="16">
        <f t="shared" si="11"/>
        <v>0</v>
      </c>
      <c r="T99" s="5">
        <v>0</v>
      </c>
      <c r="U99" s="16">
        <f t="shared" si="12"/>
        <v>0</v>
      </c>
    </row>
    <row r="100" spans="1:32" ht="27.95" customHeight="1" x14ac:dyDescent="0.2">
      <c r="A100" s="1">
        <v>87</v>
      </c>
      <c r="B100" s="1" t="s">
        <v>22</v>
      </c>
      <c r="C100" s="1"/>
      <c r="D100" s="25" t="s">
        <v>240</v>
      </c>
      <c r="E100" s="25" t="s">
        <v>241</v>
      </c>
      <c r="F100" s="26" t="s">
        <v>242</v>
      </c>
      <c r="G100" s="16">
        <v>0</v>
      </c>
      <c r="H100" s="44">
        <v>1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16">
        <f t="shared" si="9"/>
        <v>0</v>
      </c>
      <c r="O100" s="5">
        <v>0</v>
      </c>
      <c r="P100" s="5">
        <v>0</v>
      </c>
      <c r="Q100" s="16">
        <f t="shared" si="10"/>
        <v>0</v>
      </c>
      <c r="R100" s="5">
        <v>0</v>
      </c>
      <c r="S100" s="16">
        <f t="shared" si="11"/>
        <v>0</v>
      </c>
      <c r="T100" s="5">
        <v>0</v>
      </c>
      <c r="U100" s="16">
        <f t="shared" si="12"/>
        <v>0</v>
      </c>
    </row>
    <row r="101" spans="1:32" ht="27.95" customHeight="1" x14ac:dyDescent="0.2">
      <c r="A101" s="1">
        <v>88</v>
      </c>
      <c r="B101" s="1" t="s">
        <v>22</v>
      </c>
      <c r="C101" s="1"/>
      <c r="D101" s="25" t="s">
        <v>243</v>
      </c>
      <c r="E101" s="33" t="s">
        <v>128</v>
      </c>
      <c r="F101" s="27" t="s">
        <v>244</v>
      </c>
      <c r="G101" s="16">
        <v>0</v>
      </c>
      <c r="H101" s="44">
        <v>1</v>
      </c>
      <c r="I101" s="44">
        <v>1</v>
      </c>
      <c r="J101" s="44">
        <v>0</v>
      </c>
      <c r="K101" s="44">
        <v>0</v>
      </c>
      <c r="L101" s="44">
        <v>0</v>
      </c>
      <c r="M101" s="44">
        <v>0</v>
      </c>
      <c r="N101" s="16">
        <f t="shared" si="9"/>
        <v>0</v>
      </c>
      <c r="O101" s="5">
        <v>0</v>
      </c>
      <c r="P101" s="5">
        <v>0</v>
      </c>
      <c r="Q101" s="16">
        <f t="shared" si="10"/>
        <v>0</v>
      </c>
      <c r="R101" s="5">
        <v>0</v>
      </c>
      <c r="S101" s="16">
        <f t="shared" si="11"/>
        <v>0</v>
      </c>
      <c r="T101" s="5">
        <v>0</v>
      </c>
      <c r="U101" s="16">
        <f t="shared" si="12"/>
        <v>0</v>
      </c>
    </row>
    <row r="102" spans="1:32" ht="27.95" customHeight="1" x14ac:dyDescent="0.2">
      <c r="A102" s="1">
        <v>89</v>
      </c>
      <c r="B102" s="1" t="s">
        <v>22</v>
      </c>
      <c r="C102" s="1"/>
      <c r="D102" s="25" t="s">
        <v>245</v>
      </c>
      <c r="E102" s="25" t="s">
        <v>53</v>
      </c>
      <c r="F102" s="32" t="s">
        <v>246</v>
      </c>
      <c r="G102" s="16">
        <v>0</v>
      </c>
      <c r="H102" s="44">
        <v>3</v>
      </c>
      <c r="I102" s="44">
        <v>0</v>
      </c>
      <c r="J102" s="44">
        <v>3</v>
      </c>
      <c r="K102" s="44">
        <v>0</v>
      </c>
      <c r="L102" s="44">
        <v>0</v>
      </c>
      <c r="M102" s="44">
        <v>0</v>
      </c>
      <c r="N102" s="16">
        <f t="shared" si="9"/>
        <v>0</v>
      </c>
      <c r="O102" s="5">
        <v>0</v>
      </c>
      <c r="P102" s="5">
        <v>0</v>
      </c>
      <c r="Q102" s="16">
        <f t="shared" si="10"/>
        <v>0</v>
      </c>
      <c r="R102" s="5">
        <v>0</v>
      </c>
      <c r="S102" s="16">
        <f t="shared" si="11"/>
        <v>0</v>
      </c>
      <c r="T102" s="5">
        <v>0</v>
      </c>
      <c r="U102" s="16">
        <f t="shared" si="12"/>
        <v>0</v>
      </c>
    </row>
    <row r="103" spans="1:32" ht="27.95" customHeight="1" x14ac:dyDescent="0.2">
      <c r="A103" s="1">
        <v>90</v>
      </c>
      <c r="B103" s="1" t="s">
        <v>22</v>
      </c>
      <c r="C103" s="1"/>
      <c r="D103" s="25" t="s">
        <v>247</v>
      </c>
      <c r="E103" s="25" t="s">
        <v>53</v>
      </c>
      <c r="F103" s="27" t="s">
        <v>248</v>
      </c>
      <c r="G103" s="16">
        <v>0</v>
      </c>
      <c r="H103" s="44">
        <v>2</v>
      </c>
      <c r="I103" s="44">
        <v>0</v>
      </c>
      <c r="J103" s="44">
        <v>2</v>
      </c>
      <c r="K103" s="44">
        <v>0</v>
      </c>
      <c r="L103" s="44">
        <v>0</v>
      </c>
      <c r="M103" s="44">
        <v>0</v>
      </c>
      <c r="N103" s="16">
        <f t="shared" si="9"/>
        <v>0</v>
      </c>
      <c r="O103" s="5">
        <v>0</v>
      </c>
      <c r="P103" s="5">
        <v>0</v>
      </c>
      <c r="Q103" s="16">
        <f t="shared" si="10"/>
        <v>0</v>
      </c>
      <c r="R103" s="5">
        <v>0</v>
      </c>
      <c r="S103" s="16">
        <f t="shared" si="11"/>
        <v>0</v>
      </c>
      <c r="T103" s="5">
        <v>0</v>
      </c>
      <c r="U103" s="16">
        <f t="shared" si="12"/>
        <v>0</v>
      </c>
    </row>
    <row r="104" spans="1:32" ht="27.95" customHeight="1" x14ac:dyDescent="0.2">
      <c r="A104" s="1">
        <v>91</v>
      </c>
      <c r="B104" s="1" t="s">
        <v>22</v>
      </c>
      <c r="C104" s="1"/>
      <c r="D104" s="25" t="s">
        <v>249</v>
      </c>
      <c r="E104" s="25" t="s">
        <v>250</v>
      </c>
      <c r="F104" s="26" t="s">
        <v>251</v>
      </c>
      <c r="G104" s="16">
        <v>0</v>
      </c>
      <c r="H104" s="44">
        <v>4</v>
      </c>
      <c r="I104" s="44">
        <v>0</v>
      </c>
      <c r="J104" s="44">
        <v>4</v>
      </c>
      <c r="K104" s="44">
        <v>0</v>
      </c>
      <c r="L104" s="44">
        <v>0</v>
      </c>
      <c r="M104" s="44">
        <v>0</v>
      </c>
      <c r="N104" s="16">
        <f t="shared" si="9"/>
        <v>0</v>
      </c>
      <c r="O104" s="5">
        <v>0</v>
      </c>
      <c r="P104" s="5">
        <v>0</v>
      </c>
      <c r="Q104" s="16">
        <f t="shared" si="10"/>
        <v>0</v>
      </c>
      <c r="R104" s="5">
        <v>0</v>
      </c>
      <c r="S104" s="16">
        <f t="shared" si="11"/>
        <v>0</v>
      </c>
      <c r="T104" s="5">
        <v>0</v>
      </c>
      <c r="U104" s="16">
        <f t="shared" si="12"/>
        <v>0</v>
      </c>
    </row>
    <row r="105" spans="1:32" ht="27.95" customHeight="1" x14ac:dyDescent="0.2">
      <c r="A105" s="1">
        <v>92</v>
      </c>
      <c r="B105" s="25" t="s">
        <v>23</v>
      </c>
      <c r="C105" s="56" t="s">
        <v>34</v>
      </c>
      <c r="D105" s="25" t="s">
        <v>252</v>
      </c>
      <c r="E105" s="25" t="s">
        <v>53</v>
      </c>
      <c r="F105" s="27" t="s">
        <v>253</v>
      </c>
      <c r="G105" s="16">
        <v>0</v>
      </c>
      <c r="H105" s="44">
        <v>2</v>
      </c>
      <c r="I105" s="44">
        <v>0</v>
      </c>
      <c r="J105" s="44">
        <v>2</v>
      </c>
      <c r="K105" s="44">
        <v>0</v>
      </c>
      <c r="L105" s="44">
        <v>0</v>
      </c>
      <c r="M105" s="44">
        <v>0</v>
      </c>
      <c r="N105" s="16">
        <f t="shared" si="9"/>
        <v>0</v>
      </c>
      <c r="O105" s="5">
        <v>0</v>
      </c>
      <c r="P105" s="5">
        <v>0</v>
      </c>
      <c r="Q105" s="16">
        <f t="shared" si="10"/>
        <v>0</v>
      </c>
      <c r="R105" s="5">
        <v>0</v>
      </c>
      <c r="S105" s="16">
        <f t="shared" si="11"/>
        <v>0</v>
      </c>
      <c r="T105" s="5">
        <v>0</v>
      </c>
      <c r="U105" s="16">
        <f t="shared" si="12"/>
        <v>0</v>
      </c>
    </row>
    <row r="106" spans="1:32" ht="40.5" customHeight="1" x14ac:dyDescent="0.2">
      <c r="A106" s="1">
        <v>93</v>
      </c>
      <c r="B106" s="25" t="s">
        <v>23</v>
      </c>
      <c r="C106" s="56" t="s">
        <v>28</v>
      </c>
      <c r="D106" s="25" t="s">
        <v>254</v>
      </c>
      <c r="E106" s="25" t="s">
        <v>41</v>
      </c>
      <c r="F106" s="32" t="s">
        <v>255</v>
      </c>
      <c r="G106" s="16">
        <v>0</v>
      </c>
      <c r="H106" s="44">
        <v>2</v>
      </c>
      <c r="I106" s="44">
        <v>0</v>
      </c>
      <c r="J106" s="44">
        <v>2</v>
      </c>
      <c r="K106" s="44">
        <v>0</v>
      </c>
      <c r="L106" s="44">
        <v>0</v>
      </c>
      <c r="M106" s="44">
        <v>0</v>
      </c>
      <c r="N106" s="16">
        <f t="shared" si="9"/>
        <v>0</v>
      </c>
      <c r="O106" s="5">
        <v>0</v>
      </c>
      <c r="P106" s="5">
        <v>0</v>
      </c>
      <c r="Q106" s="16">
        <f t="shared" si="10"/>
        <v>0</v>
      </c>
      <c r="R106" s="5">
        <v>0</v>
      </c>
      <c r="S106" s="16">
        <f t="shared" si="11"/>
        <v>0</v>
      </c>
      <c r="T106" s="5">
        <v>0</v>
      </c>
      <c r="U106" s="16">
        <f t="shared" si="12"/>
        <v>0</v>
      </c>
    </row>
    <row r="107" spans="1:32" ht="38.25" customHeight="1" x14ac:dyDescent="0.2">
      <c r="A107" s="1">
        <v>94</v>
      </c>
      <c r="B107" s="25" t="s">
        <v>23</v>
      </c>
      <c r="C107" s="56" t="s">
        <v>28</v>
      </c>
      <c r="D107" s="25" t="s">
        <v>256</v>
      </c>
      <c r="E107" s="25" t="s">
        <v>41</v>
      </c>
      <c r="F107" s="26" t="s">
        <v>257</v>
      </c>
      <c r="G107" s="16">
        <v>0</v>
      </c>
      <c r="H107" s="44">
        <v>4</v>
      </c>
      <c r="I107" s="44">
        <v>1</v>
      </c>
      <c r="J107" s="44">
        <v>3</v>
      </c>
      <c r="K107" s="44">
        <v>0</v>
      </c>
      <c r="L107" s="44">
        <v>0</v>
      </c>
      <c r="M107" s="44">
        <v>0</v>
      </c>
      <c r="N107" s="16">
        <f t="shared" si="9"/>
        <v>0</v>
      </c>
      <c r="O107" s="5">
        <v>0</v>
      </c>
      <c r="P107" s="5">
        <v>0</v>
      </c>
      <c r="Q107" s="16">
        <f t="shared" si="10"/>
        <v>0</v>
      </c>
      <c r="R107" s="5">
        <v>0</v>
      </c>
      <c r="S107" s="16">
        <f t="shared" si="11"/>
        <v>0</v>
      </c>
      <c r="T107" s="5">
        <v>0</v>
      </c>
      <c r="U107" s="16">
        <f t="shared" si="12"/>
        <v>0</v>
      </c>
    </row>
    <row r="108" spans="1:32" x14ac:dyDescent="0.2">
      <c r="A108" s="22" t="s">
        <v>19</v>
      </c>
      <c r="B108" s="23"/>
      <c r="C108" s="23"/>
      <c r="D108" s="23"/>
      <c r="E108" s="23"/>
      <c r="F108" s="24"/>
      <c r="G108" s="17">
        <f t="shared" ref="G108:M108" si="13">SUM(G6:G107)</f>
        <v>0</v>
      </c>
      <c r="H108" s="18">
        <f>SUM(H6:H107)</f>
        <v>297</v>
      </c>
      <c r="I108" s="18">
        <f>SUM(I6:I107)</f>
        <v>65</v>
      </c>
      <c r="J108" s="18">
        <f t="shared" si="13"/>
        <v>194</v>
      </c>
      <c r="K108" s="18">
        <f t="shared" si="13"/>
        <v>0</v>
      </c>
      <c r="L108" s="18">
        <f t="shared" si="13"/>
        <v>0</v>
      </c>
      <c r="M108" s="18">
        <f t="shared" si="13"/>
        <v>0</v>
      </c>
      <c r="N108" s="16">
        <f>IF(H108=0,0,K108/H108)*100</f>
        <v>0</v>
      </c>
      <c r="O108" s="19">
        <f>SUM(O6:O107)</f>
        <v>0</v>
      </c>
      <c r="P108" s="19">
        <f>SUM(P6:P107)</f>
        <v>0</v>
      </c>
      <c r="Q108" s="16">
        <f>IF(O108=0,0,P108/O108)*100</f>
        <v>0</v>
      </c>
      <c r="R108" s="19">
        <f>SUM(R6:R107)</f>
        <v>0</v>
      </c>
      <c r="S108" s="16">
        <f>IF(P108=0,0,R108/P108)*100</f>
        <v>0</v>
      </c>
      <c r="T108" s="19">
        <f>SUM(T6:T107)</f>
        <v>0</v>
      </c>
      <c r="U108" s="16">
        <f>IF(P108=0,0,T108/P108)*100</f>
        <v>0</v>
      </c>
      <c r="V108" s="10"/>
      <c r="W108" s="10"/>
      <c r="X108" s="10"/>
      <c r="Y108" s="9"/>
      <c r="Z108" s="11"/>
      <c r="AA108" s="11"/>
      <c r="AB108" s="9"/>
      <c r="AC108" s="11"/>
      <c r="AD108" s="9"/>
      <c r="AE108" s="11"/>
      <c r="AF108" s="9"/>
    </row>
  </sheetData>
  <sheetProtection algorithmName="SHA-512" hashValue="y7Y9WIJba0EADwpOfZfPVs4SoRE2UuMOzS0ACofz0FHwM6p5oPbYMp5pb8+lzED5sxDCZoGdUdvHAlig+Qs5GA==" saltValue="sL3CWPlyXm4XKtpqyDK3+g==" spinCount="100000" sheet="1" objects="1" scenarios="1"/>
  <customSheetViews>
    <customSheetView guid="{2F2CED36-E625-4693-8C75-0460C802BA46}" scale="78">
      <selection activeCell="F8" sqref="F8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8">
      <selection activeCell="F8" sqref="F8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8">
      <selection activeCell="F8" sqref="F8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30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M3:M4"/>
    <mergeCell ref="N3:N4"/>
    <mergeCell ref="O3:O4"/>
    <mergeCell ref="P3:Q3"/>
    <mergeCell ref="Z3:Z4"/>
    <mergeCell ref="AA3:AB3"/>
    <mergeCell ref="AC3:AD3"/>
    <mergeCell ref="AE3:AF3"/>
    <mergeCell ref="R3:S3"/>
    <mergeCell ref="T3:U3"/>
    <mergeCell ref="V3:V4"/>
    <mergeCell ref="W3:W4"/>
    <mergeCell ref="X3:X4"/>
    <mergeCell ref="Y3:Y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38"/>
  <sheetViews>
    <sheetView zoomScale="75" zoomScaleNormal="75" zoomScaleSheetLayoutView="130" workbookViewId="0">
      <selection sqref="A1:U1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12.140625" style="3" customWidth="1"/>
    <col min="16" max="16" width="13.140625" style="3" customWidth="1"/>
    <col min="17" max="17" width="9.140625" style="2"/>
    <col min="18" max="18" width="11.14062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482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233" t="s">
        <v>6</v>
      </c>
      <c r="Q4" s="232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233" t="s">
        <v>6</v>
      </c>
      <c r="S4" s="232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233" t="s">
        <v>6</v>
      </c>
      <c r="U4" s="232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232">
        <v>1</v>
      </c>
      <c r="B5" s="232">
        <v>2</v>
      </c>
      <c r="C5" s="232">
        <v>3</v>
      </c>
      <c r="D5" s="232">
        <v>4</v>
      </c>
      <c r="E5" s="91">
        <v>5</v>
      </c>
      <c r="F5" s="95">
        <v>6</v>
      </c>
      <c r="G5" s="92">
        <v>7</v>
      </c>
      <c r="H5" s="232">
        <v>8</v>
      </c>
      <c r="I5" s="232">
        <v>9</v>
      </c>
      <c r="J5" s="232">
        <v>10</v>
      </c>
      <c r="K5" s="232">
        <v>11</v>
      </c>
      <c r="L5" s="232">
        <v>12</v>
      </c>
      <c r="M5" s="232">
        <v>13</v>
      </c>
      <c r="N5" s="232">
        <v>14</v>
      </c>
      <c r="O5" s="232">
        <v>15</v>
      </c>
      <c r="P5" s="232">
        <v>16</v>
      </c>
      <c r="Q5" s="232">
        <v>17</v>
      </c>
      <c r="R5" s="232">
        <v>18</v>
      </c>
      <c r="S5" s="232">
        <v>19</v>
      </c>
      <c r="T5" s="232">
        <v>20</v>
      </c>
      <c r="U5" s="232">
        <v>21</v>
      </c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91" si="0">O6</f>
        <v>45212.37</v>
      </c>
      <c r="H6" s="44">
        <v>61</v>
      </c>
      <c r="I6" s="44">
        <v>11</v>
      </c>
      <c r="J6" s="44">
        <v>43</v>
      </c>
      <c r="K6" s="44">
        <v>58</v>
      </c>
      <c r="L6" s="44">
        <v>80</v>
      </c>
      <c r="M6" s="44">
        <v>0</v>
      </c>
      <c r="N6" s="16">
        <f t="shared" ref="N6:N91" si="1">IF(H6=0,0,K6/H6)*100</f>
        <v>95.081967213114751</v>
      </c>
      <c r="O6" s="5">
        <v>45212.37</v>
      </c>
      <c r="P6" s="5">
        <f t="shared" ref="P6:P91" si="2">O6</f>
        <v>45212.37</v>
      </c>
      <c r="Q6" s="16">
        <f t="shared" ref="Q6:Q75" si="3">IF(O6=0,0,P6/O6)*100</f>
        <v>100</v>
      </c>
      <c r="R6" s="5">
        <v>45212.37</v>
      </c>
      <c r="S6" s="16">
        <f t="shared" ref="S6:S75" si="4">IF(P6=0,0,R6/P6)*100</f>
        <v>100</v>
      </c>
      <c r="T6" s="5">
        <f t="shared" ref="T6:T91" si="5">SUM(P6, -R6)</f>
        <v>0</v>
      </c>
      <c r="U6" s="16">
        <f t="shared" ref="U6:U75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23271.75</v>
      </c>
      <c r="H7" s="44">
        <v>31</v>
      </c>
      <c r="I7" s="44">
        <v>6</v>
      </c>
      <c r="J7" s="44">
        <v>17</v>
      </c>
      <c r="K7" s="44">
        <v>25</v>
      </c>
      <c r="L7" s="44">
        <v>33</v>
      </c>
      <c r="M7" s="44">
        <v>0</v>
      </c>
      <c r="N7" s="16">
        <f t="shared" si="1"/>
        <v>80.645161290322577</v>
      </c>
      <c r="O7" s="5">
        <v>23271.75</v>
      </c>
      <c r="P7" s="5">
        <f t="shared" si="2"/>
        <v>23271.75</v>
      </c>
      <c r="Q7" s="16">
        <f t="shared" si="3"/>
        <v>100</v>
      </c>
      <c r="R7" s="5">
        <v>23271.75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454</v>
      </c>
      <c r="E8" s="84" t="s">
        <v>41</v>
      </c>
      <c r="F8" s="208" t="s">
        <v>455</v>
      </c>
      <c r="G8" s="93">
        <f t="shared" si="0"/>
        <v>0</v>
      </c>
      <c r="H8" s="44">
        <v>3</v>
      </c>
      <c r="I8" s="44">
        <v>0</v>
      </c>
      <c r="J8" s="44">
        <v>2</v>
      </c>
      <c r="K8" s="44">
        <v>0</v>
      </c>
      <c r="L8" s="44">
        <v>0</v>
      </c>
      <c r="M8" s="44">
        <v>0</v>
      </c>
      <c r="N8" s="16">
        <f t="shared" si="1"/>
        <v>0</v>
      </c>
      <c r="O8" s="5">
        <v>0</v>
      </c>
      <c r="P8" s="5">
        <f t="shared" si="2"/>
        <v>0</v>
      </c>
      <c r="Q8" s="16">
        <f t="shared" si="3"/>
        <v>0</v>
      </c>
      <c r="R8" s="5">
        <v>0</v>
      </c>
      <c r="S8" s="16">
        <f t="shared" si="4"/>
        <v>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40</v>
      </c>
      <c r="E9" s="84" t="s">
        <v>41</v>
      </c>
      <c r="F9" s="96" t="s">
        <v>372</v>
      </c>
      <c r="G9" s="93">
        <f t="shared" si="0"/>
        <v>40549.65</v>
      </c>
      <c r="H9" s="44">
        <v>58</v>
      </c>
      <c r="I9" s="44">
        <v>12</v>
      </c>
      <c r="J9" s="44">
        <v>42</v>
      </c>
      <c r="K9" s="44">
        <v>53</v>
      </c>
      <c r="L9" s="44">
        <v>68</v>
      </c>
      <c r="M9" s="44">
        <v>0</v>
      </c>
      <c r="N9" s="16">
        <f t="shared" si="1"/>
        <v>91.379310344827587</v>
      </c>
      <c r="O9" s="5">
        <v>40549.65</v>
      </c>
      <c r="P9" s="5">
        <f t="shared" si="2"/>
        <v>40549.65</v>
      </c>
      <c r="Q9" s="16">
        <f t="shared" si="3"/>
        <v>100</v>
      </c>
      <c r="R9" s="5">
        <v>40549.65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43</v>
      </c>
      <c r="E10" s="84" t="s">
        <v>44</v>
      </c>
      <c r="F10" s="97" t="s">
        <v>357</v>
      </c>
      <c r="G10" s="93">
        <f t="shared" si="0"/>
        <v>16594.64</v>
      </c>
      <c r="H10" s="44">
        <v>21</v>
      </c>
      <c r="I10" s="44">
        <v>1</v>
      </c>
      <c r="J10" s="44">
        <v>17</v>
      </c>
      <c r="K10" s="44">
        <v>18</v>
      </c>
      <c r="L10" s="44">
        <v>25</v>
      </c>
      <c r="M10" s="44">
        <v>0</v>
      </c>
      <c r="N10" s="16">
        <f t="shared" si="1"/>
        <v>85.714285714285708</v>
      </c>
      <c r="O10" s="5">
        <v>16594.64</v>
      </c>
      <c r="P10" s="5">
        <f t="shared" si="2"/>
        <v>16594.64</v>
      </c>
      <c r="Q10" s="16">
        <f t="shared" si="3"/>
        <v>100</v>
      </c>
      <c r="R10" s="5">
        <v>16594.64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5" t="s">
        <v>46</v>
      </c>
      <c r="E11" s="84" t="s">
        <v>41</v>
      </c>
      <c r="F11" s="96" t="s">
        <v>405</v>
      </c>
      <c r="G11" s="93">
        <f t="shared" si="0"/>
        <v>5526.62</v>
      </c>
      <c r="H11" s="44">
        <v>14</v>
      </c>
      <c r="I11" s="44">
        <v>2</v>
      </c>
      <c r="J11" s="44">
        <v>7</v>
      </c>
      <c r="K11" s="44">
        <v>9</v>
      </c>
      <c r="L11" s="44">
        <v>12</v>
      </c>
      <c r="M11" s="44">
        <v>0</v>
      </c>
      <c r="N11" s="16">
        <f t="shared" si="1"/>
        <v>64.285714285714292</v>
      </c>
      <c r="O11" s="5">
        <v>5526.62</v>
      </c>
      <c r="P11" s="5">
        <v>6763.5</v>
      </c>
      <c r="Q11" s="16">
        <f t="shared" si="3"/>
        <v>122.38040610716858</v>
      </c>
      <c r="R11" s="5">
        <v>6763.5</v>
      </c>
      <c r="S11" s="16">
        <f t="shared" si="4"/>
        <v>100</v>
      </c>
      <c r="T11" s="5">
        <f t="shared" si="5"/>
        <v>0</v>
      </c>
      <c r="U11" s="16">
        <f t="shared" si="6"/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412</v>
      </c>
      <c r="E12" s="84" t="s">
        <v>41</v>
      </c>
      <c r="F12" s="192" t="s">
        <v>427</v>
      </c>
      <c r="G12" s="93">
        <f t="shared" si="0"/>
        <v>3069.91</v>
      </c>
      <c r="H12" s="44">
        <v>14</v>
      </c>
      <c r="I12" s="44">
        <v>2</v>
      </c>
      <c r="J12" s="44">
        <v>4</v>
      </c>
      <c r="K12" s="44">
        <v>7</v>
      </c>
      <c r="L12" s="44">
        <v>7</v>
      </c>
      <c r="M12" s="44">
        <v>0</v>
      </c>
      <c r="N12" s="16">
        <f t="shared" si="1"/>
        <v>50</v>
      </c>
      <c r="O12" s="5">
        <v>3069.91</v>
      </c>
      <c r="P12" s="5">
        <f t="shared" si="2"/>
        <v>3069.91</v>
      </c>
      <c r="Q12" s="16">
        <f t="shared" si="3"/>
        <v>100</v>
      </c>
      <c r="R12" s="5">
        <v>3069.91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48.75" customHeight="1" x14ac:dyDescent="0.25">
      <c r="A13" s="1">
        <f t="shared" si="7"/>
        <v>8</v>
      </c>
      <c r="B13" s="1" t="s">
        <v>22</v>
      </c>
      <c r="C13" s="1"/>
      <c r="D13" s="25" t="s">
        <v>413</v>
      </c>
      <c r="E13" s="84" t="s">
        <v>41</v>
      </c>
      <c r="F13" s="192" t="s">
        <v>428</v>
      </c>
      <c r="G13" s="93">
        <f t="shared" si="0"/>
        <v>0</v>
      </c>
      <c r="H13" s="44">
        <v>8</v>
      </c>
      <c r="I13" s="44">
        <v>1</v>
      </c>
      <c r="J13" s="44">
        <v>7</v>
      </c>
      <c r="K13" s="44">
        <v>0</v>
      </c>
      <c r="L13" s="44">
        <v>0</v>
      </c>
      <c r="M13" s="44">
        <v>0</v>
      </c>
      <c r="N13" s="16">
        <f t="shared" si="1"/>
        <v>0</v>
      </c>
      <c r="O13" s="5">
        <v>0</v>
      </c>
      <c r="P13" s="5">
        <f t="shared" si="2"/>
        <v>0</v>
      </c>
      <c r="Q13" s="16">
        <f t="shared" si="3"/>
        <v>0</v>
      </c>
      <c r="R13" s="5">
        <v>0</v>
      </c>
      <c r="S13" s="16">
        <f t="shared" si="4"/>
        <v>0</v>
      </c>
      <c r="T13" s="5">
        <f t="shared" si="5"/>
        <v>0</v>
      </c>
      <c r="U13" s="16">
        <f t="shared" si="6"/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414</v>
      </c>
      <c r="E14" s="84" t="s">
        <v>41</v>
      </c>
      <c r="F14" s="192" t="s">
        <v>429</v>
      </c>
      <c r="G14" s="93">
        <f t="shared" si="0"/>
        <v>0</v>
      </c>
      <c r="H14" s="44">
        <v>1</v>
      </c>
      <c r="I14" s="44">
        <v>0</v>
      </c>
      <c r="J14" s="44">
        <v>1</v>
      </c>
      <c r="K14" s="44">
        <v>0</v>
      </c>
      <c r="L14" s="44">
        <v>0</v>
      </c>
      <c r="M14" s="44">
        <v>0</v>
      </c>
      <c r="N14" s="16">
        <f t="shared" si="1"/>
        <v>0</v>
      </c>
      <c r="O14" s="5">
        <v>0</v>
      </c>
      <c r="P14" s="5">
        <f t="shared" si="2"/>
        <v>0</v>
      </c>
      <c r="Q14" s="16">
        <f t="shared" si="3"/>
        <v>0</v>
      </c>
      <c r="R14" s="5">
        <v>0</v>
      </c>
      <c r="S14" s="16">
        <f t="shared" si="4"/>
        <v>0</v>
      </c>
      <c r="T14" s="5">
        <f t="shared" si="5"/>
        <v>0</v>
      </c>
      <c r="U14" s="16">
        <f t="shared" si="6"/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456</v>
      </c>
      <c r="E15" s="84" t="s">
        <v>41</v>
      </c>
      <c r="F15" s="209" t="s">
        <v>457</v>
      </c>
      <c r="G15" s="93">
        <f t="shared" si="0"/>
        <v>0</v>
      </c>
      <c r="H15" s="44">
        <v>2</v>
      </c>
      <c r="I15" s="44">
        <v>1</v>
      </c>
      <c r="J15" s="44">
        <v>0</v>
      </c>
      <c r="K15" s="44">
        <v>0</v>
      </c>
      <c r="L15" s="44">
        <v>0</v>
      </c>
      <c r="M15" s="44">
        <v>0</v>
      </c>
      <c r="N15" s="16">
        <f t="shared" si="1"/>
        <v>0</v>
      </c>
      <c r="O15" s="5">
        <v>0</v>
      </c>
      <c r="P15" s="5">
        <f t="shared" si="2"/>
        <v>0</v>
      </c>
      <c r="Q15" s="16">
        <f t="shared" si="3"/>
        <v>0</v>
      </c>
      <c r="R15" s="5">
        <v>0</v>
      </c>
      <c r="S15" s="16">
        <f t="shared" si="4"/>
        <v>0</v>
      </c>
      <c r="T15" s="5">
        <f t="shared" si="5"/>
        <v>0</v>
      </c>
      <c r="U15" s="16">
        <f t="shared" si="6"/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9" t="s">
        <v>48</v>
      </c>
      <c r="E16" s="84" t="s">
        <v>41</v>
      </c>
      <c r="F16" s="97" t="s">
        <v>373</v>
      </c>
      <c r="G16" s="93">
        <f t="shared" si="0"/>
        <v>1103.51</v>
      </c>
      <c r="H16" s="44">
        <v>5</v>
      </c>
      <c r="I16" s="44">
        <v>2</v>
      </c>
      <c r="J16" s="44">
        <v>3</v>
      </c>
      <c r="K16" s="44">
        <v>2</v>
      </c>
      <c r="L16" s="44">
        <v>2</v>
      </c>
      <c r="M16" s="44">
        <v>0</v>
      </c>
      <c r="N16" s="16">
        <f t="shared" si="1"/>
        <v>40</v>
      </c>
      <c r="O16" s="5">
        <v>1103.51</v>
      </c>
      <c r="P16" s="5">
        <f t="shared" si="2"/>
        <v>1103.51</v>
      </c>
      <c r="Q16" s="16">
        <f t="shared" si="3"/>
        <v>100</v>
      </c>
      <c r="R16" s="5">
        <v>1103.51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32" ht="27.95" customHeight="1" x14ac:dyDescent="0.25">
      <c r="A17" s="1">
        <f t="shared" si="7"/>
        <v>12</v>
      </c>
      <c r="B17" s="1" t="s">
        <v>22</v>
      </c>
      <c r="C17" s="1"/>
      <c r="D17" s="25" t="s">
        <v>415</v>
      </c>
      <c r="E17" s="84" t="s">
        <v>41</v>
      </c>
      <c r="F17" s="192" t="s">
        <v>433</v>
      </c>
      <c r="G17" s="93">
        <f t="shared" si="0"/>
        <v>1461.6</v>
      </c>
      <c r="H17" s="44">
        <v>4</v>
      </c>
      <c r="I17" s="44">
        <v>0</v>
      </c>
      <c r="J17" s="44">
        <v>0</v>
      </c>
      <c r="K17" s="44">
        <v>2</v>
      </c>
      <c r="L17" s="44">
        <v>2</v>
      </c>
      <c r="M17" s="44">
        <v>0</v>
      </c>
      <c r="N17" s="16">
        <f t="shared" si="1"/>
        <v>50</v>
      </c>
      <c r="O17" s="5">
        <v>1461.6</v>
      </c>
      <c r="P17" s="5">
        <f t="shared" si="2"/>
        <v>1461.6</v>
      </c>
      <c r="Q17" s="16">
        <f t="shared" si="3"/>
        <v>100</v>
      </c>
      <c r="R17" s="5">
        <v>1461.6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32" ht="27.95" customHeight="1" x14ac:dyDescent="0.25">
      <c r="A18" s="1">
        <f t="shared" si="7"/>
        <v>13</v>
      </c>
      <c r="B18" s="1" t="s">
        <v>22</v>
      </c>
      <c r="C18" s="1"/>
      <c r="D18" s="25" t="s">
        <v>50</v>
      </c>
      <c r="E18" s="84" t="s">
        <v>41</v>
      </c>
      <c r="F18" s="98" t="s">
        <v>406</v>
      </c>
      <c r="G18" s="93">
        <f t="shared" si="0"/>
        <v>2818.82</v>
      </c>
      <c r="H18" s="44">
        <v>10</v>
      </c>
      <c r="I18" s="44">
        <v>0</v>
      </c>
      <c r="J18" s="44">
        <v>8</v>
      </c>
      <c r="K18" s="44">
        <v>5</v>
      </c>
      <c r="L18" s="44">
        <v>6</v>
      </c>
      <c r="M18" s="44">
        <v>0</v>
      </c>
      <c r="N18" s="16">
        <f t="shared" si="1"/>
        <v>50</v>
      </c>
      <c r="O18" s="5">
        <v>2818.82</v>
      </c>
      <c r="P18" s="5">
        <f t="shared" si="2"/>
        <v>2818.82</v>
      </c>
      <c r="Q18" s="16">
        <f t="shared" si="3"/>
        <v>100</v>
      </c>
      <c r="R18" s="5">
        <v>2818.82</v>
      </c>
      <c r="S18" s="16">
        <f t="shared" si="4"/>
        <v>100</v>
      </c>
      <c r="T18" s="5">
        <f t="shared" si="5"/>
        <v>0</v>
      </c>
      <c r="U18" s="16">
        <f t="shared" si="6"/>
        <v>0</v>
      </c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</row>
    <row r="19" spans="1:32" ht="27.95" customHeight="1" x14ac:dyDescent="0.25">
      <c r="A19" s="1">
        <f t="shared" si="7"/>
        <v>14</v>
      </c>
      <c r="B19" s="1" t="s">
        <v>22</v>
      </c>
      <c r="C19" s="1"/>
      <c r="D19" s="90" t="s">
        <v>52</v>
      </c>
      <c r="E19" s="84" t="s">
        <v>41</v>
      </c>
      <c r="F19" s="98"/>
      <c r="G19" s="93">
        <f t="shared" si="0"/>
        <v>0</v>
      </c>
      <c r="H19" s="44">
        <v>3</v>
      </c>
      <c r="I19" s="44">
        <v>0</v>
      </c>
      <c r="J19" s="44">
        <v>2</v>
      </c>
      <c r="K19" s="44">
        <v>0</v>
      </c>
      <c r="L19" s="44">
        <v>0</v>
      </c>
      <c r="M19" s="44">
        <v>0</v>
      </c>
      <c r="N19" s="16">
        <f t="shared" si="1"/>
        <v>0</v>
      </c>
      <c r="O19" s="5">
        <v>0</v>
      </c>
      <c r="P19" s="5">
        <f t="shared" si="2"/>
        <v>0</v>
      </c>
      <c r="Q19" s="16">
        <f t="shared" si="3"/>
        <v>0</v>
      </c>
      <c r="R19" s="5">
        <v>0</v>
      </c>
      <c r="S19" s="16">
        <f t="shared" si="4"/>
        <v>0</v>
      </c>
      <c r="T19" s="5">
        <f t="shared" si="5"/>
        <v>0</v>
      </c>
      <c r="U19" s="16">
        <f t="shared" si="6"/>
        <v>0</v>
      </c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</row>
    <row r="20" spans="1:32" ht="27.95" customHeight="1" x14ac:dyDescent="0.25">
      <c r="A20" s="1">
        <f t="shared" si="7"/>
        <v>15</v>
      </c>
      <c r="B20" s="1" t="s">
        <v>22</v>
      </c>
      <c r="C20" s="1"/>
      <c r="D20" s="25" t="s">
        <v>55</v>
      </c>
      <c r="E20" s="84" t="s">
        <v>41</v>
      </c>
      <c r="F20" s="98" t="s">
        <v>289</v>
      </c>
      <c r="G20" s="93">
        <f t="shared" si="0"/>
        <v>47449.72</v>
      </c>
      <c r="H20" s="44">
        <v>84</v>
      </c>
      <c r="I20" s="44">
        <v>20</v>
      </c>
      <c r="J20" s="44">
        <v>52</v>
      </c>
      <c r="K20" s="44">
        <v>52</v>
      </c>
      <c r="L20" s="44">
        <v>68</v>
      </c>
      <c r="M20" s="44">
        <v>0</v>
      </c>
      <c r="N20" s="16">
        <f t="shared" si="1"/>
        <v>61.904761904761905</v>
      </c>
      <c r="O20" s="5">
        <v>47449.72</v>
      </c>
      <c r="P20" s="5">
        <f t="shared" si="2"/>
        <v>47449.72</v>
      </c>
      <c r="Q20" s="16">
        <f t="shared" si="3"/>
        <v>100</v>
      </c>
      <c r="R20" s="5">
        <v>47449.72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32" ht="27.95" customHeight="1" x14ac:dyDescent="0.25">
      <c r="A21" s="1">
        <f t="shared" si="7"/>
        <v>16</v>
      </c>
      <c r="B21" s="1" t="s">
        <v>22</v>
      </c>
      <c r="C21" s="1"/>
      <c r="D21" s="25" t="s">
        <v>57</v>
      </c>
      <c r="E21" s="84" t="s">
        <v>58</v>
      </c>
      <c r="F21" s="96" t="s">
        <v>290</v>
      </c>
      <c r="G21" s="93">
        <f t="shared" si="0"/>
        <v>39838.21</v>
      </c>
      <c r="H21" s="44">
        <v>52</v>
      </c>
      <c r="I21" s="44">
        <v>8</v>
      </c>
      <c r="J21" s="44">
        <v>39</v>
      </c>
      <c r="K21" s="44">
        <v>38</v>
      </c>
      <c r="L21" s="44">
        <v>55</v>
      </c>
      <c r="M21" s="44">
        <v>0</v>
      </c>
      <c r="N21" s="16">
        <f t="shared" si="1"/>
        <v>73.076923076923066</v>
      </c>
      <c r="O21" s="5">
        <v>39838.21</v>
      </c>
      <c r="P21" s="5">
        <f t="shared" si="2"/>
        <v>39838.21</v>
      </c>
      <c r="Q21" s="16">
        <f t="shared" si="3"/>
        <v>100</v>
      </c>
      <c r="R21" s="5">
        <v>39838.21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32" ht="27.95" customHeight="1" x14ac:dyDescent="0.25">
      <c r="A22" s="1">
        <f t="shared" si="7"/>
        <v>17</v>
      </c>
      <c r="B22" s="1" t="s">
        <v>22</v>
      </c>
      <c r="C22" s="1"/>
      <c r="D22" s="25" t="s">
        <v>60</v>
      </c>
      <c r="E22" s="84" t="s">
        <v>61</v>
      </c>
      <c r="F22" s="96" t="s">
        <v>291</v>
      </c>
      <c r="G22" s="93">
        <f t="shared" si="0"/>
        <v>26935.63</v>
      </c>
      <c r="H22" s="44">
        <v>38</v>
      </c>
      <c r="I22" s="44">
        <v>9</v>
      </c>
      <c r="J22" s="44">
        <v>16</v>
      </c>
      <c r="K22" s="44">
        <v>29</v>
      </c>
      <c r="L22" s="44">
        <v>36</v>
      </c>
      <c r="M22" s="44">
        <v>0</v>
      </c>
      <c r="N22" s="16">
        <f t="shared" si="1"/>
        <v>76.31578947368422</v>
      </c>
      <c r="O22" s="5">
        <v>26935.63</v>
      </c>
      <c r="P22" s="5">
        <f t="shared" si="2"/>
        <v>26935.63</v>
      </c>
      <c r="Q22" s="16">
        <f t="shared" si="3"/>
        <v>100</v>
      </c>
      <c r="R22" s="5">
        <v>26935.63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32" ht="27.95" customHeight="1" x14ac:dyDescent="0.25">
      <c r="A23" s="1">
        <f t="shared" si="7"/>
        <v>18</v>
      </c>
      <c r="B23" s="1" t="s">
        <v>22</v>
      </c>
      <c r="C23" s="1"/>
      <c r="D23" s="25" t="s">
        <v>63</v>
      </c>
      <c r="E23" s="84" t="s">
        <v>64</v>
      </c>
      <c r="F23" s="96" t="s">
        <v>292</v>
      </c>
      <c r="G23" s="93">
        <f t="shared" si="0"/>
        <v>30731.07</v>
      </c>
      <c r="H23" s="44">
        <v>51</v>
      </c>
      <c r="I23" s="44">
        <v>7</v>
      </c>
      <c r="J23" s="44">
        <v>37</v>
      </c>
      <c r="K23" s="44">
        <v>42</v>
      </c>
      <c r="L23" s="44">
        <v>59</v>
      </c>
      <c r="M23" s="44">
        <v>0</v>
      </c>
      <c r="N23" s="16">
        <f t="shared" si="1"/>
        <v>82.35294117647058</v>
      </c>
      <c r="O23" s="5">
        <v>30731.07</v>
      </c>
      <c r="P23" s="5">
        <f t="shared" si="2"/>
        <v>30731.07</v>
      </c>
      <c r="Q23" s="16">
        <f t="shared" si="3"/>
        <v>100</v>
      </c>
      <c r="R23" s="5">
        <v>30731.07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32" ht="27.95" customHeight="1" x14ac:dyDescent="0.25">
      <c r="A24" s="1">
        <f t="shared" si="7"/>
        <v>19</v>
      </c>
      <c r="B24" s="1" t="s">
        <v>22</v>
      </c>
      <c r="C24" s="1"/>
      <c r="D24" s="25" t="s">
        <v>476</v>
      </c>
      <c r="E24" s="84" t="s">
        <v>41</v>
      </c>
      <c r="F24" s="192" t="s">
        <v>434</v>
      </c>
      <c r="G24" s="93">
        <f t="shared" si="0"/>
        <v>0</v>
      </c>
      <c r="H24" s="44">
        <v>5</v>
      </c>
      <c r="I24" s="44">
        <v>0</v>
      </c>
      <c r="J24" s="44">
        <v>4</v>
      </c>
      <c r="K24" s="44">
        <v>0</v>
      </c>
      <c r="L24" s="44">
        <v>0</v>
      </c>
      <c r="M24" s="44">
        <v>0</v>
      </c>
      <c r="N24" s="16">
        <f t="shared" si="1"/>
        <v>0</v>
      </c>
      <c r="O24" s="5">
        <v>0</v>
      </c>
      <c r="P24" s="5">
        <f t="shared" si="2"/>
        <v>0</v>
      </c>
      <c r="Q24" s="16">
        <f t="shared" si="3"/>
        <v>0</v>
      </c>
      <c r="R24" s="5">
        <v>0</v>
      </c>
      <c r="S24" s="16">
        <f t="shared" si="4"/>
        <v>0</v>
      </c>
      <c r="T24" s="5">
        <f t="shared" si="5"/>
        <v>0</v>
      </c>
      <c r="U24" s="16">
        <f t="shared" si="6"/>
        <v>0</v>
      </c>
    </row>
    <row r="25" spans="1:32" ht="27.95" customHeight="1" x14ac:dyDescent="0.25">
      <c r="A25" s="1">
        <f t="shared" si="7"/>
        <v>20</v>
      </c>
      <c r="B25" s="1" t="s">
        <v>22</v>
      </c>
      <c r="C25" s="1"/>
      <c r="D25" s="25" t="s">
        <v>69</v>
      </c>
      <c r="E25" s="84" t="s">
        <v>41</v>
      </c>
      <c r="F25" s="96" t="s">
        <v>293</v>
      </c>
      <c r="G25" s="93">
        <f t="shared" si="0"/>
        <v>5766.92</v>
      </c>
      <c r="H25" s="44">
        <v>16</v>
      </c>
      <c r="I25" s="44">
        <v>3</v>
      </c>
      <c r="J25" s="44">
        <v>13</v>
      </c>
      <c r="K25" s="44">
        <v>11</v>
      </c>
      <c r="L25" s="44">
        <v>14</v>
      </c>
      <c r="M25" s="44">
        <v>0</v>
      </c>
      <c r="N25" s="16">
        <f t="shared" si="1"/>
        <v>68.75</v>
      </c>
      <c r="O25" s="5">
        <v>5766.92</v>
      </c>
      <c r="P25" s="5">
        <f t="shared" si="2"/>
        <v>5766.92</v>
      </c>
      <c r="Q25" s="16">
        <f t="shared" si="3"/>
        <v>100</v>
      </c>
      <c r="R25" s="5">
        <v>5766.92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32" ht="27.95" customHeight="1" x14ac:dyDescent="0.25">
      <c r="A26" s="1">
        <f t="shared" si="7"/>
        <v>21</v>
      </c>
      <c r="B26" s="1" t="s">
        <v>22</v>
      </c>
      <c r="C26" s="1"/>
      <c r="D26" s="25" t="s">
        <v>66</v>
      </c>
      <c r="E26" s="84" t="s">
        <v>67</v>
      </c>
      <c r="F26" s="96" t="s">
        <v>294</v>
      </c>
      <c r="G26" s="93">
        <f t="shared" si="0"/>
        <v>71646.98</v>
      </c>
      <c r="H26" s="44">
        <v>71</v>
      </c>
      <c r="I26" s="44">
        <v>17</v>
      </c>
      <c r="J26" s="44">
        <v>47</v>
      </c>
      <c r="K26" s="44">
        <v>55</v>
      </c>
      <c r="L26" s="44">
        <v>80</v>
      </c>
      <c r="M26" s="44">
        <v>0</v>
      </c>
      <c r="N26" s="16">
        <f t="shared" si="1"/>
        <v>77.464788732394368</v>
      </c>
      <c r="O26" s="5">
        <v>71646.98</v>
      </c>
      <c r="P26" s="5">
        <f t="shared" si="2"/>
        <v>71646.98</v>
      </c>
      <c r="Q26" s="16">
        <f t="shared" si="3"/>
        <v>100</v>
      </c>
      <c r="R26" s="5">
        <v>71646.98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32" ht="27.95" customHeight="1" x14ac:dyDescent="0.25">
      <c r="A27" s="1">
        <f t="shared" si="7"/>
        <v>22</v>
      </c>
      <c r="B27" s="1" t="s">
        <v>264</v>
      </c>
      <c r="C27" s="232" t="s">
        <v>265</v>
      </c>
      <c r="D27" s="37" t="s">
        <v>284</v>
      </c>
      <c r="E27" s="84" t="s">
        <v>97</v>
      </c>
      <c r="F27" s="97" t="s">
        <v>358</v>
      </c>
      <c r="G27" s="93">
        <f t="shared" si="0"/>
        <v>5101.93</v>
      </c>
      <c r="H27" s="44">
        <v>11</v>
      </c>
      <c r="I27" s="44">
        <v>6</v>
      </c>
      <c r="J27" s="44">
        <v>3</v>
      </c>
      <c r="K27" s="44">
        <v>7</v>
      </c>
      <c r="L27" s="44">
        <v>9</v>
      </c>
      <c r="M27" s="44">
        <v>0</v>
      </c>
      <c r="N27" s="16">
        <f t="shared" si="1"/>
        <v>63.636363636363633</v>
      </c>
      <c r="O27" s="5">
        <v>5101.93</v>
      </c>
      <c r="P27" s="5">
        <f t="shared" si="2"/>
        <v>5101.93</v>
      </c>
      <c r="Q27" s="16">
        <f t="shared" si="3"/>
        <v>100</v>
      </c>
      <c r="R27" s="5">
        <v>5101.93</v>
      </c>
      <c r="S27" s="16">
        <f t="shared" si="4"/>
        <v>100</v>
      </c>
      <c r="T27" s="5">
        <f t="shared" si="5"/>
        <v>0</v>
      </c>
      <c r="U27" s="16">
        <f t="shared" si="6"/>
        <v>0</v>
      </c>
    </row>
    <row r="28" spans="1:32" ht="27.95" customHeight="1" x14ac:dyDescent="0.25">
      <c r="A28" s="1">
        <f t="shared" si="7"/>
        <v>23</v>
      </c>
      <c r="B28" s="25" t="s">
        <v>23</v>
      </c>
      <c r="C28" s="232" t="s">
        <v>26</v>
      </c>
      <c r="D28" s="25" t="s">
        <v>71</v>
      </c>
      <c r="E28" s="25" t="s">
        <v>72</v>
      </c>
      <c r="F28" s="96" t="s">
        <v>295</v>
      </c>
      <c r="G28" s="16">
        <f t="shared" si="0"/>
        <v>9308.32</v>
      </c>
      <c r="H28" s="44">
        <v>23</v>
      </c>
      <c r="I28" s="44">
        <v>4</v>
      </c>
      <c r="J28" s="44">
        <v>16</v>
      </c>
      <c r="K28" s="44">
        <v>13</v>
      </c>
      <c r="L28" s="44">
        <v>17</v>
      </c>
      <c r="M28" s="44">
        <v>0</v>
      </c>
      <c r="N28" s="16">
        <f t="shared" si="1"/>
        <v>56.521739130434781</v>
      </c>
      <c r="O28" s="5">
        <v>9308.32</v>
      </c>
      <c r="P28" s="5">
        <f t="shared" si="2"/>
        <v>9308.32</v>
      </c>
      <c r="Q28" s="16">
        <f t="shared" si="3"/>
        <v>100</v>
      </c>
      <c r="R28" s="5">
        <v>9308.32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32" ht="27.95" customHeight="1" x14ac:dyDescent="0.2">
      <c r="A29" s="1">
        <f t="shared" si="7"/>
        <v>24</v>
      </c>
      <c r="B29" s="25" t="s">
        <v>22</v>
      </c>
      <c r="C29" s="232"/>
      <c r="D29" s="25" t="s">
        <v>458</v>
      </c>
      <c r="E29" s="25" t="s">
        <v>41</v>
      </c>
      <c r="F29" s="26" t="s">
        <v>459</v>
      </c>
      <c r="G29" s="16">
        <f t="shared" si="0"/>
        <v>0</v>
      </c>
      <c r="H29" s="44">
        <v>3</v>
      </c>
      <c r="I29" s="44">
        <v>0</v>
      </c>
      <c r="J29" s="44">
        <v>2</v>
      </c>
      <c r="K29" s="44">
        <v>0</v>
      </c>
      <c r="L29" s="44">
        <v>0</v>
      </c>
      <c r="M29" s="44">
        <v>0</v>
      </c>
      <c r="N29" s="16">
        <f t="shared" si="1"/>
        <v>0</v>
      </c>
      <c r="O29" s="5">
        <v>0</v>
      </c>
      <c r="P29" s="5">
        <f t="shared" si="2"/>
        <v>0</v>
      </c>
      <c r="Q29" s="16">
        <f t="shared" si="3"/>
        <v>0</v>
      </c>
      <c r="R29" s="5">
        <v>0</v>
      </c>
      <c r="S29" s="16">
        <f t="shared" si="4"/>
        <v>0</v>
      </c>
      <c r="T29" s="5">
        <f t="shared" si="5"/>
        <v>0</v>
      </c>
      <c r="U29" s="16">
        <f t="shared" si="6"/>
        <v>0</v>
      </c>
    </row>
    <row r="30" spans="1:32" ht="27.95" customHeight="1" x14ac:dyDescent="0.2">
      <c r="A30" s="1">
        <f t="shared" si="7"/>
        <v>25</v>
      </c>
      <c r="B30" s="25" t="s">
        <v>22</v>
      </c>
      <c r="C30" s="232"/>
      <c r="D30" s="25" t="s">
        <v>465</v>
      </c>
      <c r="E30" s="25" t="s">
        <v>41</v>
      </c>
      <c r="F30" s="26"/>
      <c r="G30" s="16">
        <f t="shared" si="0"/>
        <v>0</v>
      </c>
      <c r="H30" s="44">
        <v>7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16">
        <f t="shared" si="1"/>
        <v>0</v>
      </c>
      <c r="O30" s="5">
        <v>0</v>
      </c>
      <c r="P30" s="5">
        <f t="shared" si="2"/>
        <v>0</v>
      </c>
      <c r="Q30" s="16">
        <f t="shared" si="3"/>
        <v>0</v>
      </c>
      <c r="R30" s="5">
        <v>0</v>
      </c>
      <c r="S30" s="16">
        <f t="shared" si="4"/>
        <v>0</v>
      </c>
      <c r="T30" s="5">
        <f t="shared" si="5"/>
        <v>0</v>
      </c>
      <c r="U30" s="16">
        <f t="shared" si="6"/>
        <v>0</v>
      </c>
    </row>
    <row r="31" spans="1:32" ht="27.95" customHeight="1" x14ac:dyDescent="0.25">
      <c r="A31" s="1">
        <f t="shared" si="7"/>
        <v>26</v>
      </c>
      <c r="B31" s="1" t="s">
        <v>22</v>
      </c>
      <c r="C31" s="1"/>
      <c r="D31" s="25" t="s">
        <v>74</v>
      </c>
      <c r="E31" s="25" t="s">
        <v>75</v>
      </c>
      <c r="F31" s="96" t="s">
        <v>296</v>
      </c>
      <c r="G31" s="16">
        <f t="shared" si="0"/>
        <v>32049.7</v>
      </c>
      <c r="H31" s="44">
        <v>28</v>
      </c>
      <c r="I31" s="44">
        <v>5</v>
      </c>
      <c r="J31" s="44">
        <v>20</v>
      </c>
      <c r="K31" s="44">
        <v>27</v>
      </c>
      <c r="L31" s="44">
        <v>40</v>
      </c>
      <c r="M31" s="44">
        <v>0</v>
      </c>
      <c r="N31" s="16">
        <f t="shared" si="1"/>
        <v>96.428571428571431</v>
      </c>
      <c r="O31" s="5">
        <v>32049.7</v>
      </c>
      <c r="P31" s="5">
        <f t="shared" si="2"/>
        <v>32049.7</v>
      </c>
      <c r="Q31" s="16">
        <f t="shared" si="3"/>
        <v>100</v>
      </c>
      <c r="R31" s="5">
        <v>32049.7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32" ht="27.95" customHeight="1" x14ac:dyDescent="0.25">
      <c r="A32" s="1">
        <f t="shared" si="7"/>
        <v>27</v>
      </c>
      <c r="B32" s="1" t="s">
        <v>22</v>
      </c>
      <c r="C32" s="1"/>
      <c r="D32" s="25" t="s">
        <v>77</v>
      </c>
      <c r="E32" s="25" t="s">
        <v>78</v>
      </c>
      <c r="F32" s="88" t="s">
        <v>297</v>
      </c>
      <c r="G32" s="16">
        <f t="shared" si="0"/>
        <v>4755.7700000000004</v>
      </c>
      <c r="H32" s="44">
        <v>13</v>
      </c>
      <c r="I32" s="44">
        <v>3</v>
      </c>
      <c r="J32" s="44">
        <v>8</v>
      </c>
      <c r="K32" s="44">
        <v>9</v>
      </c>
      <c r="L32" s="44">
        <v>13</v>
      </c>
      <c r="M32" s="44">
        <v>0</v>
      </c>
      <c r="N32" s="16">
        <f t="shared" si="1"/>
        <v>69.230769230769226</v>
      </c>
      <c r="O32" s="5">
        <v>4755.7700000000004</v>
      </c>
      <c r="P32" s="5">
        <f t="shared" si="2"/>
        <v>4755.7700000000004</v>
      </c>
      <c r="Q32" s="16">
        <f t="shared" si="3"/>
        <v>100</v>
      </c>
      <c r="R32" s="5">
        <v>4755.7700000000004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80</v>
      </c>
      <c r="E33" s="25" t="s">
        <v>81</v>
      </c>
      <c r="F33" s="97" t="s">
        <v>374</v>
      </c>
      <c r="G33" s="16">
        <f t="shared" si="0"/>
        <v>13566.31</v>
      </c>
      <c r="H33" s="44">
        <v>72</v>
      </c>
      <c r="I33" s="44">
        <v>10</v>
      </c>
      <c r="J33" s="44">
        <v>26</v>
      </c>
      <c r="K33" s="44">
        <v>40</v>
      </c>
      <c r="L33" s="44">
        <v>47</v>
      </c>
      <c r="M33" s="44">
        <v>0</v>
      </c>
      <c r="N33" s="16">
        <f t="shared" si="1"/>
        <v>55.555555555555557</v>
      </c>
      <c r="O33" s="5">
        <v>13566.31</v>
      </c>
      <c r="P33" s="5">
        <f t="shared" si="2"/>
        <v>13566.31</v>
      </c>
      <c r="Q33" s="16">
        <f t="shared" si="3"/>
        <v>100</v>
      </c>
      <c r="R33" s="5">
        <v>13566.31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83</v>
      </c>
      <c r="E34" s="84" t="s">
        <v>41</v>
      </c>
      <c r="F34" s="88" t="s">
        <v>84</v>
      </c>
      <c r="G34" s="93">
        <f t="shared" si="0"/>
        <v>15819.39</v>
      </c>
      <c r="H34" s="44">
        <v>26</v>
      </c>
      <c r="I34" s="44">
        <v>4</v>
      </c>
      <c r="J34" s="44">
        <v>21</v>
      </c>
      <c r="K34" s="44">
        <v>24</v>
      </c>
      <c r="L34" s="44">
        <v>34</v>
      </c>
      <c r="M34" s="44">
        <v>0</v>
      </c>
      <c r="N34" s="16">
        <f t="shared" si="1"/>
        <v>92.307692307692307</v>
      </c>
      <c r="O34" s="5">
        <v>15819.39</v>
      </c>
      <c r="P34" s="5">
        <f t="shared" si="2"/>
        <v>15819.39</v>
      </c>
      <c r="Q34" s="16">
        <f t="shared" si="3"/>
        <v>100</v>
      </c>
      <c r="R34" s="5">
        <v>15819.39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1" t="s">
        <v>22</v>
      </c>
      <c r="C35" s="1"/>
      <c r="D35" s="34" t="s">
        <v>85</v>
      </c>
      <c r="E35" s="84" t="s">
        <v>41</v>
      </c>
      <c r="F35" s="97" t="s">
        <v>356</v>
      </c>
      <c r="G35" s="93">
        <f t="shared" si="0"/>
        <v>6222.08</v>
      </c>
      <c r="H35" s="44">
        <v>19</v>
      </c>
      <c r="I35" s="44">
        <v>4</v>
      </c>
      <c r="J35" s="44">
        <v>10</v>
      </c>
      <c r="K35" s="44">
        <v>12</v>
      </c>
      <c r="L35" s="44">
        <v>14</v>
      </c>
      <c r="M35" s="44">
        <v>0</v>
      </c>
      <c r="N35" s="16">
        <f t="shared" si="1"/>
        <v>63.157894736842103</v>
      </c>
      <c r="O35" s="5">
        <v>6222.08</v>
      </c>
      <c r="P35" s="5">
        <f t="shared" si="2"/>
        <v>6222.08</v>
      </c>
      <c r="Q35" s="16">
        <f t="shared" si="3"/>
        <v>100</v>
      </c>
      <c r="R35" s="5">
        <v>6222.08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27.95" customHeight="1" x14ac:dyDescent="0.25">
      <c r="A36" s="1">
        <f t="shared" si="7"/>
        <v>31</v>
      </c>
      <c r="B36" s="1" t="s">
        <v>22</v>
      </c>
      <c r="C36" s="1"/>
      <c r="D36" s="25" t="s">
        <v>87</v>
      </c>
      <c r="E36" s="84" t="s">
        <v>53</v>
      </c>
      <c r="F36" s="88" t="s">
        <v>298</v>
      </c>
      <c r="G36" s="93">
        <f t="shared" si="0"/>
        <v>22605.18</v>
      </c>
      <c r="H36" s="44">
        <v>40</v>
      </c>
      <c r="I36" s="44">
        <v>15</v>
      </c>
      <c r="J36" s="44">
        <v>20</v>
      </c>
      <c r="K36" s="44">
        <v>30</v>
      </c>
      <c r="L36" s="44">
        <v>34</v>
      </c>
      <c r="M36" s="44">
        <v>0</v>
      </c>
      <c r="N36" s="16">
        <f t="shared" si="1"/>
        <v>75</v>
      </c>
      <c r="O36" s="5">
        <v>22605.18</v>
      </c>
      <c r="P36" s="5">
        <f t="shared" si="2"/>
        <v>22605.18</v>
      </c>
      <c r="Q36" s="16">
        <f t="shared" si="3"/>
        <v>100</v>
      </c>
      <c r="R36" s="5">
        <v>22605.18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25" t="s">
        <v>24</v>
      </c>
      <c r="C37" s="232" t="s">
        <v>27</v>
      </c>
      <c r="D37" s="25" t="s">
        <v>92</v>
      </c>
      <c r="E37" s="84" t="s">
        <v>41</v>
      </c>
      <c r="F37" s="96" t="s">
        <v>363</v>
      </c>
      <c r="G37" s="93">
        <f t="shared" si="0"/>
        <v>13212.99</v>
      </c>
      <c r="H37" s="44">
        <v>28</v>
      </c>
      <c r="I37" s="44">
        <v>3</v>
      </c>
      <c r="J37" s="44">
        <v>19</v>
      </c>
      <c r="K37" s="44">
        <v>17</v>
      </c>
      <c r="L37" s="44">
        <v>19</v>
      </c>
      <c r="M37" s="44">
        <v>0</v>
      </c>
      <c r="N37" s="16">
        <f t="shared" si="1"/>
        <v>60.714285714285708</v>
      </c>
      <c r="O37" s="5">
        <v>13212.99</v>
      </c>
      <c r="P37" s="5">
        <f t="shared" si="2"/>
        <v>13212.99</v>
      </c>
      <c r="Q37" s="16">
        <f t="shared" si="3"/>
        <v>100</v>
      </c>
      <c r="R37" s="5">
        <v>13212.99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25" t="s">
        <v>22</v>
      </c>
      <c r="C38" s="232"/>
      <c r="D38" s="25" t="s">
        <v>417</v>
      </c>
      <c r="E38" s="84" t="s">
        <v>41</v>
      </c>
      <c r="F38" s="192" t="s">
        <v>435</v>
      </c>
      <c r="G38" s="93">
        <f t="shared" si="0"/>
        <v>365.4</v>
      </c>
      <c r="H38" s="44">
        <v>15</v>
      </c>
      <c r="I38" s="44">
        <v>3</v>
      </c>
      <c r="J38" s="44">
        <v>3</v>
      </c>
      <c r="K38" s="44">
        <v>1</v>
      </c>
      <c r="L38" s="44">
        <v>1</v>
      </c>
      <c r="M38" s="44">
        <v>0</v>
      </c>
      <c r="N38" s="16">
        <f t="shared" si="1"/>
        <v>6.666666666666667</v>
      </c>
      <c r="O38" s="5">
        <v>365.4</v>
      </c>
      <c r="P38" s="5">
        <f t="shared" si="2"/>
        <v>365.4</v>
      </c>
      <c r="Q38" s="16">
        <f t="shared" si="3"/>
        <v>100</v>
      </c>
      <c r="R38" s="5">
        <v>365.4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94</v>
      </c>
      <c r="E39" s="84" t="s">
        <v>41</v>
      </c>
      <c r="F39" s="96" t="s">
        <v>299</v>
      </c>
      <c r="G39" s="93">
        <f t="shared" si="0"/>
        <v>9729.6299999999992</v>
      </c>
      <c r="H39" s="44">
        <v>28</v>
      </c>
      <c r="I39" s="44">
        <v>4</v>
      </c>
      <c r="J39" s="44">
        <v>13</v>
      </c>
      <c r="K39" s="44">
        <v>20</v>
      </c>
      <c r="L39" s="44">
        <v>24</v>
      </c>
      <c r="M39" s="44">
        <v>0</v>
      </c>
      <c r="N39" s="16">
        <f t="shared" si="1"/>
        <v>71.428571428571431</v>
      </c>
      <c r="O39" s="5">
        <v>9729.6299999999992</v>
      </c>
      <c r="P39" s="5">
        <f t="shared" si="2"/>
        <v>9729.6299999999992</v>
      </c>
      <c r="Q39" s="16">
        <f t="shared" si="3"/>
        <v>100</v>
      </c>
      <c r="R39" s="5">
        <v>9729.6299999999992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38.25" x14ac:dyDescent="0.25">
      <c r="A40" s="1">
        <f t="shared" si="7"/>
        <v>35</v>
      </c>
      <c r="B40" s="117" t="s">
        <v>23</v>
      </c>
      <c r="C40" s="232" t="s">
        <v>383</v>
      </c>
      <c r="D40" s="25" t="s">
        <v>384</v>
      </c>
      <c r="E40" s="84" t="s">
        <v>41</v>
      </c>
      <c r="F40" s="97" t="s">
        <v>436</v>
      </c>
      <c r="G40" s="93">
        <f t="shared" si="0"/>
        <v>3993.8</v>
      </c>
      <c r="H40" s="44">
        <v>9</v>
      </c>
      <c r="I40" s="44">
        <v>2</v>
      </c>
      <c r="J40" s="44">
        <v>6</v>
      </c>
      <c r="K40" s="44">
        <v>7</v>
      </c>
      <c r="L40" s="44">
        <v>9</v>
      </c>
      <c r="M40" s="44">
        <v>0</v>
      </c>
      <c r="N40" s="16">
        <f t="shared" si="1"/>
        <v>77.777777777777786</v>
      </c>
      <c r="O40" s="5">
        <v>3993.8</v>
      </c>
      <c r="P40" s="5">
        <f t="shared" si="2"/>
        <v>3993.8</v>
      </c>
      <c r="Q40" s="16">
        <f t="shared" si="3"/>
        <v>100</v>
      </c>
      <c r="R40" s="5">
        <v>3993.8</v>
      </c>
      <c r="S40" s="16">
        <f t="shared" si="4"/>
        <v>100</v>
      </c>
      <c r="T40" s="5">
        <f t="shared" si="5"/>
        <v>0</v>
      </c>
      <c r="U40" s="16">
        <f t="shared" si="6"/>
        <v>0</v>
      </c>
    </row>
    <row r="41" spans="1:21" ht="30" x14ac:dyDescent="0.25">
      <c r="A41" s="1">
        <f t="shared" si="7"/>
        <v>36</v>
      </c>
      <c r="B41" s="117" t="s">
        <v>22</v>
      </c>
      <c r="C41" s="232"/>
      <c r="D41" s="25" t="s">
        <v>452</v>
      </c>
      <c r="E41" s="84" t="s">
        <v>41</v>
      </c>
      <c r="F41" s="97"/>
      <c r="G41" s="93">
        <f t="shared" si="0"/>
        <v>0</v>
      </c>
      <c r="H41" s="44">
        <v>5</v>
      </c>
      <c r="I41" s="44">
        <v>0</v>
      </c>
      <c r="J41" s="44">
        <v>5</v>
      </c>
      <c r="K41" s="44">
        <v>0</v>
      </c>
      <c r="L41" s="44">
        <v>0</v>
      </c>
      <c r="M41" s="44">
        <v>0</v>
      </c>
      <c r="N41" s="16">
        <f t="shared" si="1"/>
        <v>0</v>
      </c>
      <c r="O41" s="5">
        <v>0</v>
      </c>
      <c r="P41" s="5">
        <f t="shared" si="2"/>
        <v>0</v>
      </c>
      <c r="Q41" s="16">
        <f t="shared" si="3"/>
        <v>0</v>
      </c>
      <c r="R41" s="5">
        <v>0</v>
      </c>
      <c r="S41" s="16">
        <f t="shared" si="4"/>
        <v>0</v>
      </c>
      <c r="T41" s="5">
        <f t="shared" si="5"/>
        <v>0</v>
      </c>
      <c r="U41" s="16">
        <f t="shared" si="6"/>
        <v>0</v>
      </c>
    </row>
    <row r="42" spans="1:21" ht="27.95" customHeight="1" x14ac:dyDescent="0.2">
      <c r="A42" s="1">
        <f t="shared" si="7"/>
        <v>37</v>
      </c>
      <c r="B42" s="1" t="s">
        <v>22</v>
      </c>
      <c r="C42" s="1"/>
      <c r="D42" s="37" t="s">
        <v>99</v>
      </c>
      <c r="E42" s="85" t="s">
        <v>100</v>
      </c>
      <c r="F42" s="138" t="s">
        <v>300</v>
      </c>
      <c r="G42" s="93">
        <f t="shared" si="0"/>
        <v>46508.4</v>
      </c>
      <c r="H42" s="44">
        <v>59</v>
      </c>
      <c r="I42" s="44">
        <v>4</v>
      </c>
      <c r="J42" s="44">
        <v>42</v>
      </c>
      <c r="K42" s="44">
        <v>56</v>
      </c>
      <c r="L42" s="44">
        <v>72</v>
      </c>
      <c r="M42" s="44">
        <v>0</v>
      </c>
      <c r="N42" s="16">
        <f t="shared" si="1"/>
        <v>94.915254237288138</v>
      </c>
      <c r="O42" s="5">
        <v>46508.4</v>
      </c>
      <c r="P42" s="5">
        <f t="shared" si="2"/>
        <v>46508.4</v>
      </c>
      <c r="Q42" s="16">
        <f t="shared" si="3"/>
        <v>100</v>
      </c>
      <c r="R42" s="5">
        <v>46508.4</v>
      </c>
      <c r="S42" s="16">
        <f t="shared" si="4"/>
        <v>100</v>
      </c>
      <c r="T42" s="5">
        <f t="shared" si="5"/>
        <v>0</v>
      </c>
      <c r="U42" s="16">
        <f t="shared" si="6"/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102</v>
      </c>
      <c r="E43" s="84" t="s">
        <v>41</v>
      </c>
      <c r="F43" s="96" t="s">
        <v>301</v>
      </c>
      <c r="G43" s="93">
        <f t="shared" si="0"/>
        <v>18803.37</v>
      </c>
      <c r="H43" s="44">
        <v>46</v>
      </c>
      <c r="I43" s="44">
        <v>10</v>
      </c>
      <c r="J43" s="44">
        <v>32</v>
      </c>
      <c r="K43" s="44">
        <v>35</v>
      </c>
      <c r="L43" s="44">
        <v>42</v>
      </c>
      <c r="M43" s="44">
        <v>0</v>
      </c>
      <c r="N43" s="16">
        <f t="shared" si="1"/>
        <v>76.08695652173914</v>
      </c>
      <c r="O43" s="5">
        <v>18803.37</v>
      </c>
      <c r="P43" s="5">
        <f t="shared" si="2"/>
        <v>18803.37</v>
      </c>
      <c r="Q43" s="16">
        <f t="shared" si="3"/>
        <v>100</v>
      </c>
      <c r="R43" s="5">
        <v>18803.37</v>
      </c>
      <c r="S43" s="16">
        <f t="shared" si="4"/>
        <v>100</v>
      </c>
      <c r="T43" s="5">
        <f t="shared" si="5"/>
        <v>0</v>
      </c>
      <c r="U43" s="16">
        <f t="shared" si="6"/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104</v>
      </c>
      <c r="E44" s="84" t="s">
        <v>41</v>
      </c>
      <c r="F44" s="96" t="s">
        <v>302</v>
      </c>
      <c r="G44" s="93">
        <f t="shared" si="0"/>
        <v>16646.240000000002</v>
      </c>
      <c r="H44" s="44">
        <v>31</v>
      </c>
      <c r="I44" s="44">
        <v>8</v>
      </c>
      <c r="J44" s="44">
        <v>18</v>
      </c>
      <c r="K44" s="44">
        <v>21</v>
      </c>
      <c r="L44" s="44">
        <v>30</v>
      </c>
      <c r="M44" s="44">
        <v>0</v>
      </c>
      <c r="N44" s="16">
        <f t="shared" si="1"/>
        <v>67.741935483870961</v>
      </c>
      <c r="O44" s="5">
        <v>16646.240000000002</v>
      </c>
      <c r="P44" s="5">
        <f t="shared" si="2"/>
        <v>16646.240000000002</v>
      </c>
      <c r="Q44" s="16">
        <f t="shared" si="3"/>
        <v>100</v>
      </c>
      <c r="R44" s="5">
        <v>16646.240000000002</v>
      </c>
      <c r="S44" s="16">
        <f t="shared" si="4"/>
        <v>100</v>
      </c>
      <c r="T44" s="5">
        <f t="shared" si="5"/>
        <v>0</v>
      </c>
      <c r="U44" s="16">
        <f t="shared" si="6"/>
        <v>0</v>
      </c>
    </row>
    <row r="45" spans="1:21" ht="27.95" customHeight="1" x14ac:dyDescent="0.25">
      <c r="A45" s="1">
        <f t="shared" si="7"/>
        <v>40</v>
      </c>
      <c r="B45" s="1" t="s">
        <v>22</v>
      </c>
      <c r="C45" s="1"/>
      <c r="D45" s="25" t="s">
        <v>106</v>
      </c>
      <c r="E45" s="84" t="s">
        <v>53</v>
      </c>
      <c r="F45" s="96" t="s">
        <v>303</v>
      </c>
      <c r="G45" s="93">
        <f t="shared" si="0"/>
        <v>15775.46</v>
      </c>
      <c r="H45" s="44">
        <v>30</v>
      </c>
      <c r="I45" s="44">
        <v>10</v>
      </c>
      <c r="J45" s="44">
        <v>15</v>
      </c>
      <c r="K45" s="44">
        <v>25</v>
      </c>
      <c r="L45" s="44">
        <v>38</v>
      </c>
      <c r="M45" s="44">
        <v>0</v>
      </c>
      <c r="N45" s="16">
        <f t="shared" si="1"/>
        <v>83.333333333333343</v>
      </c>
      <c r="O45" s="5">
        <v>15775.46</v>
      </c>
      <c r="P45" s="5">
        <f t="shared" si="2"/>
        <v>15775.46</v>
      </c>
      <c r="Q45" s="16">
        <f t="shared" si="3"/>
        <v>100</v>
      </c>
      <c r="R45" s="5">
        <v>15775.46</v>
      </c>
      <c r="S45" s="16">
        <f t="shared" si="4"/>
        <v>100</v>
      </c>
      <c r="T45" s="5">
        <f t="shared" si="5"/>
        <v>0</v>
      </c>
      <c r="U45" s="16">
        <f t="shared" si="6"/>
        <v>0</v>
      </c>
    </row>
    <row r="46" spans="1:21" ht="27.95" customHeight="1" x14ac:dyDescent="0.25">
      <c r="A46" s="1">
        <f t="shared" si="7"/>
        <v>41</v>
      </c>
      <c r="B46" s="1" t="s">
        <v>22</v>
      </c>
      <c r="C46" s="1"/>
      <c r="D46" s="25" t="s">
        <v>108</v>
      </c>
      <c r="E46" s="84" t="s">
        <v>41</v>
      </c>
      <c r="F46" s="98" t="s">
        <v>304</v>
      </c>
      <c r="G46" s="93">
        <f t="shared" si="0"/>
        <v>63281.93</v>
      </c>
      <c r="H46" s="44">
        <v>74</v>
      </c>
      <c r="I46" s="44">
        <v>25</v>
      </c>
      <c r="J46" s="44">
        <v>39</v>
      </c>
      <c r="K46" s="44">
        <v>64</v>
      </c>
      <c r="L46" s="44">
        <v>83</v>
      </c>
      <c r="M46" s="44">
        <v>0</v>
      </c>
      <c r="N46" s="16">
        <f t="shared" si="1"/>
        <v>86.486486486486484</v>
      </c>
      <c r="O46" s="5">
        <v>63281.93</v>
      </c>
      <c r="P46" s="5">
        <f t="shared" si="2"/>
        <v>63281.93</v>
      </c>
      <c r="Q46" s="16">
        <f t="shared" si="3"/>
        <v>100</v>
      </c>
      <c r="R46" s="5">
        <v>63281.93</v>
      </c>
      <c r="S46" s="16">
        <f t="shared" si="4"/>
        <v>100</v>
      </c>
      <c r="T46" s="5">
        <f t="shared" si="5"/>
        <v>0</v>
      </c>
      <c r="U46" s="16">
        <f t="shared" si="6"/>
        <v>0</v>
      </c>
    </row>
    <row r="47" spans="1:21" ht="27.95" customHeight="1" x14ac:dyDescent="0.25">
      <c r="A47" s="1">
        <f t="shared" si="7"/>
        <v>42</v>
      </c>
      <c r="B47" s="25" t="s">
        <v>264</v>
      </c>
      <c r="C47" s="232" t="s">
        <v>273</v>
      </c>
      <c r="D47" s="25" t="s">
        <v>115</v>
      </c>
      <c r="E47" s="86" t="s">
        <v>116</v>
      </c>
      <c r="F47" s="97" t="s">
        <v>375</v>
      </c>
      <c r="G47" s="93">
        <f t="shared" si="0"/>
        <v>28450.04</v>
      </c>
      <c r="H47" s="44">
        <v>44</v>
      </c>
      <c r="I47" s="44">
        <v>10</v>
      </c>
      <c r="J47" s="44">
        <v>19</v>
      </c>
      <c r="K47" s="44">
        <v>37</v>
      </c>
      <c r="L47" s="44">
        <v>51</v>
      </c>
      <c r="M47" s="44">
        <v>0</v>
      </c>
      <c r="N47" s="16">
        <f t="shared" si="1"/>
        <v>84.090909090909093</v>
      </c>
      <c r="O47" s="5">
        <v>28450.04</v>
      </c>
      <c r="P47" s="5">
        <f t="shared" si="2"/>
        <v>28450.04</v>
      </c>
      <c r="Q47" s="16">
        <f t="shared" si="3"/>
        <v>100</v>
      </c>
      <c r="R47" s="5">
        <v>28450.04</v>
      </c>
      <c r="S47" s="16">
        <f t="shared" si="4"/>
        <v>100</v>
      </c>
      <c r="T47" s="5">
        <f t="shared" si="5"/>
        <v>0</v>
      </c>
      <c r="U47" s="16">
        <f t="shared" si="6"/>
        <v>0</v>
      </c>
    </row>
    <row r="48" spans="1:21" ht="32.25" customHeight="1" x14ac:dyDescent="0.25">
      <c r="A48" s="1">
        <f t="shared" si="7"/>
        <v>43</v>
      </c>
      <c r="B48" s="1" t="s">
        <v>22</v>
      </c>
      <c r="C48" s="1"/>
      <c r="D48" s="25" t="s">
        <v>113</v>
      </c>
      <c r="E48" s="84" t="s">
        <v>53</v>
      </c>
      <c r="F48" s="96" t="s">
        <v>305</v>
      </c>
      <c r="G48" s="93">
        <f t="shared" si="0"/>
        <v>8697.07</v>
      </c>
      <c r="H48" s="44">
        <v>39</v>
      </c>
      <c r="I48" s="44">
        <v>9</v>
      </c>
      <c r="J48" s="44">
        <v>26</v>
      </c>
      <c r="K48" s="44">
        <v>21</v>
      </c>
      <c r="L48" s="44">
        <v>21</v>
      </c>
      <c r="M48" s="44">
        <v>0</v>
      </c>
      <c r="N48" s="16">
        <f t="shared" si="1"/>
        <v>53.846153846153847</v>
      </c>
      <c r="O48" s="5">
        <v>8697.07</v>
      </c>
      <c r="P48" s="5">
        <f t="shared" si="2"/>
        <v>8697.07</v>
      </c>
      <c r="Q48" s="16">
        <f t="shared" si="3"/>
        <v>100</v>
      </c>
      <c r="R48" s="5">
        <v>8697.07</v>
      </c>
      <c r="S48" s="16">
        <f t="shared" si="4"/>
        <v>100</v>
      </c>
      <c r="T48" s="5">
        <f t="shared" si="5"/>
        <v>0</v>
      </c>
      <c r="U48" s="16">
        <f t="shared" si="6"/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118</v>
      </c>
      <c r="E49" s="84" t="s">
        <v>116</v>
      </c>
      <c r="F49" s="96" t="s">
        <v>306</v>
      </c>
      <c r="G49" s="93">
        <f t="shared" si="0"/>
        <v>9541.8700000000008</v>
      </c>
      <c r="H49" s="44">
        <v>21</v>
      </c>
      <c r="I49" s="44">
        <v>6</v>
      </c>
      <c r="J49" s="44">
        <v>11</v>
      </c>
      <c r="K49" s="44">
        <v>12</v>
      </c>
      <c r="L49" s="44">
        <v>15</v>
      </c>
      <c r="M49" s="44">
        <v>0</v>
      </c>
      <c r="N49" s="16">
        <f t="shared" si="1"/>
        <v>57.142857142857139</v>
      </c>
      <c r="O49" s="5">
        <v>9541.8700000000008</v>
      </c>
      <c r="P49" s="5">
        <f t="shared" si="2"/>
        <v>9541.8700000000008</v>
      </c>
      <c r="Q49" s="16">
        <f t="shared" si="3"/>
        <v>100</v>
      </c>
      <c r="R49" s="5">
        <v>9541.8700000000008</v>
      </c>
      <c r="S49" s="16">
        <f t="shared" si="4"/>
        <v>100</v>
      </c>
      <c r="T49" s="5">
        <f t="shared" si="5"/>
        <v>0</v>
      </c>
      <c r="U49" s="16">
        <f t="shared" si="6"/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120</v>
      </c>
      <c r="E50" s="84" t="s">
        <v>58</v>
      </c>
      <c r="F50" s="96" t="s">
        <v>307</v>
      </c>
      <c r="G50" s="93">
        <f t="shared" si="0"/>
        <v>20690.39</v>
      </c>
      <c r="H50" s="44">
        <v>24</v>
      </c>
      <c r="I50" s="44">
        <v>5</v>
      </c>
      <c r="J50" s="44">
        <v>15</v>
      </c>
      <c r="K50" s="44">
        <v>14</v>
      </c>
      <c r="L50" s="44">
        <v>24</v>
      </c>
      <c r="M50" s="44">
        <v>0</v>
      </c>
      <c r="N50" s="16">
        <f t="shared" si="1"/>
        <v>58.333333333333336</v>
      </c>
      <c r="O50" s="5">
        <v>20690.39</v>
      </c>
      <c r="P50" s="5">
        <f t="shared" si="2"/>
        <v>20690.39</v>
      </c>
      <c r="Q50" s="16">
        <f t="shared" si="3"/>
        <v>100</v>
      </c>
      <c r="R50" s="5">
        <v>20690.39</v>
      </c>
      <c r="S50" s="16">
        <f t="shared" si="4"/>
        <v>100</v>
      </c>
      <c r="T50" s="5">
        <f t="shared" si="5"/>
        <v>0</v>
      </c>
      <c r="U50" s="16">
        <f t="shared" si="6"/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37" t="s">
        <v>418</v>
      </c>
      <c r="E51" s="84" t="s">
        <v>58</v>
      </c>
      <c r="F51" s="192" t="s">
        <v>437</v>
      </c>
      <c r="G51" s="93">
        <f t="shared" si="0"/>
        <v>5821.4</v>
      </c>
      <c r="H51" s="44">
        <v>20</v>
      </c>
      <c r="I51" s="44">
        <v>1</v>
      </c>
      <c r="J51" s="44">
        <v>3</v>
      </c>
      <c r="K51" s="44">
        <v>9</v>
      </c>
      <c r="L51" s="44">
        <v>9</v>
      </c>
      <c r="M51" s="44">
        <v>0</v>
      </c>
      <c r="N51" s="16">
        <f t="shared" si="1"/>
        <v>45</v>
      </c>
      <c r="O51" s="5">
        <v>5821.4</v>
      </c>
      <c r="P51" s="5">
        <f t="shared" si="2"/>
        <v>5821.4</v>
      </c>
      <c r="Q51" s="16">
        <f t="shared" si="3"/>
        <v>100</v>
      </c>
      <c r="R51" s="5">
        <v>5821.4</v>
      </c>
      <c r="S51" s="16">
        <f t="shared" si="4"/>
        <v>100</v>
      </c>
      <c r="T51" s="5">
        <f t="shared" si="5"/>
        <v>0</v>
      </c>
      <c r="U51" s="16">
        <f t="shared" si="6"/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122</v>
      </c>
      <c r="E52" s="84" t="s">
        <v>123</v>
      </c>
      <c r="F52" s="96" t="s">
        <v>308</v>
      </c>
      <c r="G52" s="93">
        <f t="shared" si="0"/>
        <v>88628.35</v>
      </c>
      <c r="H52" s="44">
        <v>118</v>
      </c>
      <c r="I52" s="44">
        <v>10</v>
      </c>
      <c r="J52" s="44">
        <v>91</v>
      </c>
      <c r="K52" s="44">
        <v>69</v>
      </c>
      <c r="L52" s="44">
        <v>106</v>
      </c>
      <c r="M52" s="44">
        <v>0</v>
      </c>
      <c r="N52" s="16">
        <f t="shared" si="1"/>
        <v>58.474576271186443</v>
      </c>
      <c r="O52" s="5">
        <v>88628.35</v>
      </c>
      <c r="P52" s="5">
        <f t="shared" si="2"/>
        <v>88628.35</v>
      </c>
      <c r="Q52" s="16">
        <f t="shared" si="3"/>
        <v>100</v>
      </c>
      <c r="R52" s="5">
        <v>88628.35</v>
      </c>
      <c r="S52" s="16">
        <f t="shared" si="4"/>
        <v>100</v>
      </c>
      <c r="T52" s="5">
        <f t="shared" si="5"/>
        <v>0</v>
      </c>
      <c r="U52" s="16">
        <f t="shared" si="6"/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266</v>
      </c>
      <c r="E53" s="84" t="s">
        <v>41</v>
      </c>
      <c r="F53" s="96" t="s">
        <v>309</v>
      </c>
      <c r="G53" s="93">
        <f t="shared" si="0"/>
        <v>0</v>
      </c>
      <c r="H53" s="44">
        <v>11</v>
      </c>
      <c r="I53" s="44">
        <v>2</v>
      </c>
      <c r="J53" s="44">
        <v>7</v>
      </c>
      <c r="K53" s="44">
        <v>0</v>
      </c>
      <c r="L53" s="44">
        <v>0</v>
      </c>
      <c r="M53" s="44">
        <v>0</v>
      </c>
      <c r="N53" s="16">
        <f t="shared" si="1"/>
        <v>0</v>
      </c>
      <c r="O53" s="16">
        <f>IF(I53=0,0,L53/I53)*100</f>
        <v>0</v>
      </c>
      <c r="P53" s="5">
        <f t="shared" si="2"/>
        <v>0</v>
      </c>
      <c r="Q53" s="16">
        <f t="shared" si="3"/>
        <v>0</v>
      </c>
      <c r="R53" s="16">
        <f t="shared" ref="R53" si="8">IF(L53=0,0,O53/L53)*100</f>
        <v>0</v>
      </c>
      <c r="S53" s="16">
        <f t="shared" si="4"/>
        <v>0</v>
      </c>
      <c r="T53" s="5">
        <f t="shared" si="5"/>
        <v>0</v>
      </c>
      <c r="U53" s="16">
        <f t="shared" si="6"/>
        <v>0</v>
      </c>
    </row>
    <row r="54" spans="1:21" ht="38.25" customHeight="1" x14ac:dyDescent="0.25">
      <c r="A54" s="1">
        <f t="shared" si="7"/>
        <v>49</v>
      </c>
      <c r="B54" s="232" t="s">
        <v>23</v>
      </c>
      <c r="C54" s="232" t="s">
        <v>273</v>
      </c>
      <c r="D54" s="25" t="s">
        <v>274</v>
      </c>
      <c r="E54" s="84" t="s">
        <v>41</v>
      </c>
      <c r="F54" s="96" t="s">
        <v>310</v>
      </c>
      <c r="G54" s="93">
        <f t="shared" si="0"/>
        <v>6532.15</v>
      </c>
      <c r="H54" s="44">
        <v>24</v>
      </c>
      <c r="I54" s="44">
        <v>5</v>
      </c>
      <c r="J54" s="44">
        <v>15</v>
      </c>
      <c r="K54" s="44">
        <v>14</v>
      </c>
      <c r="L54" s="44">
        <v>27</v>
      </c>
      <c r="M54" s="44">
        <v>0</v>
      </c>
      <c r="N54" s="16">
        <f t="shared" si="1"/>
        <v>58.333333333333336</v>
      </c>
      <c r="O54" s="16">
        <v>6532.15</v>
      </c>
      <c r="P54" s="5">
        <f t="shared" si="2"/>
        <v>6532.15</v>
      </c>
      <c r="Q54" s="16">
        <f t="shared" si="3"/>
        <v>100</v>
      </c>
      <c r="R54" s="16">
        <v>6532.15</v>
      </c>
      <c r="S54" s="16">
        <f t="shared" si="4"/>
        <v>100</v>
      </c>
      <c r="T54" s="5">
        <f t="shared" si="5"/>
        <v>0</v>
      </c>
      <c r="U54" s="16">
        <f t="shared" si="6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125</v>
      </c>
      <c r="E55" s="84" t="s">
        <v>72</v>
      </c>
      <c r="F55" s="96" t="s">
        <v>311</v>
      </c>
      <c r="G55" s="93">
        <f t="shared" si="0"/>
        <v>31149.98</v>
      </c>
      <c r="H55" s="44">
        <v>38</v>
      </c>
      <c r="I55" s="44">
        <v>6</v>
      </c>
      <c r="J55" s="44">
        <v>24</v>
      </c>
      <c r="K55" s="44">
        <v>29</v>
      </c>
      <c r="L55" s="44">
        <v>45</v>
      </c>
      <c r="M55" s="44">
        <v>0</v>
      </c>
      <c r="N55" s="16">
        <f t="shared" si="1"/>
        <v>76.31578947368422</v>
      </c>
      <c r="O55" s="5">
        <v>31149.98</v>
      </c>
      <c r="P55" s="5">
        <f t="shared" si="2"/>
        <v>31149.98</v>
      </c>
      <c r="Q55" s="16">
        <f t="shared" si="3"/>
        <v>100</v>
      </c>
      <c r="R55" s="5">
        <v>31149.98</v>
      </c>
      <c r="S55" s="16">
        <f t="shared" si="4"/>
        <v>100</v>
      </c>
      <c r="T55" s="5">
        <f t="shared" si="5"/>
        <v>0</v>
      </c>
      <c r="U55" s="16">
        <f t="shared" si="6"/>
        <v>0</v>
      </c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37" t="s">
        <v>127</v>
      </c>
      <c r="E56" s="85" t="s">
        <v>128</v>
      </c>
      <c r="F56" s="98" t="s">
        <v>312</v>
      </c>
      <c r="G56" s="93">
        <f t="shared" si="0"/>
        <v>34548.39</v>
      </c>
      <c r="H56" s="44">
        <v>61</v>
      </c>
      <c r="I56" s="44">
        <v>22</v>
      </c>
      <c r="J56" s="44">
        <v>23</v>
      </c>
      <c r="K56" s="44">
        <v>40</v>
      </c>
      <c r="L56" s="44">
        <v>61</v>
      </c>
      <c r="M56" s="44">
        <v>0</v>
      </c>
      <c r="N56" s="16">
        <f t="shared" si="1"/>
        <v>65.573770491803273</v>
      </c>
      <c r="O56" s="5">
        <v>34548.39</v>
      </c>
      <c r="P56" s="5">
        <f t="shared" si="2"/>
        <v>34548.39</v>
      </c>
      <c r="Q56" s="16">
        <f t="shared" si="3"/>
        <v>100</v>
      </c>
      <c r="R56" s="5">
        <v>34548.39</v>
      </c>
      <c r="S56" s="16">
        <f t="shared" si="4"/>
        <v>100</v>
      </c>
      <c r="T56" s="5">
        <f t="shared" si="5"/>
        <v>0</v>
      </c>
      <c r="U56" s="16">
        <f t="shared" si="6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37" t="s">
        <v>468</v>
      </c>
      <c r="E57" s="85" t="s">
        <v>469</v>
      </c>
      <c r="F57" s="98"/>
      <c r="G57" s="93">
        <f t="shared" si="0"/>
        <v>1971</v>
      </c>
      <c r="H57" s="44">
        <v>9</v>
      </c>
      <c r="I57" s="44">
        <v>0</v>
      </c>
      <c r="J57" s="44">
        <v>0</v>
      </c>
      <c r="K57" s="44">
        <v>2</v>
      </c>
      <c r="L57" s="44">
        <v>2</v>
      </c>
      <c r="M57" s="44">
        <v>0</v>
      </c>
      <c r="N57" s="16">
        <f t="shared" si="1"/>
        <v>22.222222222222221</v>
      </c>
      <c r="O57" s="5">
        <v>1971</v>
      </c>
      <c r="P57" s="5">
        <f t="shared" si="2"/>
        <v>1971</v>
      </c>
      <c r="Q57" s="16">
        <f t="shared" si="3"/>
        <v>100</v>
      </c>
      <c r="R57" s="5">
        <v>1971</v>
      </c>
      <c r="S57" s="16">
        <f t="shared" si="4"/>
        <v>100</v>
      </c>
      <c r="T57" s="5">
        <f t="shared" si="5"/>
        <v>0</v>
      </c>
      <c r="U57" s="16">
        <f t="shared" si="6"/>
        <v>0</v>
      </c>
    </row>
    <row r="58" spans="1:21" ht="27.95" customHeight="1" x14ac:dyDescent="0.25">
      <c r="A58" s="1"/>
      <c r="B58" s="1" t="s">
        <v>22</v>
      </c>
      <c r="C58" s="1"/>
      <c r="D58" s="25" t="s">
        <v>477</v>
      </c>
      <c r="E58" s="224" t="s">
        <v>263</v>
      </c>
      <c r="F58" s="98"/>
      <c r="G58" s="93">
        <f t="shared" si="0"/>
        <v>0</v>
      </c>
      <c r="H58" s="44">
        <v>6</v>
      </c>
      <c r="I58" s="44">
        <v>0</v>
      </c>
      <c r="J58" s="44">
        <v>1</v>
      </c>
      <c r="K58" s="44">
        <v>0</v>
      </c>
      <c r="L58" s="44">
        <v>0</v>
      </c>
      <c r="M58" s="44">
        <v>0</v>
      </c>
      <c r="N58" s="16">
        <f t="shared" si="1"/>
        <v>0</v>
      </c>
      <c r="O58" s="5">
        <v>0</v>
      </c>
      <c r="P58" s="5">
        <f t="shared" si="2"/>
        <v>0</v>
      </c>
      <c r="Q58" s="16">
        <f t="shared" si="3"/>
        <v>0</v>
      </c>
      <c r="R58" s="5">
        <v>0</v>
      </c>
      <c r="S58" s="16">
        <f t="shared" si="4"/>
        <v>0</v>
      </c>
      <c r="T58" s="5">
        <f t="shared" si="5"/>
        <v>0</v>
      </c>
      <c r="U58" s="16">
        <f t="shared" si="6"/>
        <v>0</v>
      </c>
    </row>
    <row r="59" spans="1:21" ht="27.95" customHeight="1" x14ac:dyDescent="0.25">
      <c r="A59" s="1">
        <f>ROW(A53:A53)</f>
        <v>53</v>
      </c>
      <c r="B59" s="1" t="s">
        <v>22</v>
      </c>
      <c r="C59" s="1"/>
      <c r="D59" s="25" t="s">
        <v>275</v>
      </c>
      <c r="E59" s="85" t="s">
        <v>276</v>
      </c>
      <c r="F59" s="97" t="s">
        <v>436</v>
      </c>
      <c r="G59" s="93">
        <f t="shared" si="0"/>
        <v>0</v>
      </c>
      <c r="H59" s="44">
        <v>3</v>
      </c>
      <c r="I59" s="44">
        <v>0</v>
      </c>
      <c r="J59" s="44">
        <v>2</v>
      </c>
      <c r="K59" s="44">
        <v>0</v>
      </c>
      <c r="L59" s="44">
        <v>0</v>
      </c>
      <c r="M59" s="44">
        <v>0</v>
      </c>
      <c r="N59" s="16">
        <f t="shared" si="1"/>
        <v>0</v>
      </c>
      <c r="O59" s="16">
        <f>IF(I59=0,0,L59/I59)*100</f>
        <v>0</v>
      </c>
      <c r="P59" s="5">
        <f t="shared" si="2"/>
        <v>0</v>
      </c>
      <c r="Q59" s="16">
        <f t="shared" si="3"/>
        <v>0</v>
      </c>
      <c r="R59" s="16">
        <f>IF(L59=0,0,O59/L59)*100</f>
        <v>0</v>
      </c>
      <c r="S59" s="16">
        <f t="shared" si="4"/>
        <v>0</v>
      </c>
      <c r="T59" s="5">
        <f t="shared" si="5"/>
        <v>0</v>
      </c>
      <c r="U59" s="16">
        <f t="shared" si="6"/>
        <v>0</v>
      </c>
    </row>
    <row r="60" spans="1:21" ht="27.95" customHeight="1" x14ac:dyDescent="0.25">
      <c r="A60" s="1">
        <f>ROW(A54:A54)</f>
        <v>54</v>
      </c>
      <c r="B60" s="25" t="s">
        <v>23</v>
      </c>
      <c r="C60" s="232" t="s">
        <v>29</v>
      </c>
      <c r="D60" s="25" t="s">
        <v>132</v>
      </c>
      <c r="E60" s="84" t="s">
        <v>78</v>
      </c>
      <c r="F60" s="96" t="s">
        <v>313</v>
      </c>
      <c r="G60" s="93">
        <f t="shared" si="0"/>
        <v>25729.93</v>
      </c>
      <c r="H60" s="44">
        <v>49</v>
      </c>
      <c r="I60" s="44">
        <v>8</v>
      </c>
      <c r="J60" s="44">
        <v>30</v>
      </c>
      <c r="K60" s="44">
        <v>38</v>
      </c>
      <c r="L60" s="44">
        <v>49</v>
      </c>
      <c r="M60" s="44">
        <v>0</v>
      </c>
      <c r="N60" s="16">
        <f t="shared" si="1"/>
        <v>77.551020408163268</v>
      </c>
      <c r="O60" s="5">
        <v>25729.93</v>
      </c>
      <c r="P60" s="5">
        <f t="shared" si="2"/>
        <v>25729.93</v>
      </c>
      <c r="Q60" s="16">
        <f t="shared" si="3"/>
        <v>100</v>
      </c>
      <c r="R60" s="5">
        <v>25729.93</v>
      </c>
      <c r="S60" s="16">
        <f t="shared" si="4"/>
        <v>100</v>
      </c>
      <c r="T60" s="5">
        <f t="shared" si="5"/>
        <v>0</v>
      </c>
      <c r="U60" s="16">
        <f t="shared" si="6"/>
        <v>0</v>
      </c>
    </row>
    <row r="61" spans="1:21" ht="29.25" customHeight="1" x14ac:dyDescent="0.25">
      <c r="A61" s="1">
        <f>ROW(A55:A55)</f>
        <v>55</v>
      </c>
      <c r="B61" s="1" t="s">
        <v>22</v>
      </c>
      <c r="C61" s="1"/>
      <c r="D61" s="37" t="s">
        <v>130</v>
      </c>
      <c r="E61" s="85" t="s">
        <v>41</v>
      </c>
      <c r="F61" s="96" t="s">
        <v>314</v>
      </c>
      <c r="G61" s="93">
        <f t="shared" si="0"/>
        <v>29637.85</v>
      </c>
      <c r="H61" s="44">
        <v>58</v>
      </c>
      <c r="I61" s="44">
        <v>6</v>
      </c>
      <c r="J61" s="44">
        <v>22</v>
      </c>
      <c r="K61" s="44">
        <v>32</v>
      </c>
      <c r="L61" s="44">
        <v>44</v>
      </c>
      <c r="M61" s="44">
        <v>0</v>
      </c>
      <c r="N61" s="16">
        <f t="shared" si="1"/>
        <v>55.172413793103445</v>
      </c>
      <c r="O61" s="5">
        <v>29637.85</v>
      </c>
      <c r="P61" s="5">
        <f t="shared" si="2"/>
        <v>29637.85</v>
      </c>
      <c r="Q61" s="16">
        <f t="shared" si="3"/>
        <v>100</v>
      </c>
      <c r="R61" s="5">
        <v>29637.85</v>
      </c>
      <c r="S61" s="16">
        <f t="shared" si="4"/>
        <v>100</v>
      </c>
      <c r="T61" s="5">
        <f t="shared" si="5"/>
        <v>0</v>
      </c>
      <c r="U61" s="16">
        <f t="shared" si="6"/>
        <v>0</v>
      </c>
    </row>
    <row r="62" spans="1:21" ht="28.5" customHeight="1" x14ac:dyDescent="0.25">
      <c r="A62" s="1">
        <f>ROW(A56:A56)</f>
        <v>56</v>
      </c>
      <c r="B62" s="60" t="s">
        <v>22</v>
      </c>
      <c r="C62" s="232"/>
      <c r="D62" s="37" t="s">
        <v>277</v>
      </c>
      <c r="E62" s="84" t="s">
        <v>41</v>
      </c>
      <c r="F62" s="98" t="s">
        <v>315</v>
      </c>
      <c r="G62" s="93">
        <f t="shared" si="0"/>
        <v>1510.98</v>
      </c>
      <c r="H62" s="44">
        <v>30</v>
      </c>
      <c r="I62" s="44">
        <v>6</v>
      </c>
      <c r="J62" s="44">
        <v>19</v>
      </c>
      <c r="K62" s="44">
        <v>25</v>
      </c>
      <c r="L62" s="44">
        <v>29</v>
      </c>
      <c r="M62" s="44">
        <v>0</v>
      </c>
      <c r="N62" s="16">
        <f t="shared" si="1"/>
        <v>83.333333333333343</v>
      </c>
      <c r="O62" s="5">
        <v>1510.98</v>
      </c>
      <c r="P62" s="5">
        <f t="shared" si="2"/>
        <v>1510.98</v>
      </c>
      <c r="Q62" s="16">
        <f t="shared" si="3"/>
        <v>100</v>
      </c>
      <c r="R62" s="5">
        <v>1510.98</v>
      </c>
      <c r="S62" s="16">
        <f t="shared" si="4"/>
        <v>100</v>
      </c>
      <c r="T62" s="5">
        <f t="shared" si="5"/>
        <v>0</v>
      </c>
      <c r="U62" s="16">
        <f t="shared" si="6"/>
        <v>0</v>
      </c>
    </row>
    <row r="63" spans="1:21" ht="28.5" customHeight="1" x14ac:dyDescent="0.25">
      <c r="A63" s="1">
        <f>ROW(A57:A57)</f>
        <v>57</v>
      </c>
      <c r="B63" s="60" t="s">
        <v>22</v>
      </c>
      <c r="C63" s="232"/>
      <c r="D63" s="37" t="s">
        <v>419</v>
      </c>
      <c r="E63" s="84" t="s">
        <v>41</v>
      </c>
      <c r="F63" s="192" t="s">
        <v>438</v>
      </c>
      <c r="G63" s="93">
        <f t="shared" si="0"/>
        <v>1386.83</v>
      </c>
      <c r="H63" s="44">
        <v>9</v>
      </c>
      <c r="I63" s="44">
        <v>1</v>
      </c>
      <c r="J63" s="44">
        <v>4</v>
      </c>
      <c r="K63" s="44">
        <v>4</v>
      </c>
      <c r="L63" s="44">
        <v>4</v>
      </c>
      <c r="M63" s="44">
        <v>0</v>
      </c>
      <c r="N63" s="16">
        <f t="shared" si="1"/>
        <v>44.444444444444443</v>
      </c>
      <c r="O63" s="5">
        <v>1386.83</v>
      </c>
      <c r="P63" s="5">
        <f t="shared" si="2"/>
        <v>1386.83</v>
      </c>
      <c r="Q63" s="16">
        <f t="shared" si="3"/>
        <v>100</v>
      </c>
      <c r="R63" s="5">
        <v>1386.83</v>
      </c>
      <c r="S63" s="16">
        <f t="shared" si="4"/>
        <v>100</v>
      </c>
      <c r="T63" s="5">
        <f t="shared" si="5"/>
        <v>0</v>
      </c>
      <c r="U63" s="16">
        <f t="shared" si="6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134</v>
      </c>
      <c r="E64" s="84" t="s">
        <v>135</v>
      </c>
      <c r="F64" s="96" t="s">
        <v>316</v>
      </c>
      <c r="G64" s="93">
        <f t="shared" si="0"/>
        <v>4661.71</v>
      </c>
      <c r="H64" s="44">
        <v>10</v>
      </c>
      <c r="I64" s="44">
        <v>1</v>
      </c>
      <c r="J64" s="44">
        <v>7</v>
      </c>
      <c r="K64" s="44">
        <v>9</v>
      </c>
      <c r="L64" s="44">
        <v>11</v>
      </c>
      <c r="M64" s="44">
        <v>0</v>
      </c>
      <c r="N64" s="16">
        <f t="shared" si="1"/>
        <v>90</v>
      </c>
      <c r="O64" s="5">
        <v>4661.71</v>
      </c>
      <c r="P64" s="5">
        <f t="shared" si="2"/>
        <v>4661.71</v>
      </c>
      <c r="Q64" s="16">
        <f t="shared" si="3"/>
        <v>100</v>
      </c>
      <c r="R64" s="5">
        <v>4661.71</v>
      </c>
      <c r="S64" s="16">
        <f t="shared" si="4"/>
        <v>100</v>
      </c>
      <c r="T64" s="5">
        <f t="shared" si="5"/>
        <v>0</v>
      </c>
      <c r="U64" s="16">
        <f t="shared" si="6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141</v>
      </c>
      <c r="E65" s="84" t="s">
        <v>53</v>
      </c>
      <c r="F65" s="96" t="s">
        <v>317</v>
      </c>
      <c r="G65" s="93">
        <f t="shared" si="0"/>
        <v>22301.040000000001</v>
      </c>
      <c r="H65" s="44">
        <v>40</v>
      </c>
      <c r="I65" s="44">
        <v>11</v>
      </c>
      <c r="J65" s="44">
        <v>22</v>
      </c>
      <c r="K65" s="44">
        <v>31</v>
      </c>
      <c r="L65" s="44">
        <v>37</v>
      </c>
      <c r="M65" s="44">
        <v>0</v>
      </c>
      <c r="N65" s="16">
        <f t="shared" si="1"/>
        <v>77.5</v>
      </c>
      <c r="O65" s="5">
        <v>22301.040000000001</v>
      </c>
      <c r="P65" s="5">
        <f t="shared" si="2"/>
        <v>22301.040000000001</v>
      </c>
      <c r="Q65" s="16">
        <f t="shared" si="3"/>
        <v>100</v>
      </c>
      <c r="R65" s="5">
        <v>22301.040000000001</v>
      </c>
      <c r="S65" s="16">
        <f t="shared" si="4"/>
        <v>100</v>
      </c>
      <c r="T65" s="5">
        <f t="shared" si="5"/>
        <v>0</v>
      </c>
      <c r="U65" s="16">
        <f t="shared" si="6"/>
        <v>0</v>
      </c>
    </row>
    <row r="66" spans="1:21" ht="27.95" customHeight="1" x14ac:dyDescent="0.25">
      <c r="A66" s="1">
        <f t="shared" si="7"/>
        <v>61</v>
      </c>
      <c r="B66" s="1" t="s">
        <v>22</v>
      </c>
      <c r="C66" s="1"/>
      <c r="D66" s="25" t="s">
        <v>143</v>
      </c>
      <c r="E66" s="84" t="s">
        <v>53</v>
      </c>
      <c r="F66" s="96" t="s">
        <v>318</v>
      </c>
      <c r="G66" s="93">
        <f t="shared" si="0"/>
        <v>18330.18</v>
      </c>
      <c r="H66" s="44">
        <v>28</v>
      </c>
      <c r="I66" s="44">
        <v>8</v>
      </c>
      <c r="J66" s="44">
        <v>18</v>
      </c>
      <c r="K66" s="44">
        <v>19</v>
      </c>
      <c r="L66" s="44">
        <v>25</v>
      </c>
      <c r="M66" s="44">
        <v>0</v>
      </c>
      <c r="N66" s="16">
        <f t="shared" si="1"/>
        <v>67.857142857142861</v>
      </c>
      <c r="O66" s="5">
        <v>18330.18</v>
      </c>
      <c r="P66" s="5">
        <f t="shared" si="2"/>
        <v>18330.18</v>
      </c>
      <c r="Q66" s="16">
        <f t="shared" si="3"/>
        <v>100</v>
      </c>
      <c r="R66" s="5">
        <v>18330.18</v>
      </c>
      <c r="S66" s="16">
        <f t="shared" si="4"/>
        <v>100</v>
      </c>
      <c r="T66" s="5">
        <f t="shared" si="5"/>
        <v>0</v>
      </c>
      <c r="U66" s="16">
        <f t="shared" si="6"/>
        <v>0</v>
      </c>
    </row>
    <row r="67" spans="1:21" ht="30.75" customHeight="1" x14ac:dyDescent="0.25">
      <c r="A67" s="1">
        <f t="shared" si="7"/>
        <v>62</v>
      </c>
      <c r="B67" s="25" t="s">
        <v>23</v>
      </c>
      <c r="C67" s="232" t="s">
        <v>268</v>
      </c>
      <c r="D67" s="25" t="s">
        <v>267</v>
      </c>
      <c r="E67" s="84" t="s">
        <v>41</v>
      </c>
      <c r="F67" s="96" t="s">
        <v>319</v>
      </c>
      <c r="G67" s="93">
        <f t="shared" si="0"/>
        <v>1203.94</v>
      </c>
      <c r="H67" s="44">
        <v>6</v>
      </c>
      <c r="I67" s="44">
        <v>0</v>
      </c>
      <c r="J67" s="44">
        <v>5</v>
      </c>
      <c r="K67" s="44">
        <v>3</v>
      </c>
      <c r="L67" s="44">
        <v>3</v>
      </c>
      <c r="M67" s="44">
        <v>0</v>
      </c>
      <c r="N67" s="16">
        <f t="shared" si="1"/>
        <v>50</v>
      </c>
      <c r="O67" s="16">
        <v>1203.94</v>
      </c>
      <c r="P67" s="5">
        <f t="shared" si="2"/>
        <v>1203.94</v>
      </c>
      <c r="Q67" s="16">
        <f t="shared" si="3"/>
        <v>100</v>
      </c>
      <c r="R67" s="16">
        <v>1203.94</v>
      </c>
      <c r="S67" s="16">
        <f t="shared" si="4"/>
        <v>100</v>
      </c>
      <c r="T67" s="5">
        <f t="shared" si="5"/>
        <v>0</v>
      </c>
      <c r="U67" s="16">
        <f t="shared" si="6"/>
        <v>0</v>
      </c>
    </row>
    <row r="68" spans="1:21" ht="30.75" customHeight="1" x14ac:dyDescent="0.25">
      <c r="A68" s="1">
        <f t="shared" si="7"/>
        <v>63</v>
      </c>
      <c r="B68" s="25" t="s">
        <v>22</v>
      </c>
      <c r="C68" s="232"/>
      <c r="D68" s="25" t="s">
        <v>420</v>
      </c>
      <c r="E68" s="84" t="s">
        <v>41</v>
      </c>
      <c r="F68" s="192" t="s">
        <v>439</v>
      </c>
      <c r="G68" s="93">
        <f t="shared" si="0"/>
        <v>3697.5</v>
      </c>
      <c r="H68" s="44">
        <v>11</v>
      </c>
      <c r="I68" s="44">
        <v>2</v>
      </c>
      <c r="J68" s="44">
        <v>3</v>
      </c>
      <c r="K68" s="44">
        <v>4</v>
      </c>
      <c r="L68" s="44">
        <v>6</v>
      </c>
      <c r="M68" s="44">
        <v>0</v>
      </c>
      <c r="N68" s="16">
        <f t="shared" si="1"/>
        <v>36.363636363636367</v>
      </c>
      <c r="O68" s="16">
        <v>3697.5</v>
      </c>
      <c r="P68" s="5">
        <f t="shared" si="2"/>
        <v>3697.5</v>
      </c>
      <c r="Q68" s="16">
        <f t="shared" si="3"/>
        <v>100</v>
      </c>
      <c r="R68" s="16">
        <v>3697.5</v>
      </c>
      <c r="S68" s="16">
        <f t="shared" si="4"/>
        <v>100</v>
      </c>
      <c r="T68" s="5">
        <f t="shared" si="5"/>
        <v>0</v>
      </c>
      <c r="U68" s="16">
        <f t="shared" si="6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145</v>
      </c>
      <c r="E69" s="84" t="s">
        <v>111</v>
      </c>
      <c r="F69" s="96" t="s">
        <v>320</v>
      </c>
      <c r="G69" s="93">
        <f t="shared" si="0"/>
        <v>20629.27</v>
      </c>
      <c r="H69" s="44">
        <v>34</v>
      </c>
      <c r="I69" s="44">
        <v>2</v>
      </c>
      <c r="J69" s="44">
        <v>16</v>
      </c>
      <c r="K69" s="44">
        <v>23</v>
      </c>
      <c r="L69" s="44">
        <v>32</v>
      </c>
      <c r="M69" s="44">
        <v>0</v>
      </c>
      <c r="N69" s="16">
        <f t="shared" si="1"/>
        <v>67.64705882352942</v>
      </c>
      <c r="O69" s="5">
        <v>20629.27</v>
      </c>
      <c r="P69" s="5">
        <f t="shared" si="2"/>
        <v>20629.27</v>
      </c>
      <c r="Q69" s="16">
        <f t="shared" si="3"/>
        <v>100</v>
      </c>
      <c r="R69" s="5">
        <v>20629.27</v>
      </c>
      <c r="S69" s="16">
        <f t="shared" si="4"/>
        <v>100</v>
      </c>
      <c r="T69" s="5">
        <f t="shared" si="5"/>
        <v>0</v>
      </c>
      <c r="U69" s="16">
        <f t="shared" si="6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421</v>
      </c>
      <c r="E70" s="84" t="s">
        <v>41</v>
      </c>
      <c r="F70" s="192" t="s">
        <v>440</v>
      </c>
      <c r="G70" s="93">
        <f t="shared" si="0"/>
        <v>1031.6500000000001</v>
      </c>
      <c r="H70" s="44">
        <v>7</v>
      </c>
      <c r="I70" s="44">
        <v>2</v>
      </c>
      <c r="J70" s="44">
        <v>3</v>
      </c>
      <c r="K70" s="44">
        <v>3</v>
      </c>
      <c r="L70" s="44">
        <v>3</v>
      </c>
      <c r="M70" s="44">
        <v>0</v>
      </c>
      <c r="N70" s="16">
        <f t="shared" si="1"/>
        <v>42.857142857142854</v>
      </c>
      <c r="O70" s="5">
        <v>1031.6500000000001</v>
      </c>
      <c r="P70" s="5">
        <f t="shared" si="2"/>
        <v>1031.6500000000001</v>
      </c>
      <c r="Q70" s="16">
        <f t="shared" si="3"/>
        <v>100</v>
      </c>
      <c r="R70" s="5">
        <v>1031.6500000000001</v>
      </c>
      <c r="S70" s="16">
        <f t="shared" si="4"/>
        <v>100</v>
      </c>
      <c r="T70" s="5">
        <f t="shared" si="5"/>
        <v>0</v>
      </c>
      <c r="U70" s="16">
        <f t="shared" si="6"/>
        <v>0</v>
      </c>
    </row>
    <row r="71" spans="1:21" ht="27.95" customHeight="1" x14ac:dyDescent="0.25">
      <c r="A71" s="1">
        <f t="shared" ref="A71:A134" si="9">ROW(A66:A66)</f>
        <v>66</v>
      </c>
      <c r="B71" s="1" t="s">
        <v>22</v>
      </c>
      <c r="C71" s="1"/>
      <c r="D71" s="25" t="s">
        <v>149</v>
      </c>
      <c r="E71" s="84" t="s">
        <v>150</v>
      </c>
      <c r="F71" s="96" t="s">
        <v>321</v>
      </c>
      <c r="G71" s="93">
        <f t="shared" si="0"/>
        <v>18536.490000000002</v>
      </c>
      <c r="H71" s="44">
        <v>24</v>
      </c>
      <c r="I71" s="44">
        <v>4</v>
      </c>
      <c r="J71" s="44">
        <v>15</v>
      </c>
      <c r="K71" s="44">
        <v>21</v>
      </c>
      <c r="L71" s="44">
        <v>26</v>
      </c>
      <c r="M71" s="44">
        <v>0</v>
      </c>
      <c r="N71" s="16">
        <f t="shared" si="1"/>
        <v>87.5</v>
      </c>
      <c r="O71" s="5">
        <v>18536.490000000002</v>
      </c>
      <c r="P71" s="5">
        <f t="shared" si="2"/>
        <v>18536.490000000002</v>
      </c>
      <c r="Q71" s="16">
        <f t="shared" si="3"/>
        <v>100</v>
      </c>
      <c r="R71" s="5">
        <v>18536.490000000002</v>
      </c>
      <c r="S71" s="16">
        <f t="shared" si="4"/>
        <v>100</v>
      </c>
      <c r="T71" s="5">
        <f t="shared" si="5"/>
        <v>0</v>
      </c>
      <c r="U71" s="16">
        <f t="shared" si="6"/>
        <v>0</v>
      </c>
    </row>
    <row r="72" spans="1:21" ht="27.95" customHeight="1" x14ac:dyDescent="0.25">
      <c r="A72" s="1">
        <f t="shared" si="9"/>
        <v>67</v>
      </c>
      <c r="B72" s="1" t="s">
        <v>22</v>
      </c>
      <c r="C72" s="1"/>
      <c r="D72" s="25" t="s">
        <v>152</v>
      </c>
      <c r="E72" s="86" t="s">
        <v>53</v>
      </c>
      <c r="F72" s="96" t="s">
        <v>322</v>
      </c>
      <c r="G72" s="93">
        <f t="shared" si="0"/>
        <v>13706.36</v>
      </c>
      <c r="H72" s="44">
        <v>32</v>
      </c>
      <c r="I72" s="44">
        <v>8</v>
      </c>
      <c r="J72" s="44">
        <v>18</v>
      </c>
      <c r="K72" s="44">
        <v>16</v>
      </c>
      <c r="L72" s="44">
        <v>22</v>
      </c>
      <c r="M72" s="44">
        <v>0</v>
      </c>
      <c r="N72" s="16">
        <f t="shared" si="1"/>
        <v>50</v>
      </c>
      <c r="O72" s="5">
        <v>13706.36</v>
      </c>
      <c r="P72" s="5">
        <f t="shared" si="2"/>
        <v>13706.36</v>
      </c>
      <c r="Q72" s="16">
        <f t="shared" si="3"/>
        <v>100</v>
      </c>
      <c r="R72" s="5">
        <v>13706.36</v>
      </c>
      <c r="S72" s="16">
        <f t="shared" si="4"/>
        <v>100</v>
      </c>
      <c r="T72" s="5">
        <f t="shared" si="5"/>
        <v>0</v>
      </c>
      <c r="U72" s="16">
        <f t="shared" si="6"/>
        <v>0</v>
      </c>
    </row>
    <row r="73" spans="1:21" ht="27.95" customHeight="1" x14ac:dyDescent="0.25">
      <c r="A73" s="1">
        <f t="shared" si="9"/>
        <v>68</v>
      </c>
      <c r="B73" s="1" t="s">
        <v>22</v>
      </c>
      <c r="C73" s="1"/>
      <c r="D73" s="25" t="s">
        <v>154</v>
      </c>
      <c r="E73" s="84" t="s">
        <v>155</v>
      </c>
      <c r="F73" s="99" t="s">
        <v>323</v>
      </c>
      <c r="G73" s="93">
        <f t="shared" si="0"/>
        <v>34544.620000000003</v>
      </c>
      <c r="H73" s="44">
        <v>52</v>
      </c>
      <c r="I73" s="44">
        <v>5</v>
      </c>
      <c r="J73" s="44">
        <v>46</v>
      </c>
      <c r="K73" s="44">
        <v>39</v>
      </c>
      <c r="L73" s="44">
        <v>57</v>
      </c>
      <c r="M73" s="44">
        <v>0</v>
      </c>
      <c r="N73" s="16">
        <f t="shared" si="1"/>
        <v>75</v>
      </c>
      <c r="O73" s="5">
        <v>34544.620000000003</v>
      </c>
      <c r="P73" s="5">
        <f t="shared" si="2"/>
        <v>34544.620000000003</v>
      </c>
      <c r="Q73" s="16">
        <f t="shared" si="3"/>
        <v>100</v>
      </c>
      <c r="R73" s="5">
        <v>34544.620000000003</v>
      </c>
      <c r="S73" s="16">
        <f t="shared" si="4"/>
        <v>100</v>
      </c>
      <c r="T73" s="5">
        <f t="shared" si="5"/>
        <v>0</v>
      </c>
      <c r="U73" s="16">
        <f t="shared" si="6"/>
        <v>0</v>
      </c>
    </row>
    <row r="74" spans="1:21" ht="39" customHeight="1" x14ac:dyDescent="0.25">
      <c r="A74" s="1">
        <f t="shared" si="9"/>
        <v>69</v>
      </c>
      <c r="B74" s="25" t="s">
        <v>23</v>
      </c>
      <c r="C74" s="232" t="s">
        <v>30</v>
      </c>
      <c r="D74" s="25" t="s">
        <v>157</v>
      </c>
      <c r="E74" s="87" t="s">
        <v>158</v>
      </c>
      <c r="F74" s="97" t="s">
        <v>324</v>
      </c>
      <c r="G74" s="93">
        <f t="shared" si="0"/>
        <v>3148.3</v>
      </c>
      <c r="H74" s="44">
        <v>45</v>
      </c>
      <c r="I74" s="44">
        <v>9</v>
      </c>
      <c r="J74" s="44">
        <v>13</v>
      </c>
      <c r="K74" s="44">
        <v>8</v>
      </c>
      <c r="L74" s="44">
        <v>9</v>
      </c>
      <c r="M74" s="44">
        <v>0</v>
      </c>
      <c r="N74" s="16">
        <f t="shared" si="1"/>
        <v>17.777777777777779</v>
      </c>
      <c r="O74" s="5">
        <v>3148.3</v>
      </c>
      <c r="P74" s="5">
        <f t="shared" si="2"/>
        <v>3148.3</v>
      </c>
      <c r="Q74" s="16">
        <f t="shared" si="3"/>
        <v>100</v>
      </c>
      <c r="R74" s="5">
        <v>3148.3</v>
      </c>
      <c r="S74" s="16">
        <f t="shared" si="4"/>
        <v>100</v>
      </c>
      <c r="T74" s="5">
        <f t="shared" si="5"/>
        <v>0</v>
      </c>
      <c r="U74" s="16">
        <f t="shared" si="6"/>
        <v>0</v>
      </c>
    </row>
    <row r="75" spans="1:21" ht="27.95" customHeight="1" x14ac:dyDescent="0.25">
      <c r="A75" s="1">
        <f t="shared" si="9"/>
        <v>70</v>
      </c>
      <c r="B75" s="1" t="s">
        <v>22</v>
      </c>
      <c r="C75" s="1"/>
      <c r="D75" s="25" t="s">
        <v>160</v>
      </c>
      <c r="E75" s="84" t="s">
        <v>161</v>
      </c>
      <c r="F75" s="96" t="s">
        <v>325</v>
      </c>
      <c r="G75" s="93">
        <f t="shared" si="0"/>
        <v>23549.26</v>
      </c>
      <c r="H75" s="44">
        <v>47</v>
      </c>
      <c r="I75" s="44">
        <v>2</v>
      </c>
      <c r="J75" s="44">
        <v>22</v>
      </c>
      <c r="K75" s="44">
        <v>34</v>
      </c>
      <c r="L75" s="44">
        <v>43</v>
      </c>
      <c r="M75" s="44">
        <v>0</v>
      </c>
      <c r="N75" s="16">
        <f t="shared" si="1"/>
        <v>72.340425531914903</v>
      </c>
      <c r="O75" s="5">
        <v>23549.26</v>
      </c>
      <c r="P75" s="5">
        <f t="shared" si="2"/>
        <v>23549.26</v>
      </c>
      <c r="Q75" s="16">
        <f t="shared" si="3"/>
        <v>100</v>
      </c>
      <c r="R75" s="5">
        <v>23549.26</v>
      </c>
      <c r="S75" s="16">
        <f t="shared" si="4"/>
        <v>100</v>
      </c>
      <c r="T75" s="5">
        <f t="shared" si="5"/>
        <v>0</v>
      </c>
      <c r="U75" s="16">
        <f t="shared" si="6"/>
        <v>0</v>
      </c>
    </row>
    <row r="76" spans="1:21" ht="27.95" customHeight="1" x14ac:dyDescent="0.25">
      <c r="A76" s="1">
        <f t="shared" si="9"/>
        <v>71</v>
      </c>
      <c r="B76" s="25" t="s">
        <v>24</v>
      </c>
      <c r="C76" s="232" t="s">
        <v>31</v>
      </c>
      <c r="D76" s="25" t="s">
        <v>163</v>
      </c>
      <c r="E76" s="84" t="s">
        <v>164</v>
      </c>
      <c r="F76" s="100" t="s">
        <v>165</v>
      </c>
      <c r="G76" s="93">
        <f t="shared" si="0"/>
        <v>18595.849999999999</v>
      </c>
      <c r="H76" s="44">
        <v>33</v>
      </c>
      <c r="I76" s="44">
        <v>5</v>
      </c>
      <c r="J76" s="44">
        <v>18</v>
      </c>
      <c r="K76" s="44">
        <v>22</v>
      </c>
      <c r="L76" s="44">
        <v>25</v>
      </c>
      <c r="M76" s="44">
        <v>0</v>
      </c>
      <c r="N76" s="16">
        <f t="shared" si="1"/>
        <v>66.666666666666657</v>
      </c>
      <c r="O76" s="5">
        <v>18595.849999999999</v>
      </c>
      <c r="P76" s="5">
        <f t="shared" si="2"/>
        <v>18595.849999999999</v>
      </c>
      <c r="Q76" s="16">
        <f t="shared" ref="Q76:Q138" si="10">IF(O76=0,0,P76/O76)*100</f>
        <v>100</v>
      </c>
      <c r="R76" s="5">
        <v>18595.849999999999</v>
      </c>
      <c r="S76" s="16">
        <f t="shared" ref="S76:S138" si="11">IF(P76=0,0,R76/P76)*100</f>
        <v>100</v>
      </c>
      <c r="T76" s="5">
        <f t="shared" si="5"/>
        <v>0</v>
      </c>
      <c r="U76" s="16">
        <f t="shared" ref="U76:U138" si="12">IF(P76=0,0,T76/P76)*100</f>
        <v>0</v>
      </c>
    </row>
    <row r="77" spans="1:21" ht="27.95" customHeight="1" x14ac:dyDescent="0.25">
      <c r="A77" s="1">
        <f t="shared" si="9"/>
        <v>72</v>
      </c>
      <c r="B77" s="1" t="s">
        <v>22</v>
      </c>
      <c r="C77" s="1"/>
      <c r="D77" s="25" t="s">
        <v>168</v>
      </c>
      <c r="E77" s="84" t="s">
        <v>41</v>
      </c>
      <c r="F77" s="98" t="s">
        <v>326</v>
      </c>
      <c r="G77" s="93">
        <f t="shared" si="0"/>
        <v>14464.55</v>
      </c>
      <c r="H77" s="44">
        <v>43</v>
      </c>
      <c r="I77" s="44">
        <v>14</v>
      </c>
      <c r="J77" s="44">
        <v>18</v>
      </c>
      <c r="K77" s="44">
        <v>25</v>
      </c>
      <c r="L77" s="44">
        <v>30</v>
      </c>
      <c r="M77" s="44">
        <v>0</v>
      </c>
      <c r="N77" s="16">
        <f t="shared" si="1"/>
        <v>58.139534883720934</v>
      </c>
      <c r="O77" s="5">
        <v>14464.55</v>
      </c>
      <c r="P77" s="5">
        <f t="shared" si="2"/>
        <v>14464.55</v>
      </c>
      <c r="Q77" s="16">
        <f t="shared" si="10"/>
        <v>100</v>
      </c>
      <c r="R77" s="5">
        <v>14464.55</v>
      </c>
      <c r="S77" s="16">
        <f t="shared" si="11"/>
        <v>100</v>
      </c>
      <c r="T77" s="5">
        <f t="shared" si="5"/>
        <v>0</v>
      </c>
      <c r="U77" s="16">
        <f t="shared" si="12"/>
        <v>0</v>
      </c>
    </row>
    <row r="78" spans="1:21" ht="27.95" customHeight="1" x14ac:dyDescent="0.25">
      <c r="A78" s="1">
        <f t="shared" si="9"/>
        <v>73</v>
      </c>
      <c r="B78" s="1" t="s">
        <v>22</v>
      </c>
      <c r="C78" s="1"/>
      <c r="D78" s="25" t="s">
        <v>170</v>
      </c>
      <c r="E78" s="84" t="s">
        <v>41</v>
      </c>
      <c r="F78" s="98" t="s">
        <v>327</v>
      </c>
      <c r="G78" s="93">
        <f t="shared" si="0"/>
        <v>6295.73</v>
      </c>
      <c r="H78" s="44">
        <v>28</v>
      </c>
      <c r="I78" s="44">
        <v>7</v>
      </c>
      <c r="J78" s="44">
        <v>14</v>
      </c>
      <c r="K78" s="44">
        <v>14</v>
      </c>
      <c r="L78" s="44">
        <v>17</v>
      </c>
      <c r="M78" s="44">
        <v>0</v>
      </c>
      <c r="N78" s="16">
        <f t="shared" si="1"/>
        <v>50</v>
      </c>
      <c r="O78" s="5">
        <v>6295.73</v>
      </c>
      <c r="P78" s="5">
        <f t="shared" si="2"/>
        <v>6295.73</v>
      </c>
      <c r="Q78" s="16">
        <f t="shared" si="10"/>
        <v>100</v>
      </c>
      <c r="R78" s="5">
        <v>6295.73</v>
      </c>
      <c r="S78" s="16">
        <f t="shared" si="11"/>
        <v>100</v>
      </c>
      <c r="T78" s="5">
        <f t="shared" si="5"/>
        <v>0</v>
      </c>
      <c r="U78" s="16">
        <f t="shared" si="12"/>
        <v>0</v>
      </c>
    </row>
    <row r="79" spans="1:21" ht="27.95" customHeight="1" x14ac:dyDescent="0.25">
      <c r="A79" s="1">
        <f t="shared" si="9"/>
        <v>74</v>
      </c>
      <c r="B79" s="1" t="s">
        <v>22</v>
      </c>
      <c r="C79" s="1"/>
      <c r="D79" s="25" t="s">
        <v>166</v>
      </c>
      <c r="E79" s="84" t="s">
        <v>53</v>
      </c>
      <c r="F79" s="98" t="s">
        <v>328</v>
      </c>
      <c r="G79" s="93">
        <f t="shared" si="0"/>
        <v>18309.5</v>
      </c>
      <c r="H79" s="44">
        <v>39</v>
      </c>
      <c r="I79" s="44">
        <v>6</v>
      </c>
      <c r="J79" s="44">
        <v>28</v>
      </c>
      <c r="K79" s="44">
        <v>28</v>
      </c>
      <c r="L79" s="44">
        <v>35</v>
      </c>
      <c r="M79" s="44">
        <v>0</v>
      </c>
      <c r="N79" s="16">
        <f t="shared" si="1"/>
        <v>71.794871794871796</v>
      </c>
      <c r="O79" s="5">
        <v>18309.5</v>
      </c>
      <c r="P79" s="5">
        <f t="shared" si="2"/>
        <v>18309.5</v>
      </c>
      <c r="Q79" s="16">
        <f t="shared" si="10"/>
        <v>100</v>
      </c>
      <c r="R79" s="5">
        <v>18309.5</v>
      </c>
      <c r="S79" s="16">
        <f t="shared" si="11"/>
        <v>100</v>
      </c>
      <c r="T79" s="5">
        <f t="shared" si="5"/>
        <v>0</v>
      </c>
      <c r="U79" s="16">
        <f t="shared" si="12"/>
        <v>0</v>
      </c>
    </row>
    <row r="80" spans="1:21" ht="27.95" customHeight="1" x14ac:dyDescent="0.25">
      <c r="A80" s="1">
        <f t="shared" si="9"/>
        <v>75</v>
      </c>
      <c r="B80" s="1" t="s">
        <v>22</v>
      </c>
      <c r="C80" s="1"/>
      <c r="D80" s="25" t="s">
        <v>481</v>
      </c>
      <c r="E80" s="84" t="s">
        <v>53</v>
      </c>
      <c r="F80" s="192" t="s">
        <v>441</v>
      </c>
      <c r="G80" s="93">
        <f t="shared" si="0"/>
        <v>583.92999999999995</v>
      </c>
      <c r="H80" s="44">
        <v>6</v>
      </c>
      <c r="I80" s="44">
        <v>1</v>
      </c>
      <c r="J80" s="44">
        <v>2</v>
      </c>
      <c r="K80" s="44">
        <v>2</v>
      </c>
      <c r="L80" s="44">
        <v>2</v>
      </c>
      <c r="M80" s="44">
        <v>0</v>
      </c>
      <c r="N80" s="16">
        <f t="shared" si="1"/>
        <v>33.333333333333329</v>
      </c>
      <c r="O80" s="5">
        <v>583.92999999999995</v>
      </c>
      <c r="P80" s="5">
        <f t="shared" si="2"/>
        <v>583.92999999999995</v>
      </c>
      <c r="Q80" s="16">
        <f t="shared" si="10"/>
        <v>100</v>
      </c>
      <c r="R80" s="5">
        <v>583.92999999999995</v>
      </c>
      <c r="S80" s="16">
        <f t="shared" si="11"/>
        <v>100</v>
      </c>
      <c r="T80" s="5">
        <f t="shared" si="5"/>
        <v>0</v>
      </c>
      <c r="U80" s="16">
        <f t="shared" si="12"/>
        <v>0</v>
      </c>
    </row>
    <row r="81" spans="1:21" ht="27.95" customHeight="1" x14ac:dyDescent="0.25">
      <c r="A81" s="1">
        <f t="shared" si="9"/>
        <v>76</v>
      </c>
      <c r="B81" s="1" t="s">
        <v>22</v>
      </c>
      <c r="C81" s="1"/>
      <c r="D81" s="25" t="s">
        <v>172</v>
      </c>
      <c r="E81" s="86" t="s">
        <v>173</v>
      </c>
      <c r="F81" s="96" t="s">
        <v>329</v>
      </c>
      <c r="G81" s="93">
        <f t="shared" si="0"/>
        <v>24359.82</v>
      </c>
      <c r="H81" s="44">
        <v>38</v>
      </c>
      <c r="I81" s="44">
        <v>1</v>
      </c>
      <c r="J81" s="44">
        <v>24</v>
      </c>
      <c r="K81" s="44">
        <v>18</v>
      </c>
      <c r="L81" s="44">
        <v>23</v>
      </c>
      <c r="M81" s="44">
        <v>0</v>
      </c>
      <c r="N81" s="16">
        <f t="shared" si="1"/>
        <v>47.368421052631575</v>
      </c>
      <c r="O81" s="5">
        <v>24359.82</v>
      </c>
      <c r="P81" s="5">
        <f t="shared" si="2"/>
        <v>24359.82</v>
      </c>
      <c r="Q81" s="16">
        <f t="shared" si="10"/>
        <v>100</v>
      </c>
      <c r="R81" s="5">
        <v>24359.82</v>
      </c>
      <c r="S81" s="16">
        <f t="shared" si="11"/>
        <v>100</v>
      </c>
      <c r="T81" s="5">
        <f t="shared" si="5"/>
        <v>0</v>
      </c>
      <c r="U81" s="16">
        <f t="shared" si="12"/>
        <v>0</v>
      </c>
    </row>
    <row r="82" spans="1:21" ht="27.95" customHeight="1" x14ac:dyDescent="0.25">
      <c r="A82" s="1">
        <f t="shared" si="9"/>
        <v>77</v>
      </c>
      <c r="B82" s="1" t="s">
        <v>22</v>
      </c>
      <c r="C82" s="1"/>
      <c r="D82" s="25" t="s">
        <v>175</v>
      </c>
      <c r="E82" s="84" t="s">
        <v>176</v>
      </c>
      <c r="F82" s="96" t="s">
        <v>370</v>
      </c>
      <c r="G82" s="93">
        <f t="shared" si="0"/>
        <v>20300.25</v>
      </c>
      <c r="H82" s="44">
        <v>37</v>
      </c>
      <c r="I82" s="44">
        <v>9</v>
      </c>
      <c r="J82" s="44">
        <v>18</v>
      </c>
      <c r="K82" s="44">
        <v>23</v>
      </c>
      <c r="L82" s="44">
        <v>26</v>
      </c>
      <c r="M82" s="44">
        <v>0</v>
      </c>
      <c r="N82" s="16">
        <f t="shared" si="1"/>
        <v>62.162162162162161</v>
      </c>
      <c r="O82" s="5">
        <v>20300.25</v>
      </c>
      <c r="P82" s="5">
        <f t="shared" si="2"/>
        <v>20300.25</v>
      </c>
      <c r="Q82" s="16">
        <f t="shared" si="10"/>
        <v>100</v>
      </c>
      <c r="R82" s="5">
        <v>20300.25</v>
      </c>
      <c r="S82" s="16">
        <f t="shared" si="11"/>
        <v>100</v>
      </c>
      <c r="T82" s="5">
        <f t="shared" si="5"/>
        <v>0</v>
      </c>
      <c r="U82" s="16">
        <f t="shared" si="12"/>
        <v>0</v>
      </c>
    </row>
    <row r="83" spans="1:21" ht="27.95" customHeight="1" x14ac:dyDescent="0.25">
      <c r="A83" s="1">
        <f t="shared" si="9"/>
        <v>78</v>
      </c>
      <c r="B83" s="1" t="s">
        <v>22</v>
      </c>
      <c r="C83" s="1"/>
      <c r="D83" s="25" t="s">
        <v>451</v>
      </c>
      <c r="E83" s="84" t="s">
        <v>41</v>
      </c>
      <c r="F83" s="96"/>
      <c r="G83" s="93">
        <f t="shared" si="0"/>
        <v>744.81</v>
      </c>
      <c r="H83" s="44">
        <v>7</v>
      </c>
      <c r="I83" s="44">
        <v>1</v>
      </c>
      <c r="J83" s="44">
        <v>4</v>
      </c>
      <c r="K83" s="44">
        <v>3</v>
      </c>
      <c r="L83" s="44">
        <v>3</v>
      </c>
      <c r="M83" s="44">
        <v>0</v>
      </c>
      <c r="N83" s="16">
        <f t="shared" si="1"/>
        <v>42.857142857142854</v>
      </c>
      <c r="O83" s="5">
        <v>744.81</v>
      </c>
      <c r="P83" s="5">
        <f t="shared" si="2"/>
        <v>744.81</v>
      </c>
      <c r="Q83" s="16">
        <f t="shared" si="10"/>
        <v>100</v>
      </c>
      <c r="R83" s="5">
        <v>744.81</v>
      </c>
      <c r="S83" s="16">
        <f t="shared" si="11"/>
        <v>100</v>
      </c>
      <c r="T83" s="5">
        <f t="shared" si="5"/>
        <v>0</v>
      </c>
      <c r="U83" s="16">
        <f t="shared" si="12"/>
        <v>0</v>
      </c>
    </row>
    <row r="84" spans="1:21" ht="27.95" customHeight="1" x14ac:dyDescent="0.25">
      <c r="A84" s="1">
        <f t="shared" si="9"/>
        <v>79</v>
      </c>
      <c r="B84" s="1" t="s">
        <v>22</v>
      </c>
      <c r="C84" s="1"/>
      <c r="D84" s="37" t="s">
        <v>178</v>
      </c>
      <c r="E84" s="85" t="s">
        <v>53</v>
      </c>
      <c r="F84" s="96" t="s">
        <v>330</v>
      </c>
      <c r="G84" s="93">
        <f t="shared" si="0"/>
        <v>103.49</v>
      </c>
      <c r="H84" s="44">
        <v>1</v>
      </c>
      <c r="I84" s="44">
        <v>0</v>
      </c>
      <c r="J84" s="44">
        <v>1</v>
      </c>
      <c r="K84" s="44">
        <v>1</v>
      </c>
      <c r="L84" s="44">
        <v>1</v>
      </c>
      <c r="M84" s="44">
        <v>0</v>
      </c>
      <c r="N84" s="16">
        <f t="shared" si="1"/>
        <v>100</v>
      </c>
      <c r="O84" s="5">
        <v>103.49</v>
      </c>
      <c r="P84" s="5">
        <f t="shared" si="2"/>
        <v>103.49</v>
      </c>
      <c r="Q84" s="16">
        <f t="shared" si="10"/>
        <v>100</v>
      </c>
      <c r="R84" s="5">
        <v>103.49</v>
      </c>
      <c r="S84" s="16">
        <f t="shared" si="11"/>
        <v>100</v>
      </c>
      <c r="T84" s="5">
        <f t="shared" si="5"/>
        <v>0</v>
      </c>
      <c r="U84" s="16">
        <f t="shared" si="12"/>
        <v>0</v>
      </c>
    </row>
    <row r="85" spans="1:21" ht="27.95" customHeight="1" x14ac:dyDescent="0.25">
      <c r="A85" s="1">
        <f t="shared" si="9"/>
        <v>80</v>
      </c>
      <c r="B85" s="1" t="s">
        <v>22</v>
      </c>
      <c r="C85" s="1"/>
      <c r="D85" s="25" t="s">
        <v>180</v>
      </c>
      <c r="E85" s="84" t="s">
        <v>41</v>
      </c>
      <c r="F85" s="97" t="s">
        <v>359</v>
      </c>
      <c r="G85" s="93">
        <f t="shared" si="0"/>
        <v>0</v>
      </c>
      <c r="H85" s="44">
        <v>18</v>
      </c>
      <c r="I85" s="44">
        <v>5</v>
      </c>
      <c r="J85" s="44">
        <v>7</v>
      </c>
      <c r="K85" s="44">
        <v>0</v>
      </c>
      <c r="L85" s="44">
        <v>0</v>
      </c>
      <c r="M85" s="44">
        <v>0</v>
      </c>
      <c r="N85" s="16">
        <f t="shared" si="1"/>
        <v>0</v>
      </c>
      <c r="O85" s="5">
        <v>0</v>
      </c>
      <c r="P85" s="5">
        <f t="shared" si="2"/>
        <v>0</v>
      </c>
      <c r="Q85" s="16">
        <f t="shared" si="10"/>
        <v>0</v>
      </c>
      <c r="R85" s="5">
        <v>0</v>
      </c>
      <c r="S85" s="16">
        <f t="shared" si="11"/>
        <v>0</v>
      </c>
      <c r="T85" s="5">
        <f t="shared" si="5"/>
        <v>0</v>
      </c>
      <c r="U85" s="16">
        <f t="shared" si="12"/>
        <v>0</v>
      </c>
    </row>
    <row r="86" spans="1:21" ht="27.95" customHeight="1" x14ac:dyDescent="0.25">
      <c r="A86" s="1">
        <f t="shared" si="9"/>
        <v>81</v>
      </c>
      <c r="B86" s="25" t="s">
        <v>25</v>
      </c>
      <c r="C86" s="232" t="s">
        <v>32</v>
      </c>
      <c r="D86" s="25" t="s">
        <v>182</v>
      </c>
      <c r="E86" s="84" t="s">
        <v>41</v>
      </c>
      <c r="F86" s="96" t="s">
        <v>331</v>
      </c>
      <c r="G86" s="93">
        <f t="shared" si="0"/>
        <v>12694.09</v>
      </c>
      <c r="H86" s="44">
        <v>38</v>
      </c>
      <c r="I86" s="44">
        <v>14</v>
      </c>
      <c r="J86" s="44">
        <v>18</v>
      </c>
      <c r="K86" s="44">
        <v>32</v>
      </c>
      <c r="L86" s="44">
        <v>40</v>
      </c>
      <c r="M86" s="44">
        <v>0</v>
      </c>
      <c r="N86" s="16">
        <f t="shared" si="1"/>
        <v>84.210526315789465</v>
      </c>
      <c r="O86" s="5">
        <v>12694.09</v>
      </c>
      <c r="P86" s="5">
        <f t="shared" si="2"/>
        <v>12694.09</v>
      </c>
      <c r="Q86" s="16">
        <f t="shared" si="10"/>
        <v>100</v>
      </c>
      <c r="R86" s="5">
        <v>12694.09</v>
      </c>
      <c r="S86" s="16">
        <f t="shared" si="11"/>
        <v>100</v>
      </c>
      <c r="T86" s="5">
        <f t="shared" si="5"/>
        <v>0</v>
      </c>
      <c r="U86" s="16">
        <f t="shared" si="12"/>
        <v>0</v>
      </c>
    </row>
    <row r="87" spans="1:21" ht="27.95" customHeight="1" x14ac:dyDescent="0.25">
      <c r="A87" s="1">
        <f t="shared" si="9"/>
        <v>82</v>
      </c>
      <c r="B87" s="232" t="s">
        <v>24</v>
      </c>
      <c r="C87" s="232" t="s">
        <v>259</v>
      </c>
      <c r="D87" s="25" t="s">
        <v>260</v>
      </c>
      <c r="E87" s="84" t="s">
        <v>41</v>
      </c>
      <c r="F87" s="96" t="s">
        <v>332</v>
      </c>
      <c r="G87" s="93">
        <f t="shared" si="0"/>
        <v>5999.98</v>
      </c>
      <c r="H87" s="44">
        <v>18</v>
      </c>
      <c r="I87" s="44">
        <v>2</v>
      </c>
      <c r="J87" s="44">
        <v>7</v>
      </c>
      <c r="K87" s="44">
        <v>9</v>
      </c>
      <c r="L87" s="44">
        <v>13</v>
      </c>
      <c r="M87" s="44">
        <v>0</v>
      </c>
      <c r="N87" s="16">
        <f t="shared" si="1"/>
        <v>50</v>
      </c>
      <c r="O87" s="16">
        <v>5999.98</v>
      </c>
      <c r="P87" s="5">
        <f t="shared" si="2"/>
        <v>5999.98</v>
      </c>
      <c r="Q87" s="16">
        <f t="shared" si="10"/>
        <v>100</v>
      </c>
      <c r="R87" s="16">
        <v>5999.98</v>
      </c>
      <c r="S87" s="16">
        <f t="shared" si="11"/>
        <v>100</v>
      </c>
      <c r="T87" s="5">
        <f t="shared" si="5"/>
        <v>0</v>
      </c>
      <c r="U87" s="16">
        <f t="shared" si="12"/>
        <v>0</v>
      </c>
    </row>
    <row r="88" spans="1:21" ht="27.95" customHeight="1" x14ac:dyDescent="0.25">
      <c r="A88" s="1">
        <f t="shared" si="9"/>
        <v>83</v>
      </c>
      <c r="B88" s="232" t="s">
        <v>22</v>
      </c>
      <c r="C88" s="232"/>
      <c r="D88" s="25" t="s">
        <v>473</v>
      </c>
      <c r="E88" s="84" t="s">
        <v>58</v>
      </c>
      <c r="F88" s="96"/>
      <c r="G88" s="93">
        <f t="shared" si="0"/>
        <v>0</v>
      </c>
      <c r="H88" s="44">
        <v>4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16">
        <f t="shared" si="1"/>
        <v>0</v>
      </c>
      <c r="O88" s="16">
        <v>0</v>
      </c>
      <c r="P88" s="5">
        <f t="shared" si="2"/>
        <v>0</v>
      </c>
      <c r="Q88" s="16">
        <f t="shared" si="10"/>
        <v>0</v>
      </c>
      <c r="R88" s="16">
        <v>0</v>
      </c>
      <c r="S88" s="16">
        <f t="shared" si="11"/>
        <v>0</v>
      </c>
      <c r="T88" s="5">
        <f t="shared" si="5"/>
        <v>0</v>
      </c>
      <c r="U88" s="16">
        <f t="shared" si="12"/>
        <v>0</v>
      </c>
    </row>
    <row r="89" spans="1:21" ht="27.95" customHeight="1" x14ac:dyDescent="0.25">
      <c r="A89" s="1">
        <f t="shared" si="9"/>
        <v>84</v>
      </c>
      <c r="B89" s="1" t="s">
        <v>22</v>
      </c>
      <c r="C89" s="1"/>
      <c r="D89" s="25" t="s">
        <v>184</v>
      </c>
      <c r="E89" s="84" t="s">
        <v>185</v>
      </c>
      <c r="F89" s="98" t="s">
        <v>333</v>
      </c>
      <c r="G89" s="93">
        <f t="shared" si="0"/>
        <v>91.35</v>
      </c>
      <c r="H89" s="44">
        <v>11</v>
      </c>
      <c r="I89" s="44">
        <v>1</v>
      </c>
      <c r="J89" s="44">
        <v>6</v>
      </c>
      <c r="K89" s="44">
        <v>1</v>
      </c>
      <c r="L89" s="44">
        <v>1</v>
      </c>
      <c r="M89" s="44">
        <v>0</v>
      </c>
      <c r="N89" s="16">
        <f t="shared" si="1"/>
        <v>9.0909090909090917</v>
      </c>
      <c r="O89" s="5">
        <v>91.35</v>
      </c>
      <c r="P89" s="5">
        <f t="shared" si="2"/>
        <v>91.35</v>
      </c>
      <c r="Q89" s="16">
        <f t="shared" si="10"/>
        <v>100</v>
      </c>
      <c r="R89" s="5">
        <v>91.35</v>
      </c>
      <c r="S89" s="16">
        <f t="shared" si="11"/>
        <v>100</v>
      </c>
      <c r="T89" s="5">
        <f t="shared" si="5"/>
        <v>0</v>
      </c>
      <c r="U89" s="16">
        <f t="shared" si="12"/>
        <v>0</v>
      </c>
    </row>
    <row r="90" spans="1:21" ht="27.95" customHeight="1" x14ac:dyDescent="0.25">
      <c r="A90" s="1">
        <f t="shared" si="9"/>
        <v>85</v>
      </c>
      <c r="B90" s="1" t="s">
        <v>22</v>
      </c>
      <c r="C90" s="1"/>
      <c r="D90" s="25" t="s">
        <v>187</v>
      </c>
      <c r="E90" s="84" t="s">
        <v>188</v>
      </c>
      <c r="F90" s="96" t="s">
        <v>362</v>
      </c>
      <c r="G90" s="93">
        <f t="shared" si="0"/>
        <v>20803.45</v>
      </c>
      <c r="H90" s="44">
        <v>42</v>
      </c>
      <c r="I90" s="44">
        <v>8</v>
      </c>
      <c r="J90" s="44">
        <v>24</v>
      </c>
      <c r="K90" s="44">
        <v>35</v>
      </c>
      <c r="L90" s="44">
        <v>45</v>
      </c>
      <c r="M90" s="44">
        <v>0</v>
      </c>
      <c r="N90" s="16">
        <f t="shared" si="1"/>
        <v>83.333333333333343</v>
      </c>
      <c r="O90" s="5">
        <v>20803.45</v>
      </c>
      <c r="P90" s="5">
        <f t="shared" si="2"/>
        <v>20803.45</v>
      </c>
      <c r="Q90" s="16">
        <f t="shared" si="10"/>
        <v>100</v>
      </c>
      <c r="R90" s="5">
        <v>20803.45</v>
      </c>
      <c r="S90" s="16">
        <f t="shared" si="11"/>
        <v>100</v>
      </c>
      <c r="T90" s="5">
        <f t="shared" si="5"/>
        <v>0</v>
      </c>
      <c r="U90" s="16">
        <f t="shared" si="12"/>
        <v>0</v>
      </c>
    </row>
    <row r="91" spans="1:21" ht="27.95" customHeight="1" x14ac:dyDescent="0.25">
      <c r="A91" s="1">
        <f t="shared" si="9"/>
        <v>86</v>
      </c>
      <c r="B91" s="1" t="s">
        <v>22</v>
      </c>
      <c r="C91" s="1"/>
      <c r="D91" s="25" t="s">
        <v>423</v>
      </c>
      <c r="E91" s="84" t="s">
        <v>188</v>
      </c>
      <c r="F91" s="192" t="s">
        <v>442</v>
      </c>
      <c r="G91" s="93">
        <f t="shared" si="0"/>
        <v>0</v>
      </c>
      <c r="H91" s="44">
        <v>9</v>
      </c>
      <c r="I91" s="44">
        <v>0</v>
      </c>
      <c r="J91" s="44">
        <v>1</v>
      </c>
      <c r="K91" s="44">
        <v>0</v>
      </c>
      <c r="L91" s="44">
        <v>0</v>
      </c>
      <c r="M91" s="44">
        <v>0</v>
      </c>
      <c r="N91" s="16">
        <f t="shared" si="1"/>
        <v>0</v>
      </c>
      <c r="O91" s="5">
        <v>0</v>
      </c>
      <c r="P91" s="5">
        <f t="shared" si="2"/>
        <v>0</v>
      </c>
      <c r="Q91" s="16">
        <f t="shared" si="10"/>
        <v>0</v>
      </c>
      <c r="R91" s="5">
        <v>0</v>
      </c>
      <c r="S91" s="16">
        <f t="shared" si="11"/>
        <v>0</v>
      </c>
      <c r="T91" s="5">
        <f t="shared" si="5"/>
        <v>0</v>
      </c>
      <c r="U91" s="16">
        <f t="shared" si="12"/>
        <v>0</v>
      </c>
    </row>
    <row r="92" spans="1:21" ht="42" customHeight="1" x14ac:dyDescent="0.25">
      <c r="A92" s="1">
        <f t="shared" si="9"/>
        <v>87</v>
      </c>
      <c r="B92" s="1" t="s">
        <v>22</v>
      </c>
      <c r="C92" s="1"/>
      <c r="D92" s="25" t="s">
        <v>190</v>
      </c>
      <c r="E92" s="84" t="s">
        <v>44</v>
      </c>
      <c r="F92" s="96" t="s">
        <v>361</v>
      </c>
      <c r="G92" s="93">
        <f t="shared" ref="G92:G137" si="13">O92</f>
        <v>47898.87</v>
      </c>
      <c r="H92" s="44">
        <v>58</v>
      </c>
      <c r="I92" s="44">
        <v>14</v>
      </c>
      <c r="J92" s="44">
        <v>35</v>
      </c>
      <c r="K92" s="44">
        <v>38</v>
      </c>
      <c r="L92" s="44">
        <v>56</v>
      </c>
      <c r="M92" s="44">
        <v>0</v>
      </c>
      <c r="N92" s="16">
        <f t="shared" ref="N92:R137" si="14">IF(H92=0,0,K92/H92)*100</f>
        <v>65.517241379310349</v>
      </c>
      <c r="O92" s="5">
        <v>47898.87</v>
      </c>
      <c r="P92" s="5">
        <f t="shared" ref="P92:P137" si="15">O92</f>
        <v>47898.87</v>
      </c>
      <c r="Q92" s="16">
        <f t="shared" si="10"/>
        <v>100</v>
      </c>
      <c r="R92" s="5">
        <v>47898.87</v>
      </c>
      <c r="S92" s="16">
        <f t="shared" si="11"/>
        <v>100</v>
      </c>
      <c r="T92" s="5">
        <f t="shared" ref="T92:T137" si="16">SUM(P92, -R92)</f>
        <v>0</v>
      </c>
      <c r="U92" s="16">
        <f t="shared" si="12"/>
        <v>0</v>
      </c>
    </row>
    <row r="93" spans="1:21" ht="27.95" customHeight="1" x14ac:dyDescent="0.25">
      <c r="A93" s="1">
        <f t="shared" si="9"/>
        <v>88</v>
      </c>
      <c r="B93" s="1" t="s">
        <v>22</v>
      </c>
      <c r="C93" s="1"/>
      <c r="D93" s="25" t="s">
        <v>192</v>
      </c>
      <c r="E93" s="84" t="s">
        <v>123</v>
      </c>
      <c r="F93" s="98" t="s">
        <v>334</v>
      </c>
      <c r="G93" s="93">
        <f t="shared" si="13"/>
        <v>643.1</v>
      </c>
      <c r="H93" s="44">
        <v>2</v>
      </c>
      <c r="I93" s="44">
        <v>0</v>
      </c>
      <c r="J93" s="44">
        <v>2</v>
      </c>
      <c r="K93" s="44">
        <v>2</v>
      </c>
      <c r="L93" s="44">
        <v>2</v>
      </c>
      <c r="M93" s="44">
        <v>0</v>
      </c>
      <c r="N93" s="16">
        <f t="shared" si="14"/>
        <v>100</v>
      </c>
      <c r="O93" s="5">
        <v>643.1</v>
      </c>
      <c r="P93" s="5">
        <f t="shared" si="15"/>
        <v>643.1</v>
      </c>
      <c r="Q93" s="16">
        <f t="shared" si="10"/>
        <v>100</v>
      </c>
      <c r="R93" s="5">
        <v>643.1</v>
      </c>
      <c r="S93" s="16">
        <f t="shared" si="11"/>
        <v>100</v>
      </c>
      <c r="T93" s="5">
        <f t="shared" si="16"/>
        <v>0</v>
      </c>
      <c r="U93" s="16">
        <f t="shared" si="12"/>
        <v>0</v>
      </c>
    </row>
    <row r="94" spans="1:21" ht="27.95" customHeight="1" x14ac:dyDescent="0.25">
      <c r="A94" s="1">
        <f t="shared" si="9"/>
        <v>89</v>
      </c>
      <c r="B94" s="1" t="s">
        <v>22</v>
      </c>
      <c r="C94" s="1"/>
      <c r="D94" s="25" t="s">
        <v>424</v>
      </c>
      <c r="E94" s="84" t="s">
        <v>111</v>
      </c>
      <c r="F94" s="192" t="s">
        <v>443</v>
      </c>
      <c r="G94" s="93">
        <f t="shared" si="13"/>
        <v>1827</v>
      </c>
      <c r="H94" s="44">
        <v>21</v>
      </c>
      <c r="I94" s="44">
        <v>1</v>
      </c>
      <c r="J94" s="44">
        <v>0</v>
      </c>
      <c r="K94" s="44">
        <v>6</v>
      </c>
      <c r="L94" s="44">
        <v>6</v>
      </c>
      <c r="M94" s="44">
        <v>0</v>
      </c>
      <c r="N94" s="16">
        <f t="shared" si="14"/>
        <v>28.571428571428569</v>
      </c>
      <c r="O94" s="5">
        <v>1827</v>
      </c>
      <c r="P94" s="5">
        <f t="shared" si="15"/>
        <v>1827</v>
      </c>
      <c r="Q94" s="16">
        <f t="shared" si="10"/>
        <v>100</v>
      </c>
      <c r="R94" s="5">
        <v>1827</v>
      </c>
      <c r="S94" s="16">
        <v>1827</v>
      </c>
      <c r="T94" s="5">
        <f t="shared" si="16"/>
        <v>0</v>
      </c>
      <c r="U94" s="16">
        <f t="shared" si="12"/>
        <v>0</v>
      </c>
    </row>
    <row r="95" spans="1:21" ht="27.95" customHeight="1" x14ac:dyDescent="0.25">
      <c r="A95" s="1">
        <f t="shared" si="9"/>
        <v>90</v>
      </c>
      <c r="B95" s="1" t="s">
        <v>22</v>
      </c>
      <c r="C95" s="1"/>
      <c r="D95" s="25" t="s">
        <v>193</v>
      </c>
      <c r="E95" s="84" t="s">
        <v>41</v>
      </c>
      <c r="F95" s="100" t="s">
        <v>376</v>
      </c>
      <c r="G95" s="93">
        <f t="shared" si="13"/>
        <v>0</v>
      </c>
      <c r="H95" s="44">
        <v>25</v>
      </c>
      <c r="I95" s="44">
        <v>4</v>
      </c>
      <c r="J95" s="44">
        <v>20</v>
      </c>
      <c r="K95" s="44">
        <v>0</v>
      </c>
      <c r="L95" s="44">
        <v>0</v>
      </c>
      <c r="M95" s="44">
        <v>0</v>
      </c>
      <c r="N95" s="16">
        <f t="shared" si="14"/>
        <v>0</v>
      </c>
      <c r="O95" s="5">
        <v>0</v>
      </c>
      <c r="P95" s="5">
        <f t="shared" si="15"/>
        <v>0</v>
      </c>
      <c r="Q95" s="16">
        <f t="shared" si="10"/>
        <v>0</v>
      </c>
      <c r="R95" s="5">
        <v>0</v>
      </c>
      <c r="S95" s="16">
        <f t="shared" si="11"/>
        <v>0</v>
      </c>
      <c r="T95" s="5">
        <f t="shared" si="16"/>
        <v>0</v>
      </c>
      <c r="U95" s="16">
        <f t="shared" si="12"/>
        <v>0</v>
      </c>
    </row>
    <row r="96" spans="1:21" ht="27.95" customHeight="1" x14ac:dyDescent="0.25">
      <c r="A96" s="1">
        <f t="shared" si="9"/>
        <v>91</v>
      </c>
      <c r="B96" s="1" t="s">
        <v>22</v>
      </c>
      <c r="C96" s="1"/>
      <c r="D96" s="25" t="s">
        <v>195</v>
      </c>
      <c r="E96" s="84" t="s">
        <v>196</v>
      </c>
      <c r="F96" s="96" t="s">
        <v>335</v>
      </c>
      <c r="G96" s="93">
        <f t="shared" si="13"/>
        <v>21033.4</v>
      </c>
      <c r="H96" s="44">
        <v>33</v>
      </c>
      <c r="I96" s="44">
        <v>2</v>
      </c>
      <c r="J96" s="44">
        <v>30</v>
      </c>
      <c r="K96" s="44">
        <v>21</v>
      </c>
      <c r="L96" s="44">
        <v>30</v>
      </c>
      <c r="M96" s="44">
        <v>0</v>
      </c>
      <c r="N96" s="16">
        <f t="shared" si="14"/>
        <v>63.636363636363633</v>
      </c>
      <c r="O96" s="5">
        <v>21033.4</v>
      </c>
      <c r="P96" s="5">
        <f t="shared" si="15"/>
        <v>21033.4</v>
      </c>
      <c r="Q96" s="16">
        <f t="shared" si="10"/>
        <v>100</v>
      </c>
      <c r="R96" s="5">
        <v>21033.4</v>
      </c>
      <c r="S96" s="16">
        <f t="shared" si="11"/>
        <v>100</v>
      </c>
      <c r="T96" s="5">
        <f t="shared" si="16"/>
        <v>0</v>
      </c>
      <c r="U96" s="16">
        <f t="shared" si="12"/>
        <v>0</v>
      </c>
    </row>
    <row r="97" spans="1:21" ht="27.95" customHeight="1" x14ac:dyDescent="0.25">
      <c r="A97" s="1">
        <f t="shared" si="9"/>
        <v>92</v>
      </c>
      <c r="B97" s="1" t="s">
        <v>22</v>
      </c>
      <c r="C97" s="1"/>
      <c r="D97" s="25" t="s">
        <v>198</v>
      </c>
      <c r="E97" s="84" t="s">
        <v>196</v>
      </c>
      <c r="F97" s="96" t="s">
        <v>336</v>
      </c>
      <c r="G97" s="93">
        <f t="shared" si="13"/>
        <v>5236.76</v>
      </c>
      <c r="H97" s="44">
        <v>6</v>
      </c>
      <c r="I97" s="44">
        <v>0</v>
      </c>
      <c r="J97" s="44">
        <v>6</v>
      </c>
      <c r="K97" s="44">
        <v>6</v>
      </c>
      <c r="L97" s="44">
        <v>8</v>
      </c>
      <c r="M97" s="44">
        <v>0</v>
      </c>
      <c r="N97" s="16">
        <f t="shared" si="14"/>
        <v>100</v>
      </c>
      <c r="O97" s="5">
        <v>5236.76</v>
      </c>
      <c r="P97" s="5">
        <f t="shared" si="15"/>
        <v>5236.76</v>
      </c>
      <c r="Q97" s="16">
        <f t="shared" si="10"/>
        <v>100</v>
      </c>
      <c r="R97" s="5">
        <v>5236.76</v>
      </c>
      <c r="S97" s="16">
        <f t="shared" si="11"/>
        <v>100</v>
      </c>
      <c r="T97" s="5">
        <f t="shared" si="16"/>
        <v>0</v>
      </c>
      <c r="U97" s="16">
        <f t="shared" si="12"/>
        <v>0</v>
      </c>
    </row>
    <row r="98" spans="1:21" ht="27.95" customHeight="1" x14ac:dyDescent="0.25">
      <c r="A98" s="1">
        <f t="shared" si="9"/>
        <v>93</v>
      </c>
      <c r="B98" s="1" t="s">
        <v>22</v>
      </c>
      <c r="C98" s="1"/>
      <c r="D98" s="25" t="s">
        <v>200</v>
      </c>
      <c r="E98" s="84" t="s">
        <v>41</v>
      </c>
      <c r="F98" s="96" t="s">
        <v>337</v>
      </c>
      <c r="G98" s="93">
        <f t="shared" si="13"/>
        <v>25655.06</v>
      </c>
      <c r="H98" s="44">
        <v>30</v>
      </c>
      <c r="I98" s="44">
        <v>10</v>
      </c>
      <c r="J98" s="44">
        <v>19</v>
      </c>
      <c r="K98" s="44">
        <v>20</v>
      </c>
      <c r="L98" s="44">
        <v>35</v>
      </c>
      <c r="M98" s="44">
        <v>0</v>
      </c>
      <c r="N98" s="16">
        <f t="shared" si="14"/>
        <v>66.666666666666657</v>
      </c>
      <c r="O98" s="5">
        <v>25655.06</v>
      </c>
      <c r="P98" s="5">
        <f t="shared" si="15"/>
        <v>25655.06</v>
      </c>
      <c r="Q98" s="16">
        <f t="shared" si="10"/>
        <v>100</v>
      </c>
      <c r="R98" s="5">
        <v>25655.06</v>
      </c>
      <c r="S98" s="16">
        <f t="shared" si="11"/>
        <v>100</v>
      </c>
      <c r="T98" s="5">
        <f t="shared" si="16"/>
        <v>0</v>
      </c>
      <c r="U98" s="16">
        <f t="shared" si="12"/>
        <v>0</v>
      </c>
    </row>
    <row r="99" spans="1:21" ht="27.95" customHeight="1" x14ac:dyDescent="0.25">
      <c r="A99" s="1">
        <f t="shared" si="9"/>
        <v>94</v>
      </c>
      <c r="B99" s="1" t="s">
        <v>22</v>
      </c>
      <c r="C99" s="1"/>
      <c r="D99" s="25" t="s">
        <v>204</v>
      </c>
      <c r="E99" s="84" t="s">
        <v>53</v>
      </c>
      <c r="F99" s="96" t="s">
        <v>338</v>
      </c>
      <c r="G99" s="93">
        <f t="shared" si="13"/>
        <v>22827.72</v>
      </c>
      <c r="H99" s="44">
        <v>40</v>
      </c>
      <c r="I99" s="44">
        <v>3</v>
      </c>
      <c r="J99" s="44">
        <v>25</v>
      </c>
      <c r="K99" s="44">
        <v>25</v>
      </c>
      <c r="L99" s="44">
        <v>42</v>
      </c>
      <c r="M99" s="44">
        <v>0</v>
      </c>
      <c r="N99" s="16">
        <f t="shared" si="14"/>
        <v>62.5</v>
      </c>
      <c r="O99" s="5">
        <v>22827.72</v>
      </c>
      <c r="P99" s="5">
        <f t="shared" si="15"/>
        <v>22827.72</v>
      </c>
      <c r="Q99" s="16">
        <f t="shared" si="10"/>
        <v>100</v>
      </c>
      <c r="R99" s="5">
        <v>22827.72</v>
      </c>
      <c r="S99" s="16">
        <f t="shared" si="11"/>
        <v>100</v>
      </c>
      <c r="T99" s="5">
        <f t="shared" si="16"/>
        <v>0</v>
      </c>
      <c r="U99" s="16">
        <f t="shared" si="12"/>
        <v>0</v>
      </c>
    </row>
    <row r="100" spans="1:21" ht="27.95" customHeight="1" x14ac:dyDescent="0.25">
      <c r="A100" s="1">
        <f t="shared" si="9"/>
        <v>95</v>
      </c>
      <c r="B100" s="1" t="s">
        <v>22</v>
      </c>
      <c r="C100" s="1"/>
      <c r="D100" s="25" t="s">
        <v>206</v>
      </c>
      <c r="E100" s="86" t="s">
        <v>41</v>
      </c>
      <c r="F100" s="96" t="s">
        <v>339</v>
      </c>
      <c r="G100" s="93">
        <f t="shared" si="13"/>
        <v>40285.85</v>
      </c>
      <c r="H100" s="44">
        <v>60</v>
      </c>
      <c r="I100" s="44">
        <v>15</v>
      </c>
      <c r="J100" s="44">
        <v>35</v>
      </c>
      <c r="K100" s="44">
        <v>41</v>
      </c>
      <c r="L100" s="44">
        <v>59</v>
      </c>
      <c r="M100" s="44">
        <v>0</v>
      </c>
      <c r="N100" s="16">
        <f t="shared" si="14"/>
        <v>68.333333333333329</v>
      </c>
      <c r="O100" s="5">
        <v>40285.85</v>
      </c>
      <c r="P100" s="5">
        <f t="shared" si="15"/>
        <v>40285.85</v>
      </c>
      <c r="Q100" s="16">
        <f t="shared" si="10"/>
        <v>100</v>
      </c>
      <c r="R100" s="5">
        <v>40285.85</v>
      </c>
      <c r="S100" s="16">
        <f t="shared" si="11"/>
        <v>100</v>
      </c>
      <c r="T100" s="5">
        <f t="shared" si="16"/>
        <v>0</v>
      </c>
      <c r="U100" s="16">
        <f t="shared" si="12"/>
        <v>0</v>
      </c>
    </row>
    <row r="101" spans="1:21" ht="27.95" customHeight="1" x14ac:dyDescent="0.25">
      <c r="A101" s="1">
        <f t="shared" si="9"/>
        <v>96</v>
      </c>
      <c r="B101" s="1" t="s">
        <v>22</v>
      </c>
      <c r="C101" s="1"/>
      <c r="D101" s="25" t="s">
        <v>450</v>
      </c>
      <c r="E101" s="86" t="s">
        <v>41</v>
      </c>
      <c r="F101" s="96"/>
      <c r="G101" s="93">
        <f t="shared" si="13"/>
        <v>3036.5</v>
      </c>
      <c r="H101" s="44">
        <v>4</v>
      </c>
      <c r="I101" s="44">
        <v>0</v>
      </c>
      <c r="J101" s="44">
        <v>1</v>
      </c>
      <c r="K101" s="44">
        <v>2</v>
      </c>
      <c r="L101" s="44">
        <v>2</v>
      </c>
      <c r="M101" s="44">
        <v>0</v>
      </c>
      <c r="N101" s="16">
        <f t="shared" si="14"/>
        <v>50</v>
      </c>
      <c r="O101" s="5">
        <v>3036.5</v>
      </c>
      <c r="P101" s="5">
        <f t="shared" si="15"/>
        <v>3036.5</v>
      </c>
      <c r="Q101" s="16">
        <f t="shared" si="10"/>
        <v>100</v>
      </c>
      <c r="R101" s="5">
        <v>3036.5</v>
      </c>
      <c r="S101" s="16">
        <f t="shared" si="11"/>
        <v>100</v>
      </c>
      <c r="T101" s="5">
        <f t="shared" si="16"/>
        <v>0</v>
      </c>
      <c r="U101" s="16">
        <f t="shared" si="12"/>
        <v>0</v>
      </c>
    </row>
    <row r="102" spans="1:21" ht="27.95" customHeight="1" x14ac:dyDescent="0.25">
      <c r="A102" s="1">
        <f t="shared" si="9"/>
        <v>97</v>
      </c>
      <c r="B102" s="1" t="s">
        <v>22</v>
      </c>
      <c r="C102" s="1"/>
      <c r="D102" s="25" t="s">
        <v>208</v>
      </c>
      <c r="E102" s="84" t="s">
        <v>135</v>
      </c>
      <c r="F102" s="96" t="s">
        <v>340</v>
      </c>
      <c r="G102" s="93">
        <f t="shared" si="13"/>
        <v>9577.0300000000007</v>
      </c>
      <c r="H102" s="44">
        <v>7</v>
      </c>
      <c r="I102" s="44">
        <v>2</v>
      </c>
      <c r="J102" s="44">
        <v>3</v>
      </c>
      <c r="K102" s="44">
        <v>7</v>
      </c>
      <c r="L102" s="44">
        <v>11</v>
      </c>
      <c r="M102" s="44">
        <v>0</v>
      </c>
      <c r="N102" s="16">
        <f t="shared" si="14"/>
        <v>100</v>
      </c>
      <c r="O102" s="5">
        <v>9577.0300000000007</v>
      </c>
      <c r="P102" s="5">
        <f t="shared" si="15"/>
        <v>9577.0300000000007</v>
      </c>
      <c r="Q102" s="16">
        <f t="shared" si="10"/>
        <v>100</v>
      </c>
      <c r="R102" s="5">
        <v>9577.0300000000007</v>
      </c>
      <c r="S102" s="16">
        <f t="shared" si="11"/>
        <v>100</v>
      </c>
      <c r="T102" s="5">
        <f t="shared" si="16"/>
        <v>0</v>
      </c>
      <c r="U102" s="16">
        <f t="shared" si="12"/>
        <v>0</v>
      </c>
    </row>
    <row r="103" spans="1:21" ht="27.95" customHeight="1" x14ac:dyDescent="0.25">
      <c r="A103" s="1">
        <f t="shared" si="9"/>
        <v>98</v>
      </c>
      <c r="B103" s="1" t="s">
        <v>22</v>
      </c>
      <c r="C103" s="1"/>
      <c r="D103" s="25" t="s">
        <v>210</v>
      </c>
      <c r="E103" s="84" t="s">
        <v>211</v>
      </c>
      <c r="F103" s="100" t="s">
        <v>341</v>
      </c>
      <c r="G103" s="93">
        <f t="shared" si="13"/>
        <v>8230.5499999999993</v>
      </c>
      <c r="H103" s="44">
        <v>7</v>
      </c>
      <c r="I103" s="44">
        <v>1</v>
      </c>
      <c r="J103" s="44">
        <v>6</v>
      </c>
      <c r="K103" s="44">
        <v>6</v>
      </c>
      <c r="L103" s="44">
        <v>9</v>
      </c>
      <c r="M103" s="44">
        <v>0</v>
      </c>
      <c r="N103" s="16">
        <f t="shared" si="14"/>
        <v>85.714285714285708</v>
      </c>
      <c r="O103" s="5">
        <v>8230.5499999999993</v>
      </c>
      <c r="P103" s="5">
        <f t="shared" si="15"/>
        <v>8230.5499999999993</v>
      </c>
      <c r="Q103" s="16">
        <f t="shared" si="10"/>
        <v>100</v>
      </c>
      <c r="R103" s="5">
        <v>8230.5499999999993</v>
      </c>
      <c r="S103" s="16">
        <f t="shared" si="11"/>
        <v>100</v>
      </c>
      <c r="T103" s="5">
        <f t="shared" si="16"/>
        <v>0</v>
      </c>
      <c r="U103" s="16">
        <f t="shared" si="12"/>
        <v>0</v>
      </c>
    </row>
    <row r="104" spans="1:21" ht="30" x14ac:dyDescent="0.25">
      <c r="A104" s="1">
        <f t="shared" si="9"/>
        <v>99</v>
      </c>
      <c r="B104" s="1" t="s">
        <v>22</v>
      </c>
      <c r="C104" s="1"/>
      <c r="D104" s="25" t="s">
        <v>385</v>
      </c>
      <c r="E104" s="84" t="s">
        <v>41</v>
      </c>
      <c r="F104" s="97" t="s">
        <v>431</v>
      </c>
      <c r="G104" s="93">
        <f t="shared" si="13"/>
        <v>1080.42</v>
      </c>
      <c r="H104" s="44">
        <v>28</v>
      </c>
      <c r="I104" s="44">
        <v>8</v>
      </c>
      <c r="J104" s="44">
        <v>8</v>
      </c>
      <c r="K104" s="44">
        <v>5</v>
      </c>
      <c r="L104" s="44">
        <v>5</v>
      </c>
      <c r="M104" s="44">
        <v>0</v>
      </c>
      <c r="N104" s="16">
        <f t="shared" si="14"/>
        <v>17.857142857142858</v>
      </c>
      <c r="O104" s="16">
        <v>1080.42</v>
      </c>
      <c r="P104" s="5">
        <f t="shared" si="15"/>
        <v>1080.42</v>
      </c>
      <c r="Q104" s="16">
        <f t="shared" si="10"/>
        <v>100</v>
      </c>
      <c r="R104" s="5">
        <v>1080.42</v>
      </c>
      <c r="S104" s="16">
        <f t="shared" si="11"/>
        <v>100</v>
      </c>
      <c r="T104" s="5">
        <f t="shared" si="16"/>
        <v>0</v>
      </c>
      <c r="U104" s="16">
        <f t="shared" si="12"/>
        <v>0</v>
      </c>
    </row>
    <row r="105" spans="1:21" ht="27.95" customHeight="1" x14ac:dyDescent="0.25">
      <c r="A105" s="1">
        <f t="shared" si="9"/>
        <v>100</v>
      </c>
      <c r="B105" s="1" t="s">
        <v>22</v>
      </c>
      <c r="C105" s="1"/>
      <c r="D105" s="25" t="s">
        <v>218</v>
      </c>
      <c r="E105" s="84" t="s">
        <v>53</v>
      </c>
      <c r="F105" s="96" t="s">
        <v>342</v>
      </c>
      <c r="G105" s="93">
        <f t="shared" si="13"/>
        <v>11637.7</v>
      </c>
      <c r="H105" s="44">
        <v>33</v>
      </c>
      <c r="I105" s="44">
        <v>9</v>
      </c>
      <c r="J105" s="44">
        <v>21</v>
      </c>
      <c r="K105" s="44">
        <v>27</v>
      </c>
      <c r="L105" s="44">
        <v>34</v>
      </c>
      <c r="M105" s="44">
        <v>0</v>
      </c>
      <c r="N105" s="16">
        <f t="shared" si="14"/>
        <v>81.818181818181827</v>
      </c>
      <c r="O105" s="5">
        <v>11637.7</v>
      </c>
      <c r="P105" s="5">
        <f t="shared" si="15"/>
        <v>11637.7</v>
      </c>
      <c r="Q105" s="16">
        <f t="shared" si="10"/>
        <v>100</v>
      </c>
      <c r="R105" s="5">
        <v>11637.7</v>
      </c>
      <c r="S105" s="16">
        <f t="shared" si="11"/>
        <v>100</v>
      </c>
      <c r="T105" s="5">
        <f t="shared" si="16"/>
        <v>0</v>
      </c>
      <c r="U105" s="16">
        <f t="shared" si="12"/>
        <v>0</v>
      </c>
    </row>
    <row r="106" spans="1:21" ht="27.95" customHeight="1" x14ac:dyDescent="0.25">
      <c r="A106" s="1">
        <f t="shared" si="9"/>
        <v>101</v>
      </c>
      <c r="B106" s="1" t="s">
        <v>22</v>
      </c>
      <c r="C106" s="1"/>
      <c r="D106" s="25" t="s">
        <v>216</v>
      </c>
      <c r="E106" s="25" t="s">
        <v>53</v>
      </c>
      <c r="F106" s="98" t="s">
        <v>343</v>
      </c>
      <c r="G106" s="93">
        <f t="shared" si="13"/>
        <v>28740.67</v>
      </c>
      <c r="H106" s="44">
        <v>34</v>
      </c>
      <c r="I106" s="44">
        <v>6</v>
      </c>
      <c r="J106" s="44">
        <v>18</v>
      </c>
      <c r="K106" s="44">
        <v>27</v>
      </c>
      <c r="L106" s="44">
        <v>35</v>
      </c>
      <c r="M106" s="44">
        <v>0</v>
      </c>
      <c r="N106" s="16">
        <f t="shared" si="14"/>
        <v>79.411764705882348</v>
      </c>
      <c r="O106" s="5">
        <v>28740.67</v>
      </c>
      <c r="P106" s="5">
        <f t="shared" si="15"/>
        <v>28740.67</v>
      </c>
      <c r="Q106" s="16">
        <f t="shared" si="10"/>
        <v>100</v>
      </c>
      <c r="R106" s="5">
        <v>28740.67</v>
      </c>
      <c r="S106" s="16">
        <f t="shared" si="11"/>
        <v>100</v>
      </c>
      <c r="T106" s="5">
        <f t="shared" si="16"/>
        <v>0</v>
      </c>
      <c r="U106" s="16">
        <f t="shared" si="12"/>
        <v>0</v>
      </c>
    </row>
    <row r="107" spans="1:21" ht="27.95" customHeight="1" x14ac:dyDescent="0.25">
      <c r="A107" s="1">
        <f t="shared" si="9"/>
        <v>102</v>
      </c>
      <c r="B107" s="1" t="s">
        <v>22</v>
      </c>
      <c r="C107" s="1"/>
      <c r="D107" s="25" t="s">
        <v>466</v>
      </c>
      <c r="E107" s="25" t="s">
        <v>53</v>
      </c>
      <c r="F107" s="98"/>
      <c r="G107" s="93">
        <f t="shared" si="13"/>
        <v>0</v>
      </c>
      <c r="H107" s="44">
        <v>3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16">
        <f t="shared" si="14"/>
        <v>0</v>
      </c>
      <c r="O107" s="5">
        <v>0</v>
      </c>
      <c r="P107" s="5">
        <f t="shared" si="15"/>
        <v>0</v>
      </c>
      <c r="Q107" s="16">
        <f t="shared" si="10"/>
        <v>0</v>
      </c>
      <c r="R107" s="5">
        <v>0</v>
      </c>
      <c r="S107" s="16">
        <f t="shared" si="11"/>
        <v>0</v>
      </c>
      <c r="T107" s="5">
        <f t="shared" si="16"/>
        <v>0</v>
      </c>
      <c r="U107" s="16">
        <f t="shared" si="12"/>
        <v>0</v>
      </c>
    </row>
    <row r="108" spans="1:21" ht="27.95" customHeight="1" x14ac:dyDescent="0.25">
      <c r="A108" s="1">
        <f t="shared" si="9"/>
        <v>103</v>
      </c>
      <c r="B108" s="1" t="s">
        <v>22</v>
      </c>
      <c r="C108" s="1"/>
      <c r="D108" s="25" t="s">
        <v>220</v>
      </c>
      <c r="E108" s="25" t="s">
        <v>221</v>
      </c>
      <c r="F108" s="101" t="s">
        <v>344</v>
      </c>
      <c r="G108" s="93">
        <f t="shared" si="13"/>
        <v>42562.03</v>
      </c>
      <c r="H108" s="44">
        <v>53</v>
      </c>
      <c r="I108" s="44">
        <v>5</v>
      </c>
      <c r="J108" s="44">
        <v>46</v>
      </c>
      <c r="K108" s="44">
        <v>47</v>
      </c>
      <c r="L108" s="44">
        <v>57</v>
      </c>
      <c r="M108" s="44">
        <v>0</v>
      </c>
      <c r="N108" s="16">
        <f t="shared" si="14"/>
        <v>88.679245283018872</v>
      </c>
      <c r="O108" s="5">
        <v>42562.03</v>
      </c>
      <c r="P108" s="5">
        <f t="shared" si="15"/>
        <v>42562.03</v>
      </c>
      <c r="Q108" s="16">
        <f t="shared" si="10"/>
        <v>100</v>
      </c>
      <c r="R108" s="5">
        <v>42562.03</v>
      </c>
      <c r="S108" s="16">
        <f t="shared" si="11"/>
        <v>100</v>
      </c>
      <c r="T108" s="5">
        <f t="shared" si="16"/>
        <v>0</v>
      </c>
      <c r="U108" s="16">
        <f t="shared" si="12"/>
        <v>0</v>
      </c>
    </row>
    <row r="109" spans="1:21" ht="27.95" customHeight="1" x14ac:dyDescent="0.25">
      <c r="A109" s="1">
        <f t="shared" si="9"/>
        <v>104</v>
      </c>
      <c r="B109" s="1" t="s">
        <v>22</v>
      </c>
      <c r="C109" s="1"/>
      <c r="D109" s="25" t="s">
        <v>269</v>
      </c>
      <c r="E109" s="25" t="s">
        <v>41</v>
      </c>
      <c r="F109" s="102" t="s">
        <v>345</v>
      </c>
      <c r="G109" s="93">
        <f t="shared" si="13"/>
        <v>9571.81</v>
      </c>
      <c r="H109" s="44">
        <v>29</v>
      </c>
      <c r="I109" s="44">
        <v>9</v>
      </c>
      <c r="J109" s="44">
        <v>17</v>
      </c>
      <c r="K109" s="44">
        <v>18</v>
      </c>
      <c r="L109" s="44">
        <v>23</v>
      </c>
      <c r="M109" s="44">
        <v>0</v>
      </c>
      <c r="N109" s="16">
        <f t="shared" si="14"/>
        <v>62.068965517241381</v>
      </c>
      <c r="O109" s="16">
        <v>9571.81</v>
      </c>
      <c r="P109" s="5">
        <f t="shared" si="15"/>
        <v>9571.81</v>
      </c>
      <c r="Q109" s="16">
        <f t="shared" si="10"/>
        <v>100</v>
      </c>
      <c r="R109" s="5">
        <v>9571.81</v>
      </c>
      <c r="S109" s="16">
        <f t="shared" si="11"/>
        <v>100</v>
      </c>
      <c r="T109" s="5">
        <f t="shared" si="16"/>
        <v>0</v>
      </c>
      <c r="U109" s="16">
        <f t="shared" si="12"/>
        <v>0</v>
      </c>
    </row>
    <row r="110" spans="1:21" ht="27.95" customHeight="1" x14ac:dyDescent="0.25">
      <c r="A110" s="1">
        <f t="shared" si="9"/>
        <v>105</v>
      </c>
      <c r="B110" s="1" t="s">
        <v>22</v>
      </c>
      <c r="C110" s="1"/>
      <c r="D110" s="25" t="s">
        <v>223</v>
      </c>
      <c r="E110" s="25" t="s">
        <v>224</v>
      </c>
      <c r="F110" s="103" t="s">
        <v>346</v>
      </c>
      <c r="G110" s="93">
        <f t="shared" si="13"/>
        <v>23752.54</v>
      </c>
      <c r="H110" s="44">
        <v>52</v>
      </c>
      <c r="I110" s="44">
        <v>0</v>
      </c>
      <c r="J110" s="44">
        <v>38</v>
      </c>
      <c r="K110" s="44">
        <v>36</v>
      </c>
      <c r="L110" s="44">
        <v>42</v>
      </c>
      <c r="M110" s="44">
        <v>0</v>
      </c>
      <c r="N110" s="16">
        <f t="shared" si="14"/>
        <v>69.230769230769226</v>
      </c>
      <c r="O110" s="5">
        <v>23752.54</v>
      </c>
      <c r="P110" s="5">
        <f t="shared" si="15"/>
        <v>23752.54</v>
      </c>
      <c r="Q110" s="16">
        <f t="shared" si="10"/>
        <v>100</v>
      </c>
      <c r="R110" s="5">
        <v>23752.54</v>
      </c>
      <c r="S110" s="16">
        <f t="shared" si="11"/>
        <v>100</v>
      </c>
      <c r="T110" s="5">
        <f t="shared" si="16"/>
        <v>0</v>
      </c>
      <c r="U110" s="16">
        <f t="shared" si="12"/>
        <v>0</v>
      </c>
    </row>
    <row r="111" spans="1:21" ht="27.95" customHeight="1" x14ac:dyDescent="0.25">
      <c r="A111" s="1">
        <f t="shared" si="9"/>
        <v>106</v>
      </c>
      <c r="B111" s="1" t="s">
        <v>22</v>
      </c>
      <c r="C111" s="1"/>
      <c r="D111" s="25" t="s">
        <v>460</v>
      </c>
      <c r="E111" s="25" t="s">
        <v>41</v>
      </c>
      <c r="F111" s="36" t="s">
        <v>461</v>
      </c>
      <c r="G111" s="93">
        <f t="shared" si="13"/>
        <v>0</v>
      </c>
      <c r="H111" s="44">
        <v>5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16">
        <f t="shared" si="14"/>
        <v>0</v>
      </c>
      <c r="O111" s="5">
        <v>0</v>
      </c>
      <c r="P111" s="5">
        <f t="shared" si="15"/>
        <v>0</v>
      </c>
      <c r="Q111" s="16">
        <f t="shared" si="10"/>
        <v>0</v>
      </c>
      <c r="R111" s="5">
        <v>0</v>
      </c>
      <c r="S111" s="16">
        <f t="shared" si="11"/>
        <v>0</v>
      </c>
      <c r="T111" s="5">
        <f t="shared" si="16"/>
        <v>0</v>
      </c>
      <c r="U111" s="16">
        <f t="shared" si="12"/>
        <v>0</v>
      </c>
    </row>
    <row r="112" spans="1:21" ht="27.95" customHeight="1" x14ac:dyDescent="0.25">
      <c r="A112" s="1">
        <f t="shared" si="9"/>
        <v>107</v>
      </c>
      <c r="B112" s="1" t="s">
        <v>22</v>
      </c>
      <c r="C112" s="1"/>
      <c r="D112" s="90" t="s">
        <v>371</v>
      </c>
      <c r="E112" s="25" t="s">
        <v>41</v>
      </c>
      <c r="F112" s="97" t="s">
        <v>432</v>
      </c>
      <c r="G112" s="93">
        <f t="shared" si="13"/>
        <v>0</v>
      </c>
      <c r="H112" s="44">
        <v>20</v>
      </c>
      <c r="I112" s="44">
        <v>7</v>
      </c>
      <c r="J112" s="44">
        <v>9</v>
      </c>
      <c r="K112" s="44">
        <v>0</v>
      </c>
      <c r="L112" s="44">
        <v>0</v>
      </c>
      <c r="M112" s="44">
        <v>0</v>
      </c>
      <c r="N112" s="16">
        <f t="shared" si="14"/>
        <v>0</v>
      </c>
      <c r="O112" s="16">
        <f t="shared" si="14"/>
        <v>0</v>
      </c>
      <c r="P112" s="5">
        <f t="shared" si="15"/>
        <v>0</v>
      </c>
      <c r="Q112" s="16">
        <f t="shared" si="10"/>
        <v>0</v>
      </c>
      <c r="R112" s="16">
        <f t="shared" si="14"/>
        <v>0</v>
      </c>
      <c r="S112" s="16">
        <f t="shared" si="11"/>
        <v>0</v>
      </c>
      <c r="T112" s="5">
        <f t="shared" si="16"/>
        <v>0</v>
      </c>
      <c r="U112" s="16">
        <f t="shared" si="12"/>
        <v>0</v>
      </c>
    </row>
    <row r="113" spans="1:21" ht="27.95" customHeight="1" x14ac:dyDescent="0.25">
      <c r="A113" s="1">
        <f t="shared" si="9"/>
        <v>108</v>
      </c>
      <c r="B113" s="1" t="s">
        <v>22</v>
      </c>
      <c r="C113" s="1"/>
      <c r="D113" s="25" t="s">
        <v>226</v>
      </c>
      <c r="E113" s="25" t="s">
        <v>41</v>
      </c>
      <c r="F113" s="96" t="s">
        <v>347</v>
      </c>
      <c r="G113" s="93">
        <f t="shared" si="13"/>
        <v>30952.79</v>
      </c>
      <c r="H113" s="44">
        <v>43</v>
      </c>
      <c r="I113" s="44">
        <v>7</v>
      </c>
      <c r="J113" s="44">
        <v>23</v>
      </c>
      <c r="K113" s="44">
        <v>31</v>
      </c>
      <c r="L113" s="44">
        <v>43</v>
      </c>
      <c r="M113" s="44">
        <v>0</v>
      </c>
      <c r="N113" s="16">
        <f t="shared" si="14"/>
        <v>72.093023255813947</v>
      </c>
      <c r="O113" s="5">
        <v>30952.79</v>
      </c>
      <c r="P113" s="5">
        <f t="shared" si="15"/>
        <v>30952.79</v>
      </c>
      <c r="Q113" s="16">
        <f t="shared" si="10"/>
        <v>100</v>
      </c>
      <c r="R113" s="5">
        <v>30952.79</v>
      </c>
      <c r="S113" s="16">
        <f t="shared" si="11"/>
        <v>100</v>
      </c>
      <c r="T113" s="5">
        <f t="shared" si="16"/>
        <v>0</v>
      </c>
      <c r="U113" s="16">
        <f t="shared" si="12"/>
        <v>0</v>
      </c>
    </row>
    <row r="114" spans="1:21" ht="27.95" customHeight="1" x14ac:dyDescent="0.25">
      <c r="A114" s="1">
        <f t="shared" si="9"/>
        <v>109</v>
      </c>
      <c r="B114" s="1" t="s">
        <v>22</v>
      </c>
      <c r="C114" s="1"/>
      <c r="D114" s="25" t="s">
        <v>228</v>
      </c>
      <c r="E114" s="25" t="s">
        <v>53</v>
      </c>
      <c r="F114" s="96" t="s">
        <v>348</v>
      </c>
      <c r="G114" s="93">
        <f t="shared" si="13"/>
        <v>7862.16</v>
      </c>
      <c r="H114" s="44">
        <v>21</v>
      </c>
      <c r="I114" s="44">
        <v>1</v>
      </c>
      <c r="J114" s="44">
        <v>17</v>
      </c>
      <c r="K114" s="44">
        <v>16</v>
      </c>
      <c r="L114" s="44">
        <v>22</v>
      </c>
      <c r="M114" s="44">
        <v>0</v>
      </c>
      <c r="N114" s="16">
        <f t="shared" si="14"/>
        <v>76.19047619047619</v>
      </c>
      <c r="O114" s="5">
        <v>7862.16</v>
      </c>
      <c r="P114" s="5">
        <f t="shared" si="15"/>
        <v>7862.16</v>
      </c>
      <c r="Q114" s="16">
        <f t="shared" si="10"/>
        <v>100</v>
      </c>
      <c r="R114" s="5">
        <v>7862.16</v>
      </c>
      <c r="S114" s="16">
        <f t="shared" si="11"/>
        <v>100</v>
      </c>
      <c r="T114" s="5">
        <f t="shared" si="16"/>
        <v>0</v>
      </c>
      <c r="U114" s="16">
        <f t="shared" si="12"/>
        <v>0</v>
      </c>
    </row>
    <row r="115" spans="1:21" ht="27.95" customHeight="1" x14ac:dyDescent="0.25">
      <c r="A115" s="1">
        <f t="shared" si="9"/>
        <v>110</v>
      </c>
      <c r="B115" s="1" t="s">
        <v>22</v>
      </c>
      <c r="C115" s="1"/>
      <c r="D115" s="25" t="s">
        <v>232</v>
      </c>
      <c r="E115" s="84" t="s">
        <v>164</v>
      </c>
      <c r="F115" s="100" t="s">
        <v>360</v>
      </c>
      <c r="G115" s="93">
        <f t="shared" si="13"/>
        <v>11644.14</v>
      </c>
      <c r="H115" s="44">
        <v>26</v>
      </c>
      <c r="I115" s="44">
        <v>5</v>
      </c>
      <c r="J115" s="44">
        <v>10</v>
      </c>
      <c r="K115" s="44">
        <v>17</v>
      </c>
      <c r="L115" s="44">
        <v>20</v>
      </c>
      <c r="M115" s="44">
        <v>0</v>
      </c>
      <c r="N115" s="16">
        <f t="shared" si="14"/>
        <v>65.384615384615387</v>
      </c>
      <c r="O115" s="5">
        <v>11644.14</v>
      </c>
      <c r="P115" s="5">
        <f t="shared" si="15"/>
        <v>11644.14</v>
      </c>
      <c r="Q115" s="16">
        <f t="shared" si="10"/>
        <v>100</v>
      </c>
      <c r="R115" s="5">
        <v>11644.14</v>
      </c>
      <c r="S115" s="16">
        <f t="shared" si="11"/>
        <v>100</v>
      </c>
      <c r="T115" s="5">
        <f t="shared" si="16"/>
        <v>0</v>
      </c>
      <c r="U115" s="16">
        <f t="shared" si="12"/>
        <v>0</v>
      </c>
    </row>
    <row r="116" spans="1:21" ht="27.95" customHeight="1" x14ac:dyDescent="0.25">
      <c r="A116" s="1">
        <f t="shared" si="9"/>
        <v>111</v>
      </c>
      <c r="B116" s="1" t="s">
        <v>22</v>
      </c>
      <c r="C116" s="1"/>
      <c r="D116" s="25" t="s">
        <v>230</v>
      </c>
      <c r="E116" s="84" t="s">
        <v>64</v>
      </c>
      <c r="F116" s="97" t="s">
        <v>436</v>
      </c>
      <c r="G116" s="93">
        <f t="shared" si="13"/>
        <v>0</v>
      </c>
      <c r="H116" s="44">
        <v>1</v>
      </c>
      <c r="I116" s="44">
        <v>0</v>
      </c>
      <c r="J116" s="44">
        <v>1</v>
      </c>
      <c r="K116" s="44">
        <v>0</v>
      </c>
      <c r="L116" s="44">
        <v>0</v>
      </c>
      <c r="M116" s="44">
        <v>0</v>
      </c>
      <c r="N116" s="16">
        <f t="shared" si="14"/>
        <v>0</v>
      </c>
      <c r="O116" s="5">
        <v>0</v>
      </c>
      <c r="P116" s="5">
        <f t="shared" si="15"/>
        <v>0</v>
      </c>
      <c r="Q116" s="16">
        <f t="shared" si="10"/>
        <v>0</v>
      </c>
      <c r="R116" s="5">
        <v>0</v>
      </c>
      <c r="S116" s="16">
        <f t="shared" si="11"/>
        <v>0</v>
      </c>
      <c r="T116" s="5">
        <f t="shared" si="16"/>
        <v>0</v>
      </c>
      <c r="U116" s="16">
        <f t="shared" si="12"/>
        <v>0</v>
      </c>
    </row>
    <row r="117" spans="1:21" ht="27.95" customHeight="1" x14ac:dyDescent="0.25">
      <c r="A117" s="1">
        <f t="shared" si="9"/>
        <v>112</v>
      </c>
      <c r="B117" s="1" t="s">
        <v>22</v>
      </c>
      <c r="C117" s="1"/>
      <c r="D117" s="25" t="s">
        <v>463</v>
      </c>
      <c r="E117" s="84" t="s">
        <v>41</v>
      </c>
      <c r="F117" s="98"/>
      <c r="G117" s="93"/>
      <c r="H117" s="44">
        <v>10</v>
      </c>
      <c r="I117" s="44">
        <v>1</v>
      </c>
      <c r="J117" s="44">
        <v>5</v>
      </c>
      <c r="K117" s="44"/>
      <c r="L117" s="44"/>
      <c r="M117" s="44"/>
      <c r="N117" s="16"/>
      <c r="O117" s="5"/>
      <c r="P117" s="5"/>
      <c r="Q117" s="16"/>
      <c r="R117" s="5"/>
      <c r="S117" s="16"/>
      <c r="T117" s="5"/>
      <c r="U117" s="16"/>
    </row>
    <row r="118" spans="1:21" ht="49.5" customHeight="1" x14ac:dyDescent="0.25">
      <c r="A118" s="1">
        <f t="shared" si="9"/>
        <v>113</v>
      </c>
      <c r="B118" s="25" t="s">
        <v>23</v>
      </c>
      <c r="C118" s="232" t="s">
        <v>271</v>
      </c>
      <c r="D118" s="25" t="s">
        <v>270</v>
      </c>
      <c r="E118" s="84" t="s">
        <v>41</v>
      </c>
      <c r="F118" s="97" t="s">
        <v>369</v>
      </c>
      <c r="G118" s="93">
        <f t="shared" si="13"/>
        <v>4967.72</v>
      </c>
      <c r="H118" s="44">
        <v>16</v>
      </c>
      <c r="I118" s="44">
        <v>2</v>
      </c>
      <c r="J118" s="44">
        <v>13</v>
      </c>
      <c r="K118" s="44">
        <v>13</v>
      </c>
      <c r="L118" s="44">
        <v>17</v>
      </c>
      <c r="M118" s="44">
        <v>0</v>
      </c>
      <c r="N118" s="16">
        <f t="shared" si="14"/>
        <v>81.25</v>
      </c>
      <c r="O118" s="5">
        <v>4967.72</v>
      </c>
      <c r="P118" s="5">
        <f t="shared" si="15"/>
        <v>4967.72</v>
      </c>
      <c r="Q118" s="16">
        <f t="shared" si="10"/>
        <v>100</v>
      </c>
      <c r="R118" s="5">
        <v>4967.72</v>
      </c>
      <c r="S118" s="16">
        <f t="shared" si="11"/>
        <v>100</v>
      </c>
      <c r="T118" s="5">
        <f t="shared" si="16"/>
        <v>0</v>
      </c>
      <c r="U118" s="16">
        <f t="shared" si="12"/>
        <v>0</v>
      </c>
    </row>
    <row r="119" spans="1:21" ht="49.5" customHeight="1" x14ac:dyDescent="0.25">
      <c r="A119" s="1">
        <f t="shared" si="9"/>
        <v>114</v>
      </c>
      <c r="B119" s="1" t="s">
        <v>22</v>
      </c>
      <c r="C119" s="232"/>
      <c r="D119" s="25" t="s">
        <v>471</v>
      </c>
      <c r="E119" s="84" t="s">
        <v>41</v>
      </c>
      <c r="F119" s="97"/>
      <c r="G119" s="93">
        <f t="shared" si="13"/>
        <v>0</v>
      </c>
      <c r="H119" s="44">
        <v>2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16">
        <f t="shared" si="14"/>
        <v>0</v>
      </c>
      <c r="O119" s="5">
        <v>0</v>
      </c>
      <c r="P119" s="5">
        <f t="shared" si="15"/>
        <v>0</v>
      </c>
      <c r="Q119" s="16">
        <f t="shared" si="10"/>
        <v>0</v>
      </c>
      <c r="R119" s="5">
        <v>0</v>
      </c>
      <c r="S119" s="16">
        <f t="shared" si="11"/>
        <v>0</v>
      </c>
      <c r="T119" s="5">
        <f t="shared" si="16"/>
        <v>0</v>
      </c>
      <c r="U119" s="16">
        <f t="shared" si="12"/>
        <v>0</v>
      </c>
    </row>
    <row r="120" spans="1:21" ht="27.95" customHeight="1" x14ac:dyDescent="0.25">
      <c r="A120" s="1">
        <f t="shared" si="9"/>
        <v>115</v>
      </c>
      <c r="B120" s="1" t="s">
        <v>22</v>
      </c>
      <c r="C120" s="1"/>
      <c r="D120" s="25" t="s">
        <v>234</v>
      </c>
      <c r="E120" s="86" t="s">
        <v>176</v>
      </c>
      <c r="F120" s="96" t="s">
        <v>349</v>
      </c>
      <c r="G120" s="93">
        <f t="shared" si="13"/>
        <v>8750.07</v>
      </c>
      <c r="H120" s="44">
        <v>37</v>
      </c>
      <c r="I120" s="44">
        <v>3</v>
      </c>
      <c r="J120" s="44">
        <v>16</v>
      </c>
      <c r="K120" s="44">
        <v>22</v>
      </c>
      <c r="L120" s="44">
        <v>27</v>
      </c>
      <c r="M120" s="44">
        <v>0</v>
      </c>
      <c r="N120" s="16">
        <f t="shared" si="14"/>
        <v>59.45945945945946</v>
      </c>
      <c r="O120" s="5">
        <v>8750.07</v>
      </c>
      <c r="P120" s="5">
        <f t="shared" si="15"/>
        <v>8750.07</v>
      </c>
      <c r="Q120" s="16">
        <f t="shared" si="10"/>
        <v>100</v>
      </c>
      <c r="R120" s="5">
        <v>8750.07</v>
      </c>
      <c r="S120" s="16">
        <f t="shared" si="11"/>
        <v>100</v>
      </c>
      <c r="T120" s="5">
        <f t="shared" si="16"/>
        <v>0</v>
      </c>
      <c r="U120" s="16">
        <f t="shared" si="12"/>
        <v>0</v>
      </c>
    </row>
    <row r="121" spans="1:21" s="169" customFormat="1" ht="27.95" customHeight="1" x14ac:dyDescent="0.25">
      <c r="A121" s="1">
        <f t="shared" si="9"/>
        <v>116</v>
      </c>
      <c r="B121" s="166" t="s">
        <v>22</v>
      </c>
      <c r="C121" s="166"/>
      <c r="D121" s="25" t="s">
        <v>401</v>
      </c>
      <c r="E121" s="86" t="s">
        <v>128</v>
      </c>
      <c r="F121" s="97" t="s">
        <v>430</v>
      </c>
      <c r="G121" s="93">
        <f t="shared" si="13"/>
        <v>0</v>
      </c>
      <c r="H121" s="168">
        <v>6</v>
      </c>
      <c r="I121" s="168">
        <v>1</v>
      </c>
      <c r="J121" s="168">
        <v>4</v>
      </c>
      <c r="K121" s="44">
        <v>0</v>
      </c>
      <c r="L121" s="44">
        <v>0</v>
      </c>
      <c r="M121" s="44">
        <v>0</v>
      </c>
      <c r="N121" s="16">
        <f t="shared" si="14"/>
        <v>0</v>
      </c>
      <c r="O121" s="5">
        <v>0</v>
      </c>
      <c r="P121" s="5">
        <f t="shared" si="15"/>
        <v>0</v>
      </c>
      <c r="Q121" s="16">
        <f t="shared" si="10"/>
        <v>0</v>
      </c>
      <c r="R121" s="5">
        <v>0</v>
      </c>
      <c r="S121" s="16">
        <f t="shared" si="11"/>
        <v>0</v>
      </c>
      <c r="T121" s="5">
        <f t="shared" si="16"/>
        <v>0</v>
      </c>
      <c r="U121" s="16">
        <f t="shared" si="12"/>
        <v>0</v>
      </c>
    </row>
    <row r="122" spans="1:21" s="169" customFormat="1" ht="27.95" customHeight="1" x14ac:dyDescent="0.25">
      <c r="A122" s="1">
        <f t="shared" si="9"/>
        <v>117</v>
      </c>
      <c r="B122" s="166" t="s">
        <v>22</v>
      </c>
      <c r="C122" s="166"/>
      <c r="D122" s="25" t="s">
        <v>425</v>
      </c>
      <c r="E122" s="86" t="s">
        <v>41</v>
      </c>
      <c r="F122" s="192" t="s">
        <v>444</v>
      </c>
      <c r="G122" s="93">
        <f t="shared" si="13"/>
        <v>2243.5500000000002</v>
      </c>
      <c r="H122" s="168">
        <v>10</v>
      </c>
      <c r="I122" s="168">
        <v>1</v>
      </c>
      <c r="J122" s="168">
        <v>8</v>
      </c>
      <c r="K122" s="168">
        <v>7</v>
      </c>
      <c r="L122" s="168">
        <v>7</v>
      </c>
      <c r="M122" s="168">
        <v>0</v>
      </c>
      <c r="N122" s="16">
        <f t="shared" si="14"/>
        <v>70</v>
      </c>
      <c r="O122" s="5">
        <v>2243.5500000000002</v>
      </c>
      <c r="P122" s="5">
        <f t="shared" si="15"/>
        <v>2243.5500000000002</v>
      </c>
      <c r="Q122" s="16">
        <f t="shared" si="10"/>
        <v>100</v>
      </c>
      <c r="R122" s="5">
        <v>2243.5500000000002</v>
      </c>
      <c r="S122" s="16">
        <f t="shared" si="11"/>
        <v>100</v>
      </c>
      <c r="T122" s="5">
        <f t="shared" si="16"/>
        <v>0</v>
      </c>
      <c r="U122" s="16">
        <f t="shared" si="12"/>
        <v>0</v>
      </c>
    </row>
    <row r="123" spans="1:21" ht="27.95" customHeight="1" x14ac:dyDescent="0.25">
      <c r="A123" s="1">
        <f t="shared" si="9"/>
        <v>118</v>
      </c>
      <c r="B123" s="1" t="s">
        <v>22</v>
      </c>
      <c r="C123" s="1"/>
      <c r="D123" s="25" t="s">
        <v>272</v>
      </c>
      <c r="E123" s="86" t="s">
        <v>263</v>
      </c>
      <c r="F123" s="97" t="s">
        <v>350</v>
      </c>
      <c r="G123" s="93">
        <f t="shared" si="13"/>
        <v>10730.07</v>
      </c>
      <c r="H123" s="44">
        <v>33</v>
      </c>
      <c r="I123" s="44">
        <v>5</v>
      </c>
      <c r="J123" s="44">
        <v>10</v>
      </c>
      <c r="K123" s="44">
        <v>17</v>
      </c>
      <c r="L123" s="44">
        <v>20</v>
      </c>
      <c r="M123" s="44">
        <v>0</v>
      </c>
      <c r="N123" s="16">
        <f t="shared" si="14"/>
        <v>51.515151515151516</v>
      </c>
      <c r="O123" s="5">
        <v>10730.07</v>
      </c>
      <c r="P123" s="5">
        <f t="shared" si="15"/>
        <v>10730.07</v>
      </c>
      <c r="Q123" s="16">
        <f t="shared" si="10"/>
        <v>100</v>
      </c>
      <c r="R123" s="5">
        <v>10730.07</v>
      </c>
      <c r="S123" s="16">
        <f t="shared" si="11"/>
        <v>100</v>
      </c>
      <c r="T123" s="5">
        <f t="shared" si="16"/>
        <v>0</v>
      </c>
      <c r="U123" s="16">
        <f t="shared" si="12"/>
        <v>0</v>
      </c>
    </row>
    <row r="124" spans="1:21" ht="27.95" customHeight="1" x14ac:dyDescent="0.25">
      <c r="A124" s="1">
        <f t="shared" si="9"/>
        <v>119</v>
      </c>
      <c r="B124" s="1" t="s">
        <v>22</v>
      </c>
      <c r="C124" s="1"/>
      <c r="D124" s="25" t="s">
        <v>472</v>
      </c>
      <c r="E124" s="84" t="s">
        <v>53</v>
      </c>
      <c r="F124" s="97"/>
      <c r="G124" s="93">
        <f t="shared" si="13"/>
        <v>3858.4</v>
      </c>
      <c r="H124" s="44">
        <v>7</v>
      </c>
      <c r="I124" s="44">
        <v>0</v>
      </c>
      <c r="J124" s="44">
        <v>0</v>
      </c>
      <c r="K124" s="44">
        <v>3</v>
      </c>
      <c r="L124" s="44">
        <v>3</v>
      </c>
      <c r="M124" s="44">
        <v>0</v>
      </c>
      <c r="N124" s="16">
        <f t="shared" si="14"/>
        <v>42.857142857142854</v>
      </c>
      <c r="O124" s="5">
        <v>3858.4</v>
      </c>
      <c r="P124" s="5">
        <f t="shared" si="15"/>
        <v>3858.4</v>
      </c>
      <c r="Q124" s="16">
        <f t="shared" si="10"/>
        <v>100</v>
      </c>
      <c r="R124" s="5">
        <v>3858.4</v>
      </c>
      <c r="S124" s="16">
        <f t="shared" si="11"/>
        <v>100</v>
      </c>
      <c r="T124" s="5">
        <f t="shared" si="16"/>
        <v>0</v>
      </c>
      <c r="U124" s="16">
        <f t="shared" si="12"/>
        <v>0</v>
      </c>
    </row>
    <row r="125" spans="1:21" ht="27.95" customHeight="1" x14ac:dyDescent="0.25">
      <c r="A125" s="1">
        <f t="shared" si="9"/>
        <v>120</v>
      </c>
      <c r="B125" s="1" t="s">
        <v>22</v>
      </c>
      <c r="C125" s="1"/>
      <c r="D125" s="25" t="s">
        <v>470</v>
      </c>
      <c r="E125" s="86" t="s">
        <v>469</v>
      </c>
      <c r="F125" s="97"/>
      <c r="G125" s="93">
        <f t="shared" si="13"/>
        <v>0</v>
      </c>
      <c r="H125" s="44">
        <v>5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16">
        <f t="shared" si="14"/>
        <v>0</v>
      </c>
      <c r="O125" s="5">
        <v>0</v>
      </c>
      <c r="P125" s="5">
        <f t="shared" si="15"/>
        <v>0</v>
      </c>
      <c r="Q125" s="16">
        <f t="shared" si="10"/>
        <v>0</v>
      </c>
      <c r="R125" s="5">
        <v>0</v>
      </c>
      <c r="S125" s="16">
        <f t="shared" si="11"/>
        <v>0</v>
      </c>
      <c r="T125" s="5">
        <f t="shared" si="16"/>
        <v>0</v>
      </c>
      <c r="U125" s="16">
        <f t="shared" si="12"/>
        <v>0</v>
      </c>
    </row>
    <row r="126" spans="1:21" ht="27.95" customHeight="1" x14ac:dyDescent="0.25">
      <c r="A126" s="1">
        <f t="shared" si="9"/>
        <v>121</v>
      </c>
      <c r="B126" s="1" t="s">
        <v>22</v>
      </c>
      <c r="C126" s="1"/>
      <c r="D126" s="25" t="s">
        <v>236</v>
      </c>
      <c r="E126" s="84" t="s">
        <v>53</v>
      </c>
      <c r="F126" s="96" t="s">
        <v>368</v>
      </c>
      <c r="G126" s="93">
        <f t="shared" si="13"/>
        <v>26045.23</v>
      </c>
      <c r="H126" s="44">
        <v>34</v>
      </c>
      <c r="I126" s="44">
        <v>9</v>
      </c>
      <c r="J126" s="44">
        <v>19</v>
      </c>
      <c r="K126" s="44">
        <v>24</v>
      </c>
      <c r="L126" s="44">
        <v>32</v>
      </c>
      <c r="M126" s="44">
        <v>0</v>
      </c>
      <c r="N126" s="16">
        <f t="shared" si="14"/>
        <v>70.588235294117652</v>
      </c>
      <c r="O126" s="5">
        <v>26045.23</v>
      </c>
      <c r="P126" s="5">
        <f t="shared" si="15"/>
        <v>26045.23</v>
      </c>
      <c r="Q126" s="16">
        <f t="shared" si="10"/>
        <v>100</v>
      </c>
      <c r="R126" s="5">
        <v>26045.23</v>
      </c>
      <c r="S126" s="16">
        <f t="shared" si="11"/>
        <v>100</v>
      </c>
      <c r="T126" s="5">
        <f t="shared" si="16"/>
        <v>0</v>
      </c>
      <c r="U126" s="16">
        <f t="shared" si="12"/>
        <v>0</v>
      </c>
    </row>
    <row r="127" spans="1:21" ht="27.95" customHeight="1" x14ac:dyDescent="0.25">
      <c r="A127" s="1">
        <f t="shared" si="9"/>
        <v>122</v>
      </c>
      <c r="B127" s="1" t="s">
        <v>22</v>
      </c>
      <c r="C127" s="1"/>
      <c r="D127" s="25" t="s">
        <v>240</v>
      </c>
      <c r="E127" s="84" t="s">
        <v>241</v>
      </c>
      <c r="F127" s="96" t="s">
        <v>351</v>
      </c>
      <c r="G127" s="93">
        <f t="shared" si="13"/>
        <v>4691.9399999999996</v>
      </c>
      <c r="H127" s="44">
        <v>23</v>
      </c>
      <c r="I127" s="44">
        <v>8</v>
      </c>
      <c r="J127" s="44">
        <v>9</v>
      </c>
      <c r="K127" s="44">
        <v>12</v>
      </c>
      <c r="L127" s="44">
        <v>12</v>
      </c>
      <c r="M127" s="44">
        <v>0</v>
      </c>
      <c r="N127" s="16">
        <f t="shared" si="14"/>
        <v>52.173913043478258</v>
      </c>
      <c r="O127" s="5">
        <v>4691.9399999999996</v>
      </c>
      <c r="P127" s="5">
        <f t="shared" si="15"/>
        <v>4691.9399999999996</v>
      </c>
      <c r="Q127" s="16">
        <f t="shared" si="10"/>
        <v>100</v>
      </c>
      <c r="R127" s="5">
        <v>4691.9399999999996</v>
      </c>
      <c r="S127" s="16">
        <f t="shared" si="11"/>
        <v>100</v>
      </c>
      <c r="T127" s="5">
        <f t="shared" si="16"/>
        <v>0</v>
      </c>
      <c r="U127" s="16">
        <f t="shared" si="12"/>
        <v>0</v>
      </c>
    </row>
    <row r="128" spans="1:21" ht="27.95" customHeight="1" x14ac:dyDescent="0.25">
      <c r="A128" s="1">
        <f t="shared" si="9"/>
        <v>123</v>
      </c>
      <c r="B128" s="1" t="s">
        <v>22</v>
      </c>
      <c r="C128" s="1"/>
      <c r="D128" s="25" t="s">
        <v>243</v>
      </c>
      <c r="E128" s="33" t="s">
        <v>128</v>
      </c>
      <c r="F128" s="96" t="s">
        <v>352</v>
      </c>
      <c r="G128" s="93">
        <f t="shared" si="13"/>
        <v>10829.84</v>
      </c>
      <c r="H128" s="44">
        <v>31</v>
      </c>
      <c r="I128" s="44">
        <v>7</v>
      </c>
      <c r="J128" s="44">
        <v>8</v>
      </c>
      <c r="K128" s="44">
        <v>26</v>
      </c>
      <c r="L128" s="44">
        <v>27</v>
      </c>
      <c r="M128" s="44">
        <v>0</v>
      </c>
      <c r="N128" s="16">
        <f t="shared" si="14"/>
        <v>83.870967741935488</v>
      </c>
      <c r="O128" s="5">
        <v>10829.84</v>
      </c>
      <c r="P128" s="5">
        <f t="shared" si="15"/>
        <v>10829.84</v>
      </c>
      <c r="Q128" s="16">
        <f t="shared" si="10"/>
        <v>100</v>
      </c>
      <c r="R128" s="5">
        <v>10829.84</v>
      </c>
      <c r="S128" s="16">
        <f t="shared" si="11"/>
        <v>100</v>
      </c>
      <c r="T128" s="5">
        <f t="shared" si="16"/>
        <v>0</v>
      </c>
      <c r="U128" s="16">
        <f t="shared" si="12"/>
        <v>0</v>
      </c>
    </row>
    <row r="129" spans="1:32" ht="27.95" customHeight="1" x14ac:dyDescent="0.25">
      <c r="A129" s="1">
        <f t="shared" si="9"/>
        <v>124</v>
      </c>
      <c r="B129" s="1" t="s">
        <v>22</v>
      </c>
      <c r="C129" s="1"/>
      <c r="D129" s="25" t="s">
        <v>245</v>
      </c>
      <c r="E129" s="84" t="s">
        <v>53</v>
      </c>
      <c r="F129" s="98" t="s">
        <v>353</v>
      </c>
      <c r="G129" s="93">
        <f t="shared" si="13"/>
        <v>16984.62</v>
      </c>
      <c r="H129" s="44">
        <v>28</v>
      </c>
      <c r="I129" s="44">
        <v>8</v>
      </c>
      <c r="J129" s="44">
        <v>16</v>
      </c>
      <c r="K129" s="44">
        <v>23</v>
      </c>
      <c r="L129" s="44">
        <v>32</v>
      </c>
      <c r="M129" s="44">
        <v>0</v>
      </c>
      <c r="N129" s="16">
        <f t="shared" si="14"/>
        <v>82.142857142857139</v>
      </c>
      <c r="O129" s="5">
        <v>16984.62</v>
      </c>
      <c r="P129" s="5">
        <f t="shared" si="15"/>
        <v>16984.62</v>
      </c>
      <c r="Q129" s="16">
        <f t="shared" si="10"/>
        <v>100</v>
      </c>
      <c r="R129" s="5">
        <v>16984.62</v>
      </c>
      <c r="S129" s="16">
        <f t="shared" si="11"/>
        <v>100</v>
      </c>
      <c r="T129" s="5">
        <f t="shared" si="16"/>
        <v>0</v>
      </c>
      <c r="U129" s="16">
        <f t="shared" si="12"/>
        <v>0</v>
      </c>
    </row>
    <row r="130" spans="1:32" ht="27.95" customHeight="1" x14ac:dyDescent="0.25">
      <c r="A130" s="1">
        <f t="shared" si="9"/>
        <v>125</v>
      </c>
      <c r="B130" s="1" t="s">
        <v>22</v>
      </c>
      <c r="C130" s="1"/>
      <c r="D130" s="25" t="s">
        <v>464</v>
      </c>
      <c r="E130" s="84" t="s">
        <v>53</v>
      </c>
      <c r="F130" s="98"/>
      <c r="G130" s="93">
        <f t="shared" si="13"/>
        <v>0</v>
      </c>
      <c r="H130" s="44">
        <v>5</v>
      </c>
      <c r="I130" s="44">
        <v>0</v>
      </c>
      <c r="J130" s="44">
        <v>1</v>
      </c>
      <c r="K130" s="44">
        <v>0</v>
      </c>
      <c r="L130" s="44">
        <v>0</v>
      </c>
      <c r="M130" s="44">
        <v>0</v>
      </c>
      <c r="N130" s="16">
        <f t="shared" si="14"/>
        <v>0</v>
      </c>
      <c r="O130" s="5">
        <v>0</v>
      </c>
      <c r="P130" s="5">
        <f t="shared" si="15"/>
        <v>0</v>
      </c>
      <c r="Q130" s="16">
        <f t="shared" si="10"/>
        <v>0</v>
      </c>
      <c r="R130" s="5">
        <v>0</v>
      </c>
      <c r="S130" s="16">
        <f t="shared" si="11"/>
        <v>0</v>
      </c>
      <c r="T130" s="5">
        <f t="shared" si="16"/>
        <v>0</v>
      </c>
      <c r="U130" s="16">
        <f t="shared" si="12"/>
        <v>0</v>
      </c>
    </row>
    <row r="131" spans="1:32" ht="27.95" customHeight="1" x14ac:dyDescent="0.25">
      <c r="A131" s="1">
        <f t="shared" si="9"/>
        <v>126</v>
      </c>
      <c r="B131" s="1" t="s">
        <v>22</v>
      </c>
      <c r="C131" s="1"/>
      <c r="D131" s="25" t="s">
        <v>247</v>
      </c>
      <c r="E131" s="84" t="s">
        <v>53</v>
      </c>
      <c r="F131" s="103" t="s">
        <v>354</v>
      </c>
      <c r="G131" s="93">
        <f t="shared" si="13"/>
        <v>2289.6</v>
      </c>
      <c r="H131" s="44">
        <v>18</v>
      </c>
      <c r="I131" s="44">
        <v>5</v>
      </c>
      <c r="J131" s="44">
        <v>11</v>
      </c>
      <c r="K131" s="44">
        <v>8</v>
      </c>
      <c r="L131" s="44">
        <v>10</v>
      </c>
      <c r="M131" s="44">
        <v>0</v>
      </c>
      <c r="N131" s="16">
        <f t="shared" si="14"/>
        <v>44.444444444444443</v>
      </c>
      <c r="O131" s="5">
        <v>2289.6</v>
      </c>
      <c r="P131" s="5">
        <f t="shared" si="15"/>
        <v>2289.6</v>
      </c>
      <c r="Q131" s="16">
        <f t="shared" si="10"/>
        <v>100</v>
      </c>
      <c r="R131" s="5">
        <v>2289.6</v>
      </c>
      <c r="S131" s="16">
        <f t="shared" si="11"/>
        <v>100</v>
      </c>
      <c r="T131" s="5">
        <f t="shared" si="16"/>
        <v>0</v>
      </c>
      <c r="U131" s="16">
        <f t="shared" si="12"/>
        <v>0</v>
      </c>
    </row>
    <row r="132" spans="1:32" ht="27.95" customHeight="1" x14ac:dyDescent="0.25">
      <c r="A132" s="1">
        <f t="shared" si="9"/>
        <v>127</v>
      </c>
      <c r="B132" s="1" t="s">
        <v>22</v>
      </c>
      <c r="C132" s="1"/>
      <c r="D132" s="25" t="s">
        <v>426</v>
      </c>
      <c r="E132" s="84" t="s">
        <v>41</v>
      </c>
      <c r="F132" s="192" t="s">
        <v>445</v>
      </c>
      <c r="G132" s="93">
        <f t="shared" si="13"/>
        <v>1133.23</v>
      </c>
      <c r="H132" s="44">
        <v>8</v>
      </c>
      <c r="I132" s="44">
        <v>2</v>
      </c>
      <c r="J132" s="44">
        <v>1</v>
      </c>
      <c r="K132" s="44">
        <v>4</v>
      </c>
      <c r="L132" s="44">
        <v>4</v>
      </c>
      <c r="M132" s="44">
        <v>0</v>
      </c>
      <c r="N132" s="16">
        <f t="shared" si="14"/>
        <v>50</v>
      </c>
      <c r="O132" s="5">
        <v>1133.23</v>
      </c>
      <c r="P132" s="5">
        <f t="shared" si="15"/>
        <v>1133.23</v>
      </c>
      <c r="Q132" s="16">
        <f t="shared" si="10"/>
        <v>100</v>
      </c>
      <c r="R132" s="5">
        <v>1133.23</v>
      </c>
      <c r="S132" s="16">
        <f t="shared" si="11"/>
        <v>100</v>
      </c>
      <c r="T132" s="5">
        <f t="shared" si="16"/>
        <v>0</v>
      </c>
      <c r="U132" s="16">
        <f t="shared" si="12"/>
        <v>0</v>
      </c>
    </row>
    <row r="133" spans="1:32" ht="27.95" customHeight="1" x14ac:dyDescent="0.25">
      <c r="A133" s="1">
        <f t="shared" si="9"/>
        <v>128</v>
      </c>
      <c r="B133" s="1" t="s">
        <v>22</v>
      </c>
      <c r="C133" s="1"/>
      <c r="D133" s="25" t="s">
        <v>249</v>
      </c>
      <c r="E133" s="84" t="s">
        <v>250</v>
      </c>
      <c r="F133" s="96" t="s">
        <v>366</v>
      </c>
      <c r="G133" s="93">
        <f t="shared" si="13"/>
        <v>0</v>
      </c>
      <c r="H133" s="44">
        <v>27</v>
      </c>
      <c r="I133" s="44">
        <v>2</v>
      </c>
      <c r="J133" s="44">
        <v>24</v>
      </c>
      <c r="K133" s="44">
        <v>7</v>
      </c>
      <c r="L133" s="44">
        <v>10</v>
      </c>
      <c r="M133" s="44">
        <v>0</v>
      </c>
      <c r="N133" s="16">
        <f t="shared" si="14"/>
        <v>25.925925925925924</v>
      </c>
      <c r="O133" s="5">
        <v>0</v>
      </c>
      <c r="P133" s="5">
        <f t="shared" si="15"/>
        <v>0</v>
      </c>
      <c r="Q133" s="16">
        <f t="shared" si="10"/>
        <v>0</v>
      </c>
      <c r="R133" s="5">
        <v>0</v>
      </c>
      <c r="S133" s="16">
        <f t="shared" si="11"/>
        <v>0</v>
      </c>
      <c r="T133" s="5">
        <f t="shared" si="16"/>
        <v>0</v>
      </c>
      <c r="U133" s="16">
        <f t="shared" si="12"/>
        <v>0</v>
      </c>
    </row>
    <row r="134" spans="1:32" ht="27.95" customHeight="1" x14ac:dyDescent="0.25">
      <c r="A134" s="1">
        <f t="shared" si="9"/>
        <v>129</v>
      </c>
      <c r="B134" s="1" t="s">
        <v>22</v>
      </c>
      <c r="C134" s="1"/>
      <c r="D134" s="25" t="s">
        <v>467</v>
      </c>
      <c r="E134" s="84" t="s">
        <v>53</v>
      </c>
      <c r="F134" s="96"/>
      <c r="G134" s="93">
        <f t="shared" si="13"/>
        <v>3657.1</v>
      </c>
      <c r="H134" s="44">
        <v>19</v>
      </c>
      <c r="I134" s="44">
        <v>0</v>
      </c>
      <c r="J134" s="44">
        <v>0</v>
      </c>
      <c r="K134" s="44">
        <v>3</v>
      </c>
      <c r="L134" s="44">
        <v>3</v>
      </c>
      <c r="M134" s="44">
        <v>0</v>
      </c>
      <c r="N134" s="16">
        <f t="shared" si="14"/>
        <v>15.789473684210526</v>
      </c>
      <c r="O134" s="5">
        <v>3657.1</v>
      </c>
      <c r="P134" s="5">
        <f t="shared" si="15"/>
        <v>3657.1</v>
      </c>
      <c r="Q134" s="16">
        <f t="shared" si="10"/>
        <v>100</v>
      </c>
      <c r="R134" s="5">
        <v>3657.1</v>
      </c>
      <c r="S134" s="16">
        <f t="shared" si="11"/>
        <v>100</v>
      </c>
      <c r="T134" s="5">
        <f t="shared" si="16"/>
        <v>0</v>
      </c>
      <c r="U134" s="16">
        <f t="shared" si="12"/>
        <v>0</v>
      </c>
    </row>
    <row r="135" spans="1:32" ht="27.95" customHeight="1" x14ac:dyDescent="0.25">
      <c r="A135" s="1">
        <f t="shared" ref="A135:A137" si="17">ROW(A130:A130)</f>
        <v>130</v>
      </c>
      <c r="B135" s="25" t="s">
        <v>23</v>
      </c>
      <c r="C135" s="232" t="s">
        <v>34</v>
      </c>
      <c r="D135" s="25" t="s">
        <v>252</v>
      </c>
      <c r="E135" s="84" t="s">
        <v>53</v>
      </c>
      <c r="F135" s="89" t="s">
        <v>367</v>
      </c>
      <c r="G135" s="93">
        <f t="shared" si="13"/>
        <v>10080.290000000001</v>
      </c>
      <c r="H135" s="44">
        <v>27</v>
      </c>
      <c r="I135" s="44">
        <v>4</v>
      </c>
      <c r="J135" s="44">
        <v>20</v>
      </c>
      <c r="K135" s="44">
        <v>21</v>
      </c>
      <c r="L135" s="44">
        <v>25</v>
      </c>
      <c r="M135" s="44">
        <v>0</v>
      </c>
      <c r="N135" s="16">
        <f t="shared" si="14"/>
        <v>77.777777777777786</v>
      </c>
      <c r="O135" s="5">
        <v>10080.290000000001</v>
      </c>
      <c r="P135" s="5">
        <f t="shared" si="15"/>
        <v>10080.290000000001</v>
      </c>
      <c r="Q135" s="16">
        <f t="shared" si="10"/>
        <v>100</v>
      </c>
      <c r="R135" s="5">
        <v>10080.290000000001</v>
      </c>
      <c r="S135" s="16">
        <f t="shared" si="11"/>
        <v>100</v>
      </c>
      <c r="T135" s="5">
        <f t="shared" si="16"/>
        <v>0</v>
      </c>
      <c r="U135" s="16">
        <f t="shared" si="12"/>
        <v>0</v>
      </c>
    </row>
    <row r="136" spans="1:32" ht="40.5" customHeight="1" x14ac:dyDescent="0.2">
      <c r="A136" s="1">
        <f t="shared" si="17"/>
        <v>131</v>
      </c>
      <c r="B136" s="1" t="s">
        <v>22</v>
      </c>
      <c r="C136" s="232"/>
      <c r="D136" s="25" t="s">
        <v>254</v>
      </c>
      <c r="E136" s="84" t="s">
        <v>41</v>
      </c>
      <c r="F136" s="137" t="s">
        <v>377</v>
      </c>
      <c r="G136" s="93">
        <f t="shared" si="13"/>
        <v>12169.68</v>
      </c>
      <c r="H136" s="44">
        <v>25</v>
      </c>
      <c r="I136" s="44">
        <v>6</v>
      </c>
      <c r="J136" s="44">
        <v>16</v>
      </c>
      <c r="K136" s="44">
        <v>24</v>
      </c>
      <c r="L136" s="44">
        <v>29</v>
      </c>
      <c r="M136" s="44">
        <v>0</v>
      </c>
      <c r="N136" s="16">
        <f t="shared" si="14"/>
        <v>96</v>
      </c>
      <c r="O136" s="5">
        <v>12169.68</v>
      </c>
      <c r="P136" s="5">
        <f t="shared" si="15"/>
        <v>12169.68</v>
      </c>
      <c r="Q136" s="16">
        <f t="shared" si="10"/>
        <v>100</v>
      </c>
      <c r="R136" s="5">
        <v>12169.68</v>
      </c>
      <c r="S136" s="16">
        <f t="shared" si="11"/>
        <v>100</v>
      </c>
      <c r="T136" s="5">
        <f t="shared" si="16"/>
        <v>0</v>
      </c>
      <c r="U136" s="16">
        <f t="shared" si="12"/>
        <v>0</v>
      </c>
    </row>
    <row r="137" spans="1:32" ht="38.25" customHeight="1" x14ac:dyDescent="0.25">
      <c r="A137" s="1">
        <f t="shared" si="17"/>
        <v>132</v>
      </c>
      <c r="B137" s="25" t="s">
        <v>23</v>
      </c>
      <c r="C137" s="232" t="s">
        <v>271</v>
      </c>
      <c r="D137" s="25" t="s">
        <v>256</v>
      </c>
      <c r="E137" s="84" t="s">
        <v>41</v>
      </c>
      <c r="F137" s="103" t="s">
        <v>355</v>
      </c>
      <c r="G137" s="93">
        <f t="shared" si="13"/>
        <v>6525.72</v>
      </c>
      <c r="H137" s="44">
        <v>24</v>
      </c>
      <c r="I137" s="44">
        <v>4</v>
      </c>
      <c r="J137" s="44">
        <v>15</v>
      </c>
      <c r="K137" s="44">
        <v>15</v>
      </c>
      <c r="L137" s="44">
        <v>18</v>
      </c>
      <c r="M137" s="44">
        <v>0</v>
      </c>
      <c r="N137" s="16">
        <f t="shared" si="14"/>
        <v>62.5</v>
      </c>
      <c r="O137" s="5">
        <v>6525.72</v>
      </c>
      <c r="P137" s="5">
        <f t="shared" si="15"/>
        <v>6525.72</v>
      </c>
      <c r="Q137" s="16">
        <f t="shared" si="10"/>
        <v>100</v>
      </c>
      <c r="R137" s="5">
        <v>6525.72</v>
      </c>
      <c r="S137" s="16">
        <f t="shared" si="11"/>
        <v>100</v>
      </c>
      <c r="T137" s="5">
        <f t="shared" si="16"/>
        <v>0</v>
      </c>
      <c r="U137" s="16">
        <f t="shared" si="12"/>
        <v>0</v>
      </c>
    </row>
    <row r="138" spans="1:32" x14ac:dyDescent="0.25">
      <c r="A138" s="22" t="s">
        <v>19</v>
      </c>
      <c r="B138" s="23"/>
      <c r="C138" s="23"/>
      <c r="D138" s="23"/>
      <c r="E138" s="23"/>
      <c r="F138" s="103"/>
      <c r="G138" s="94">
        <f t="shared" ref="G138:M138" si="18">SUM(G6:G137)</f>
        <v>1741719.810000001</v>
      </c>
      <c r="H138" s="18">
        <f>SUM(H6:H137)</f>
        <v>3427</v>
      </c>
      <c r="I138" s="18">
        <f t="shared" si="18"/>
        <v>624</v>
      </c>
      <c r="J138" s="18">
        <f t="shared" si="18"/>
        <v>1955</v>
      </c>
      <c r="K138" s="18">
        <f t="shared" si="18"/>
        <v>2210</v>
      </c>
      <c r="L138" s="18">
        <f t="shared" si="18"/>
        <v>2912</v>
      </c>
      <c r="M138" s="18">
        <f t="shared" si="18"/>
        <v>0</v>
      </c>
      <c r="N138" s="16">
        <f t="shared" ref="N138" si="19">IF(H138=0,0,K138/H138)*100</f>
        <v>64.487890283046397</v>
      </c>
      <c r="O138" s="19">
        <f>SUM(O6:O137)</f>
        <v>1741719.810000001</v>
      </c>
      <c r="P138" s="19">
        <f>SUM(P6:P137)</f>
        <v>1742956.6900000009</v>
      </c>
      <c r="Q138" s="16">
        <f t="shared" si="10"/>
        <v>100.07101486662198</v>
      </c>
      <c r="R138" s="19">
        <f>SUM(R6:R137)</f>
        <v>1742956.6900000009</v>
      </c>
      <c r="S138" s="16">
        <f t="shared" si="11"/>
        <v>100</v>
      </c>
      <c r="T138" s="19">
        <f>SUM(T6:T137)</f>
        <v>0</v>
      </c>
      <c r="U138" s="16">
        <f t="shared" si="12"/>
        <v>0</v>
      </c>
      <c r="V138" s="10"/>
      <c r="W138" s="10"/>
      <c r="X138" s="10"/>
      <c r="Y138" s="9"/>
      <c r="Z138" s="11"/>
      <c r="AA138" s="11"/>
      <c r="AB138" s="9"/>
      <c r="AC138" s="11"/>
      <c r="AD138" s="9"/>
      <c r="AE138" s="11"/>
      <c r="AF138" s="9"/>
    </row>
  </sheetData>
  <sheetProtection algorithmName="SHA-512" hashValue="NBVsWPtBv6DreFLllANhvHVWl3ZZBIzXQ4/WbonoVQfQCxYkSPNXp1wbyzxOz1tFY47SsGCaOMbQ8NPsR7L9QQ==" saltValue="o9hhGrtEUpt0BcSWy+65Nw==" spinCount="100000" sheet="1" objects="1" scenarios="1"/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1"/>
  <headerFooter scaleWithDoc="0"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38"/>
  <sheetViews>
    <sheetView topLeftCell="A131" zoomScaleNormal="100" zoomScaleSheetLayoutView="130" workbookViewId="0">
      <selection activeCell="N96" sqref="N96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12.140625" style="3" customWidth="1"/>
    <col min="16" max="16" width="13.140625" style="3" customWidth="1"/>
    <col min="17" max="17" width="9.140625" style="2"/>
    <col min="18" max="18" width="11.14062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484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236" t="s">
        <v>6</v>
      </c>
      <c r="Q4" s="235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236" t="s">
        <v>6</v>
      </c>
      <c r="S4" s="235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236" t="s">
        <v>6</v>
      </c>
      <c r="U4" s="235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235">
        <v>1</v>
      </c>
      <c r="B5" s="235">
        <v>2</v>
      </c>
      <c r="C5" s="235">
        <v>3</v>
      </c>
      <c r="D5" s="235">
        <v>4</v>
      </c>
      <c r="E5" s="91">
        <v>5</v>
      </c>
      <c r="F5" s="95">
        <v>6</v>
      </c>
      <c r="G5" s="92">
        <v>7</v>
      </c>
      <c r="H5" s="235">
        <v>8</v>
      </c>
      <c r="I5" s="235">
        <v>9</v>
      </c>
      <c r="J5" s="235">
        <v>10</v>
      </c>
      <c r="K5" s="235">
        <v>11</v>
      </c>
      <c r="L5" s="235">
        <v>12</v>
      </c>
      <c r="M5" s="235">
        <v>13</v>
      </c>
      <c r="N5" s="235">
        <v>14</v>
      </c>
      <c r="O5" s="235">
        <v>15</v>
      </c>
      <c r="P5" s="235">
        <v>16</v>
      </c>
      <c r="Q5" s="235">
        <v>17</v>
      </c>
      <c r="R5" s="235">
        <v>18</v>
      </c>
      <c r="S5" s="235">
        <v>19</v>
      </c>
      <c r="T5" s="235">
        <v>20</v>
      </c>
      <c r="U5" s="235">
        <v>21</v>
      </c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91" si="0">O6</f>
        <v>45212.37</v>
      </c>
      <c r="H6" s="44">
        <v>61</v>
      </c>
      <c r="I6" s="44">
        <v>11</v>
      </c>
      <c r="J6" s="44">
        <v>43</v>
      </c>
      <c r="K6" s="44">
        <v>58</v>
      </c>
      <c r="L6" s="44">
        <v>80</v>
      </c>
      <c r="M6" s="44">
        <v>0</v>
      </c>
      <c r="N6" s="16">
        <f t="shared" ref="N6:N91" si="1">IF(H6=0,0,K6/H6)*100</f>
        <v>95.081967213114751</v>
      </c>
      <c r="O6" s="5">
        <v>45212.37</v>
      </c>
      <c r="P6" s="5">
        <f t="shared" ref="P6:P91" si="2">O6</f>
        <v>45212.37</v>
      </c>
      <c r="Q6" s="16">
        <f t="shared" ref="Q6:Q75" si="3">IF(O6=0,0,P6/O6)*100</f>
        <v>100</v>
      </c>
      <c r="R6" s="5">
        <v>45212.37</v>
      </c>
      <c r="S6" s="16">
        <f t="shared" ref="S6:S75" si="4">IF(P6=0,0,R6/P6)*100</f>
        <v>100</v>
      </c>
      <c r="T6" s="5">
        <f t="shared" ref="T6:T91" si="5">SUM(P6, -R6)</f>
        <v>0</v>
      </c>
      <c r="U6" s="16">
        <f t="shared" ref="U6:U75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23271.75</v>
      </c>
      <c r="H7" s="44">
        <v>31</v>
      </c>
      <c r="I7" s="44">
        <v>6</v>
      </c>
      <c r="J7" s="44">
        <v>17</v>
      </c>
      <c r="K7" s="44">
        <v>25</v>
      </c>
      <c r="L7" s="44">
        <v>33</v>
      </c>
      <c r="M7" s="44">
        <v>0</v>
      </c>
      <c r="N7" s="16">
        <f t="shared" si="1"/>
        <v>80.645161290322577</v>
      </c>
      <c r="O7" s="5">
        <v>23271.75</v>
      </c>
      <c r="P7" s="5">
        <f t="shared" si="2"/>
        <v>23271.75</v>
      </c>
      <c r="Q7" s="16">
        <f t="shared" si="3"/>
        <v>100</v>
      </c>
      <c r="R7" s="5">
        <v>23271.75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454</v>
      </c>
      <c r="E8" s="84" t="s">
        <v>41</v>
      </c>
      <c r="F8" s="208" t="s">
        <v>455</v>
      </c>
      <c r="G8" s="93">
        <f t="shared" si="0"/>
        <v>0</v>
      </c>
      <c r="H8" s="44">
        <v>3</v>
      </c>
      <c r="I8" s="44">
        <v>0</v>
      </c>
      <c r="J8" s="44">
        <v>2</v>
      </c>
      <c r="K8" s="44">
        <v>2</v>
      </c>
      <c r="L8" s="44">
        <v>2</v>
      </c>
      <c r="M8" s="44">
        <v>0</v>
      </c>
      <c r="N8" s="16">
        <f t="shared" si="1"/>
        <v>66.666666666666657</v>
      </c>
      <c r="O8" s="5">
        <v>0</v>
      </c>
      <c r="P8" s="5">
        <f t="shared" si="2"/>
        <v>0</v>
      </c>
      <c r="Q8" s="16">
        <f t="shared" si="3"/>
        <v>0</v>
      </c>
      <c r="R8" s="5">
        <v>0</v>
      </c>
      <c r="S8" s="16">
        <f t="shared" si="4"/>
        <v>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40</v>
      </c>
      <c r="E9" s="84" t="s">
        <v>41</v>
      </c>
      <c r="F9" s="96" t="s">
        <v>372</v>
      </c>
      <c r="G9" s="93">
        <f t="shared" si="0"/>
        <v>40549.65</v>
      </c>
      <c r="H9" s="44">
        <v>58</v>
      </c>
      <c r="I9" s="44">
        <v>12</v>
      </c>
      <c r="J9" s="44">
        <v>42</v>
      </c>
      <c r="K9" s="44">
        <v>53</v>
      </c>
      <c r="L9" s="44">
        <v>68</v>
      </c>
      <c r="M9" s="44">
        <v>0</v>
      </c>
      <c r="N9" s="16">
        <f t="shared" si="1"/>
        <v>91.379310344827587</v>
      </c>
      <c r="O9" s="5">
        <v>40549.65</v>
      </c>
      <c r="P9" s="5">
        <f t="shared" si="2"/>
        <v>40549.65</v>
      </c>
      <c r="Q9" s="16">
        <f t="shared" si="3"/>
        <v>100</v>
      </c>
      <c r="R9" s="5">
        <v>40549.65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43</v>
      </c>
      <c r="E10" s="84" t="s">
        <v>44</v>
      </c>
      <c r="F10" s="97" t="s">
        <v>357</v>
      </c>
      <c r="G10" s="93">
        <f t="shared" si="0"/>
        <v>16594.64</v>
      </c>
      <c r="H10" s="44">
        <v>21</v>
      </c>
      <c r="I10" s="44">
        <v>1</v>
      </c>
      <c r="J10" s="44">
        <v>17</v>
      </c>
      <c r="K10" s="44">
        <v>18</v>
      </c>
      <c r="L10" s="44">
        <v>25</v>
      </c>
      <c r="M10" s="44">
        <v>0</v>
      </c>
      <c r="N10" s="16">
        <f t="shared" si="1"/>
        <v>85.714285714285708</v>
      </c>
      <c r="O10" s="5">
        <v>16594.64</v>
      </c>
      <c r="P10" s="5">
        <f t="shared" si="2"/>
        <v>16594.64</v>
      </c>
      <c r="Q10" s="16">
        <f t="shared" si="3"/>
        <v>100</v>
      </c>
      <c r="R10" s="5">
        <v>16594.64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5" t="s">
        <v>46</v>
      </c>
      <c r="E11" s="84" t="s">
        <v>41</v>
      </c>
      <c r="F11" s="96" t="s">
        <v>405</v>
      </c>
      <c r="G11" s="93">
        <f t="shared" si="0"/>
        <v>5526.62</v>
      </c>
      <c r="H11" s="44">
        <v>15</v>
      </c>
      <c r="I11" s="44">
        <v>2</v>
      </c>
      <c r="J11" s="44">
        <v>7</v>
      </c>
      <c r="K11" s="44">
        <v>9</v>
      </c>
      <c r="L11" s="44">
        <v>12</v>
      </c>
      <c r="M11" s="44">
        <v>0</v>
      </c>
      <c r="N11" s="16">
        <f t="shared" si="1"/>
        <v>60</v>
      </c>
      <c r="O11" s="5">
        <v>5526.62</v>
      </c>
      <c r="P11" s="5">
        <v>6763.5</v>
      </c>
      <c r="Q11" s="16">
        <f t="shared" si="3"/>
        <v>122.38040610716858</v>
      </c>
      <c r="R11" s="5">
        <v>6763.5</v>
      </c>
      <c r="S11" s="16">
        <f t="shared" si="4"/>
        <v>100</v>
      </c>
      <c r="T11" s="5">
        <f t="shared" si="5"/>
        <v>0</v>
      </c>
      <c r="U11" s="16">
        <f t="shared" si="6"/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412</v>
      </c>
      <c r="E12" s="84" t="s">
        <v>41</v>
      </c>
      <c r="F12" s="192" t="s">
        <v>427</v>
      </c>
      <c r="G12" s="93">
        <f t="shared" si="0"/>
        <v>3069.91</v>
      </c>
      <c r="H12" s="44">
        <v>14</v>
      </c>
      <c r="I12" s="44">
        <v>2</v>
      </c>
      <c r="J12" s="44">
        <v>4</v>
      </c>
      <c r="K12" s="44">
        <v>12</v>
      </c>
      <c r="L12" s="44">
        <v>12</v>
      </c>
      <c r="M12" s="44">
        <v>0</v>
      </c>
      <c r="N12" s="16">
        <f t="shared" si="1"/>
        <v>85.714285714285708</v>
      </c>
      <c r="O12" s="5">
        <v>3069.91</v>
      </c>
      <c r="P12" s="5">
        <f t="shared" si="2"/>
        <v>3069.91</v>
      </c>
      <c r="Q12" s="16">
        <f t="shared" si="3"/>
        <v>100</v>
      </c>
      <c r="R12" s="5">
        <v>3069.91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48.75" customHeight="1" x14ac:dyDescent="0.25">
      <c r="A13" s="1">
        <f t="shared" si="7"/>
        <v>8</v>
      </c>
      <c r="B13" s="1" t="s">
        <v>22</v>
      </c>
      <c r="C13" s="1"/>
      <c r="D13" s="25" t="s">
        <v>413</v>
      </c>
      <c r="E13" s="84" t="s">
        <v>41</v>
      </c>
      <c r="F13" s="192" t="s">
        <v>428</v>
      </c>
      <c r="G13" s="93">
        <f t="shared" si="0"/>
        <v>0</v>
      </c>
      <c r="H13" s="44">
        <v>5</v>
      </c>
      <c r="I13" s="44">
        <v>1</v>
      </c>
      <c r="J13" s="44">
        <v>4</v>
      </c>
      <c r="K13" s="44">
        <v>0</v>
      </c>
      <c r="L13" s="44">
        <v>0</v>
      </c>
      <c r="M13" s="44">
        <v>0</v>
      </c>
      <c r="N13" s="16">
        <f t="shared" si="1"/>
        <v>0</v>
      </c>
      <c r="O13" s="5">
        <v>0</v>
      </c>
      <c r="P13" s="5">
        <f t="shared" si="2"/>
        <v>0</v>
      </c>
      <c r="Q13" s="16">
        <f t="shared" si="3"/>
        <v>0</v>
      </c>
      <c r="R13" s="5">
        <v>0</v>
      </c>
      <c r="S13" s="16">
        <f t="shared" si="4"/>
        <v>0</v>
      </c>
      <c r="T13" s="5">
        <f t="shared" si="5"/>
        <v>0</v>
      </c>
      <c r="U13" s="16">
        <f t="shared" si="6"/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414</v>
      </c>
      <c r="E14" s="84" t="s">
        <v>41</v>
      </c>
      <c r="F14" s="192" t="s">
        <v>429</v>
      </c>
      <c r="G14" s="93">
        <f t="shared" si="0"/>
        <v>0</v>
      </c>
      <c r="H14" s="44">
        <v>5</v>
      </c>
      <c r="I14" s="44">
        <v>0</v>
      </c>
      <c r="J14" s="44">
        <v>5</v>
      </c>
      <c r="K14" s="44">
        <v>2</v>
      </c>
      <c r="L14" s="44">
        <v>2</v>
      </c>
      <c r="M14" s="44">
        <v>0</v>
      </c>
      <c r="N14" s="16">
        <f t="shared" si="1"/>
        <v>40</v>
      </c>
      <c r="O14" s="5">
        <v>0</v>
      </c>
      <c r="P14" s="5">
        <f t="shared" si="2"/>
        <v>0</v>
      </c>
      <c r="Q14" s="16">
        <f t="shared" si="3"/>
        <v>0</v>
      </c>
      <c r="R14" s="5">
        <v>0</v>
      </c>
      <c r="S14" s="16">
        <f t="shared" si="4"/>
        <v>0</v>
      </c>
      <c r="T14" s="5">
        <f t="shared" si="5"/>
        <v>0</v>
      </c>
      <c r="U14" s="16">
        <f t="shared" si="6"/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456</v>
      </c>
      <c r="E15" s="84" t="s">
        <v>41</v>
      </c>
      <c r="F15" s="209" t="s">
        <v>457</v>
      </c>
      <c r="G15" s="93">
        <f t="shared" si="0"/>
        <v>0</v>
      </c>
      <c r="H15" s="44">
        <v>2</v>
      </c>
      <c r="I15" s="44">
        <v>1</v>
      </c>
      <c r="J15" s="44">
        <v>0</v>
      </c>
      <c r="K15" s="44">
        <v>2</v>
      </c>
      <c r="L15" s="44">
        <v>2</v>
      </c>
      <c r="M15" s="44">
        <v>0</v>
      </c>
      <c r="N15" s="16">
        <f t="shared" si="1"/>
        <v>100</v>
      </c>
      <c r="O15" s="5">
        <v>0</v>
      </c>
      <c r="P15" s="5">
        <f t="shared" si="2"/>
        <v>0</v>
      </c>
      <c r="Q15" s="16">
        <f t="shared" si="3"/>
        <v>0</v>
      </c>
      <c r="R15" s="5">
        <v>0</v>
      </c>
      <c r="S15" s="16">
        <f t="shared" si="4"/>
        <v>0</v>
      </c>
      <c r="T15" s="5">
        <f t="shared" si="5"/>
        <v>0</v>
      </c>
      <c r="U15" s="16">
        <f t="shared" si="6"/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9" t="s">
        <v>48</v>
      </c>
      <c r="E16" s="84" t="s">
        <v>41</v>
      </c>
      <c r="F16" s="97" t="s">
        <v>373</v>
      </c>
      <c r="G16" s="93">
        <f t="shared" si="0"/>
        <v>1103.51</v>
      </c>
      <c r="H16" s="44">
        <v>5</v>
      </c>
      <c r="I16" s="44">
        <v>2</v>
      </c>
      <c r="J16" s="44">
        <v>3</v>
      </c>
      <c r="K16" s="44">
        <v>2</v>
      </c>
      <c r="L16" s="44">
        <v>2</v>
      </c>
      <c r="M16" s="44">
        <v>3</v>
      </c>
      <c r="N16" s="16">
        <f t="shared" si="1"/>
        <v>40</v>
      </c>
      <c r="O16" s="5">
        <v>1103.51</v>
      </c>
      <c r="P16" s="5">
        <f t="shared" si="2"/>
        <v>1103.51</v>
      </c>
      <c r="Q16" s="16">
        <f t="shared" si="3"/>
        <v>100</v>
      </c>
      <c r="R16" s="5">
        <v>1103.51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32" ht="27.95" customHeight="1" x14ac:dyDescent="0.25">
      <c r="A17" s="1">
        <f t="shared" si="7"/>
        <v>12</v>
      </c>
      <c r="B17" s="1" t="s">
        <v>22</v>
      </c>
      <c r="C17" s="1"/>
      <c r="D17" s="25" t="s">
        <v>415</v>
      </c>
      <c r="E17" s="84" t="s">
        <v>41</v>
      </c>
      <c r="F17" s="192" t="s">
        <v>433</v>
      </c>
      <c r="G17" s="93">
        <f t="shared" si="0"/>
        <v>1461.6</v>
      </c>
      <c r="H17" s="44">
        <v>6</v>
      </c>
      <c r="I17" s="44">
        <v>0</v>
      </c>
      <c r="J17" s="44">
        <v>0</v>
      </c>
      <c r="K17" s="44">
        <v>5</v>
      </c>
      <c r="L17" s="44">
        <v>6</v>
      </c>
      <c r="M17" s="44">
        <v>0</v>
      </c>
      <c r="N17" s="16">
        <f t="shared" si="1"/>
        <v>83.333333333333343</v>
      </c>
      <c r="O17" s="5">
        <v>1461.6</v>
      </c>
      <c r="P17" s="5">
        <f t="shared" si="2"/>
        <v>1461.6</v>
      </c>
      <c r="Q17" s="16">
        <f t="shared" si="3"/>
        <v>100</v>
      </c>
      <c r="R17" s="5">
        <v>1461.6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32" ht="27.95" customHeight="1" x14ac:dyDescent="0.25">
      <c r="A18" s="1">
        <f t="shared" si="7"/>
        <v>13</v>
      </c>
      <c r="B18" s="1" t="s">
        <v>22</v>
      </c>
      <c r="C18" s="1"/>
      <c r="D18" s="25" t="s">
        <v>50</v>
      </c>
      <c r="E18" s="84" t="s">
        <v>41</v>
      </c>
      <c r="F18" s="98" t="s">
        <v>406</v>
      </c>
      <c r="G18" s="93">
        <f t="shared" si="0"/>
        <v>2818.82</v>
      </c>
      <c r="H18" s="44">
        <v>10</v>
      </c>
      <c r="I18" s="44">
        <v>0</v>
      </c>
      <c r="J18" s="44">
        <v>8</v>
      </c>
      <c r="K18" s="44">
        <v>9</v>
      </c>
      <c r="L18" s="44">
        <v>10</v>
      </c>
      <c r="M18" s="44">
        <v>0</v>
      </c>
      <c r="N18" s="16">
        <f t="shared" si="1"/>
        <v>90</v>
      </c>
      <c r="O18" s="5">
        <v>2818.82</v>
      </c>
      <c r="P18" s="5">
        <f t="shared" si="2"/>
        <v>2818.82</v>
      </c>
      <c r="Q18" s="16">
        <f t="shared" si="3"/>
        <v>100</v>
      </c>
      <c r="R18" s="5">
        <v>2818.82</v>
      </c>
      <c r="S18" s="16">
        <f t="shared" si="4"/>
        <v>100</v>
      </c>
      <c r="T18" s="5">
        <f t="shared" si="5"/>
        <v>0</v>
      </c>
      <c r="U18" s="16">
        <f t="shared" si="6"/>
        <v>0</v>
      </c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</row>
    <row r="19" spans="1:32" ht="27.95" customHeight="1" x14ac:dyDescent="0.25">
      <c r="A19" s="1">
        <f t="shared" si="7"/>
        <v>14</v>
      </c>
      <c r="B19" s="1" t="s">
        <v>22</v>
      </c>
      <c r="C19" s="1"/>
      <c r="D19" s="90" t="s">
        <v>52</v>
      </c>
      <c r="E19" s="84" t="s">
        <v>41</v>
      </c>
      <c r="F19" s="98"/>
      <c r="G19" s="93">
        <f t="shared" si="0"/>
        <v>0</v>
      </c>
      <c r="H19" s="44">
        <v>3</v>
      </c>
      <c r="I19" s="44">
        <v>0</v>
      </c>
      <c r="J19" s="44">
        <v>2</v>
      </c>
      <c r="K19" s="44">
        <v>0</v>
      </c>
      <c r="L19" s="44">
        <v>0</v>
      </c>
      <c r="M19" s="44">
        <v>0</v>
      </c>
      <c r="N19" s="16">
        <f t="shared" si="1"/>
        <v>0</v>
      </c>
      <c r="O19" s="5">
        <v>0</v>
      </c>
      <c r="P19" s="5">
        <f t="shared" si="2"/>
        <v>0</v>
      </c>
      <c r="Q19" s="16">
        <f t="shared" si="3"/>
        <v>0</v>
      </c>
      <c r="R19" s="5">
        <v>0</v>
      </c>
      <c r="S19" s="16">
        <f t="shared" si="4"/>
        <v>0</v>
      </c>
      <c r="T19" s="5">
        <f t="shared" si="5"/>
        <v>0</v>
      </c>
      <c r="U19" s="16">
        <f t="shared" si="6"/>
        <v>0</v>
      </c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</row>
    <row r="20" spans="1:32" ht="27.95" customHeight="1" x14ac:dyDescent="0.25">
      <c r="A20" s="1">
        <f t="shared" si="7"/>
        <v>15</v>
      </c>
      <c r="B20" s="1" t="s">
        <v>22</v>
      </c>
      <c r="C20" s="1"/>
      <c r="D20" s="25" t="s">
        <v>55</v>
      </c>
      <c r="E20" s="84" t="s">
        <v>41</v>
      </c>
      <c r="F20" s="98" t="s">
        <v>289</v>
      </c>
      <c r="G20" s="93">
        <f t="shared" si="0"/>
        <v>47449.72</v>
      </c>
      <c r="H20" s="44">
        <v>86</v>
      </c>
      <c r="I20" s="44">
        <v>20</v>
      </c>
      <c r="J20" s="44">
        <v>54</v>
      </c>
      <c r="K20" s="44">
        <v>71</v>
      </c>
      <c r="L20" s="44">
        <v>76</v>
      </c>
      <c r="M20" s="44">
        <v>0</v>
      </c>
      <c r="N20" s="16">
        <f t="shared" si="1"/>
        <v>82.558139534883722</v>
      </c>
      <c r="O20" s="5">
        <v>47449.72</v>
      </c>
      <c r="P20" s="5">
        <f t="shared" si="2"/>
        <v>47449.72</v>
      </c>
      <c r="Q20" s="16">
        <f t="shared" si="3"/>
        <v>100</v>
      </c>
      <c r="R20" s="5">
        <v>47449.72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32" ht="27.95" customHeight="1" x14ac:dyDescent="0.25">
      <c r="A21" s="1">
        <f t="shared" si="7"/>
        <v>16</v>
      </c>
      <c r="B21" s="1" t="s">
        <v>22</v>
      </c>
      <c r="C21" s="1"/>
      <c r="D21" s="25" t="s">
        <v>57</v>
      </c>
      <c r="E21" s="84" t="s">
        <v>58</v>
      </c>
      <c r="F21" s="96" t="s">
        <v>290</v>
      </c>
      <c r="G21" s="93">
        <f t="shared" si="0"/>
        <v>39838.21</v>
      </c>
      <c r="H21" s="44">
        <v>54</v>
      </c>
      <c r="I21" s="44">
        <v>8</v>
      </c>
      <c r="J21" s="44">
        <v>40</v>
      </c>
      <c r="K21" s="44">
        <v>45</v>
      </c>
      <c r="L21" s="44">
        <v>66</v>
      </c>
      <c r="M21" s="44">
        <v>0</v>
      </c>
      <c r="N21" s="16">
        <f t="shared" si="1"/>
        <v>83.333333333333343</v>
      </c>
      <c r="O21" s="5">
        <v>39838.21</v>
      </c>
      <c r="P21" s="5">
        <f t="shared" si="2"/>
        <v>39838.21</v>
      </c>
      <c r="Q21" s="16">
        <f t="shared" si="3"/>
        <v>100</v>
      </c>
      <c r="R21" s="5">
        <v>39838.21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32" ht="27.95" customHeight="1" x14ac:dyDescent="0.25">
      <c r="A22" s="1">
        <f t="shared" si="7"/>
        <v>17</v>
      </c>
      <c r="B22" s="1" t="s">
        <v>22</v>
      </c>
      <c r="C22" s="1"/>
      <c r="D22" s="25" t="s">
        <v>60</v>
      </c>
      <c r="E22" s="84" t="s">
        <v>61</v>
      </c>
      <c r="F22" s="96" t="s">
        <v>291</v>
      </c>
      <c r="G22" s="93">
        <f t="shared" si="0"/>
        <v>26935.63</v>
      </c>
      <c r="H22" s="44">
        <v>40</v>
      </c>
      <c r="I22" s="44">
        <v>9</v>
      </c>
      <c r="J22" s="44">
        <v>16</v>
      </c>
      <c r="K22" s="44">
        <v>34</v>
      </c>
      <c r="L22" s="44">
        <v>58</v>
      </c>
      <c r="M22" s="44">
        <v>0</v>
      </c>
      <c r="N22" s="16">
        <f t="shared" si="1"/>
        <v>85</v>
      </c>
      <c r="O22" s="5">
        <v>26935.63</v>
      </c>
      <c r="P22" s="5">
        <f t="shared" si="2"/>
        <v>26935.63</v>
      </c>
      <c r="Q22" s="16">
        <f t="shared" si="3"/>
        <v>100</v>
      </c>
      <c r="R22" s="5">
        <v>26935.63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32" ht="27.95" customHeight="1" x14ac:dyDescent="0.25">
      <c r="A23" s="1">
        <f t="shared" si="7"/>
        <v>18</v>
      </c>
      <c r="B23" s="1" t="s">
        <v>22</v>
      </c>
      <c r="C23" s="1"/>
      <c r="D23" s="25" t="s">
        <v>63</v>
      </c>
      <c r="E23" s="84" t="s">
        <v>64</v>
      </c>
      <c r="F23" s="96" t="s">
        <v>292</v>
      </c>
      <c r="G23" s="93">
        <f t="shared" si="0"/>
        <v>30731.07</v>
      </c>
      <c r="H23" s="44">
        <v>53</v>
      </c>
      <c r="I23" s="44">
        <v>7</v>
      </c>
      <c r="J23" s="44">
        <v>37</v>
      </c>
      <c r="K23" s="44">
        <v>50</v>
      </c>
      <c r="L23" s="44">
        <v>75</v>
      </c>
      <c r="M23" s="44">
        <v>0</v>
      </c>
      <c r="N23" s="16">
        <f t="shared" si="1"/>
        <v>94.339622641509436</v>
      </c>
      <c r="O23" s="5">
        <v>30731.07</v>
      </c>
      <c r="P23" s="5">
        <f t="shared" si="2"/>
        <v>30731.07</v>
      </c>
      <c r="Q23" s="16">
        <f t="shared" si="3"/>
        <v>100</v>
      </c>
      <c r="R23" s="5">
        <v>30731.07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32" ht="27.95" customHeight="1" x14ac:dyDescent="0.25">
      <c r="A24" s="1">
        <f t="shared" si="7"/>
        <v>19</v>
      </c>
      <c r="B24" s="1" t="s">
        <v>22</v>
      </c>
      <c r="C24" s="1"/>
      <c r="D24" s="25" t="s">
        <v>476</v>
      </c>
      <c r="E24" s="84" t="s">
        <v>41</v>
      </c>
      <c r="F24" s="192" t="s">
        <v>434</v>
      </c>
      <c r="G24" s="93">
        <f t="shared" si="0"/>
        <v>0</v>
      </c>
      <c r="H24" s="44">
        <v>5</v>
      </c>
      <c r="I24" s="44">
        <v>0</v>
      </c>
      <c r="J24" s="44">
        <v>4</v>
      </c>
      <c r="K24" s="44">
        <v>0</v>
      </c>
      <c r="L24" s="44">
        <v>0</v>
      </c>
      <c r="M24" s="44">
        <v>0</v>
      </c>
      <c r="N24" s="16">
        <f t="shared" si="1"/>
        <v>0</v>
      </c>
      <c r="O24" s="5">
        <v>0</v>
      </c>
      <c r="P24" s="5">
        <f t="shared" si="2"/>
        <v>0</v>
      </c>
      <c r="Q24" s="16">
        <f t="shared" si="3"/>
        <v>0</v>
      </c>
      <c r="R24" s="5">
        <v>0</v>
      </c>
      <c r="S24" s="16">
        <f t="shared" si="4"/>
        <v>0</v>
      </c>
      <c r="T24" s="5">
        <f t="shared" si="5"/>
        <v>0</v>
      </c>
      <c r="U24" s="16">
        <f t="shared" si="6"/>
        <v>0</v>
      </c>
    </row>
    <row r="25" spans="1:32" ht="27.95" customHeight="1" x14ac:dyDescent="0.25">
      <c r="A25" s="1">
        <f t="shared" si="7"/>
        <v>20</v>
      </c>
      <c r="B25" s="1" t="s">
        <v>22</v>
      </c>
      <c r="C25" s="1"/>
      <c r="D25" s="25" t="s">
        <v>69</v>
      </c>
      <c r="E25" s="84" t="s">
        <v>41</v>
      </c>
      <c r="F25" s="96" t="s">
        <v>293</v>
      </c>
      <c r="G25" s="93">
        <f t="shared" si="0"/>
        <v>5766.92</v>
      </c>
      <c r="H25" s="44">
        <v>16</v>
      </c>
      <c r="I25" s="44">
        <v>3</v>
      </c>
      <c r="J25" s="44">
        <v>13</v>
      </c>
      <c r="K25" s="44">
        <v>11</v>
      </c>
      <c r="L25" s="44">
        <v>14</v>
      </c>
      <c r="M25" s="44">
        <v>0</v>
      </c>
      <c r="N25" s="16">
        <f t="shared" si="1"/>
        <v>68.75</v>
      </c>
      <c r="O25" s="5">
        <v>5766.92</v>
      </c>
      <c r="P25" s="5">
        <f t="shared" si="2"/>
        <v>5766.92</v>
      </c>
      <c r="Q25" s="16">
        <f t="shared" si="3"/>
        <v>100</v>
      </c>
      <c r="R25" s="5">
        <v>5766.92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32" ht="27.95" customHeight="1" x14ac:dyDescent="0.25">
      <c r="A26" s="1">
        <f t="shared" si="7"/>
        <v>21</v>
      </c>
      <c r="B26" s="1" t="s">
        <v>22</v>
      </c>
      <c r="C26" s="1"/>
      <c r="D26" s="25" t="s">
        <v>66</v>
      </c>
      <c r="E26" s="84" t="s">
        <v>67</v>
      </c>
      <c r="F26" s="96" t="s">
        <v>294</v>
      </c>
      <c r="G26" s="93">
        <f t="shared" si="0"/>
        <v>71646.98</v>
      </c>
      <c r="H26" s="44">
        <v>74</v>
      </c>
      <c r="I26" s="44">
        <v>17</v>
      </c>
      <c r="J26" s="44">
        <v>49</v>
      </c>
      <c r="K26" s="44">
        <v>55</v>
      </c>
      <c r="L26" s="44">
        <v>80</v>
      </c>
      <c r="M26" s="44">
        <v>0</v>
      </c>
      <c r="N26" s="16">
        <f t="shared" si="1"/>
        <v>74.324324324324323</v>
      </c>
      <c r="O26" s="5">
        <v>71646.98</v>
      </c>
      <c r="P26" s="5">
        <f t="shared" si="2"/>
        <v>71646.98</v>
      </c>
      <c r="Q26" s="16">
        <f t="shared" si="3"/>
        <v>100</v>
      </c>
      <c r="R26" s="5">
        <v>71646.98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32" ht="27.95" customHeight="1" x14ac:dyDescent="0.25">
      <c r="A27" s="1">
        <f t="shared" si="7"/>
        <v>22</v>
      </c>
      <c r="B27" s="1" t="s">
        <v>264</v>
      </c>
      <c r="C27" s="235" t="s">
        <v>265</v>
      </c>
      <c r="D27" s="37" t="s">
        <v>284</v>
      </c>
      <c r="E27" s="84" t="s">
        <v>97</v>
      </c>
      <c r="F27" s="97" t="s">
        <v>358</v>
      </c>
      <c r="G27" s="93">
        <f t="shared" si="0"/>
        <v>5101.93</v>
      </c>
      <c r="H27" s="44">
        <v>12</v>
      </c>
      <c r="I27" s="44">
        <v>6</v>
      </c>
      <c r="J27" s="44">
        <v>3</v>
      </c>
      <c r="K27" s="44">
        <v>10</v>
      </c>
      <c r="L27" s="44">
        <v>13</v>
      </c>
      <c r="M27" s="44">
        <v>0</v>
      </c>
      <c r="N27" s="16">
        <f t="shared" si="1"/>
        <v>83.333333333333343</v>
      </c>
      <c r="O27" s="5">
        <v>5101.93</v>
      </c>
      <c r="P27" s="5">
        <f t="shared" si="2"/>
        <v>5101.93</v>
      </c>
      <c r="Q27" s="16">
        <f t="shared" si="3"/>
        <v>100</v>
      </c>
      <c r="R27" s="5">
        <v>5101.93</v>
      </c>
      <c r="S27" s="16">
        <f t="shared" si="4"/>
        <v>100</v>
      </c>
      <c r="T27" s="5">
        <f t="shared" si="5"/>
        <v>0</v>
      </c>
      <c r="U27" s="16">
        <f t="shared" si="6"/>
        <v>0</v>
      </c>
    </row>
    <row r="28" spans="1:32" ht="27.95" customHeight="1" x14ac:dyDescent="0.25">
      <c r="A28" s="1">
        <f t="shared" si="7"/>
        <v>23</v>
      </c>
      <c r="B28" s="25" t="s">
        <v>23</v>
      </c>
      <c r="C28" s="235" t="s">
        <v>26</v>
      </c>
      <c r="D28" s="25" t="s">
        <v>71</v>
      </c>
      <c r="E28" s="25" t="s">
        <v>72</v>
      </c>
      <c r="F28" s="96" t="s">
        <v>295</v>
      </c>
      <c r="G28" s="16">
        <f t="shared" si="0"/>
        <v>9308.32</v>
      </c>
      <c r="H28" s="44">
        <v>25</v>
      </c>
      <c r="I28" s="44">
        <v>4</v>
      </c>
      <c r="J28" s="44">
        <v>19</v>
      </c>
      <c r="K28" s="44">
        <v>14</v>
      </c>
      <c r="L28" s="44">
        <v>20</v>
      </c>
      <c r="M28" s="44">
        <v>0</v>
      </c>
      <c r="N28" s="16">
        <f t="shared" si="1"/>
        <v>56.000000000000007</v>
      </c>
      <c r="O28" s="5">
        <v>9308.32</v>
      </c>
      <c r="P28" s="5">
        <f t="shared" si="2"/>
        <v>9308.32</v>
      </c>
      <c r="Q28" s="16">
        <f t="shared" si="3"/>
        <v>100</v>
      </c>
      <c r="R28" s="5">
        <v>9308.32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32" ht="27.95" customHeight="1" x14ac:dyDescent="0.2">
      <c r="A29" s="1">
        <f t="shared" si="7"/>
        <v>24</v>
      </c>
      <c r="B29" s="25" t="s">
        <v>22</v>
      </c>
      <c r="C29" s="235"/>
      <c r="D29" s="25" t="s">
        <v>458</v>
      </c>
      <c r="E29" s="25" t="s">
        <v>41</v>
      </c>
      <c r="F29" s="26" t="s">
        <v>459</v>
      </c>
      <c r="G29" s="16">
        <f t="shared" si="0"/>
        <v>409.27</v>
      </c>
      <c r="H29" s="44">
        <v>5</v>
      </c>
      <c r="I29" s="44">
        <v>1</v>
      </c>
      <c r="J29" s="44">
        <v>3</v>
      </c>
      <c r="K29" s="44">
        <v>1</v>
      </c>
      <c r="L29" s="44">
        <v>1</v>
      </c>
      <c r="M29" s="44">
        <v>0</v>
      </c>
      <c r="N29" s="16">
        <f t="shared" si="1"/>
        <v>20</v>
      </c>
      <c r="O29" s="5">
        <v>409.27</v>
      </c>
      <c r="P29" s="5">
        <f t="shared" si="2"/>
        <v>409.27</v>
      </c>
      <c r="Q29" s="16">
        <f t="shared" si="3"/>
        <v>100</v>
      </c>
      <c r="R29" s="5">
        <v>409.27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32" ht="27.95" customHeight="1" x14ac:dyDescent="0.2">
      <c r="A30" s="1">
        <f t="shared" si="7"/>
        <v>25</v>
      </c>
      <c r="B30" s="25" t="s">
        <v>22</v>
      </c>
      <c r="C30" s="235"/>
      <c r="D30" s="25" t="s">
        <v>465</v>
      </c>
      <c r="E30" s="25" t="s">
        <v>41</v>
      </c>
      <c r="F30" s="26"/>
      <c r="G30" s="16">
        <f t="shared" si="0"/>
        <v>0</v>
      </c>
      <c r="H30" s="44">
        <v>7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16">
        <f t="shared" si="1"/>
        <v>0</v>
      </c>
      <c r="O30" s="5">
        <v>0</v>
      </c>
      <c r="P30" s="5">
        <f t="shared" si="2"/>
        <v>0</v>
      </c>
      <c r="Q30" s="16">
        <f t="shared" si="3"/>
        <v>0</v>
      </c>
      <c r="R30" s="5">
        <v>0</v>
      </c>
      <c r="S30" s="16">
        <f t="shared" si="4"/>
        <v>0</v>
      </c>
      <c r="T30" s="5">
        <f t="shared" si="5"/>
        <v>0</v>
      </c>
      <c r="U30" s="16">
        <f t="shared" si="6"/>
        <v>0</v>
      </c>
    </row>
    <row r="31" spans="1:32" ht="27.95" customHeight="1" x14ac:dyDescent="0.25">
      <c r="A31" s="1">
        <f t="shared" si="7"/>
        <v>26</v>
      </c>
      <c r="B31" s="1" t="s">
        <v>22</v>
      </c>
      <c r="C31" s="1"/>
      <c r="D31" s="25" t="s">
        <v>74</v>
      </c>
      <c r="E31" s="25" t="s">
        <v>75</v>
      </c>
      <c r="F31" s="96" t="s">
        <v>296</v>
      </c>
      <c r="G31" s="16">
        <f t="shared" si="0"/>
        <v>32049.7</v>
      </c>
      <c r="H31" s="44">
        <v>29</v>
      </c>
      <c r="I31" s="44">
        <v>5</v>
      </c>
      <c r="J31" s="44">
        <v>20</v>
      </c>
      <c r="K31" s="44">
        <v>27</v>
      </c>
      <c r="L31" s="44">
        <v>49</v>
      </c>
      <c r="M31" s="44">
        <v>0</v>
      </c>
      <c r="N31" s="16">
        <f t="shared" si="1"/>
        <v>93.103448275862064</v>
      </c>
      <c r="O31" s="5">
        <v>32049.7</v>
      </c>
      <c r="P31" s="5">
        <f t="shared" si="2"/>
        <v>32049.7</v>
      </c>
      <c r="Q31" s="16">
        <f t="shared" si="3"/>
        <v>100</v>
      </c>
      <c r="R31" s="5">
        <v>32049.7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32" ht="27.95" customHeight="1" x14ac:dyDescent="0.25">
      <c r="A32" s="1">
        <f t="shared" si="7"/>
        <v>27</v>
      </c>
      <c r="B32" s="1" t="s">
        <v>22</v>
      </c>
      <c r="C32" s="1"/>
      <c r="D32" s="25" t="s">
        <v>77</v>
      </c>
      <c r="E32" s="25" t="s">
        <v>78</v>
      </c>
      <c r="F32" s="88" t="s">
        <v>297</v>
      </c>
      <c r="G32" s="16">
        <f t="shared" si="0"/>
        <v>4755.7700000000004</v>
      </c>
      <c r="H32" s="44">
        <v>13</v>
      </c>
      <c r="I32" s="44">
        <v>3</v>
      </c>
      <c r="J32" s="44">
        <v>8</v>
      </c>
      <c r="K32" s="44">
        <v>9</v>
      </c>
      <c r="L32" s="44">
        <v>13</v>
      </c>
      <c r="M32" s="44">
        <v>0</v>
      </c>
      <c r="N32" s="16">
        <f t="shared" si="1"/>
        <v>69.230769230769226</v>
      </c>
      <c r="O32" s="5">
        <v>4755.7700000000004</v>
      </c>
      <c r="P32" s="5">
        <f t="shared" si="2"/>
        <v>4755.7700000000004</v>
      </c>
      <c r="Q32" s="16">
        <f t="shared" si="3"/>
        <v>100</v>
      </c>
      <c r="R32" s="5">
        <v>4755.7700000000004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80</v>
      </c>
      <c r="E33" s="25" t="s">
        <v>81</v>
      </c>
      <c r="F33" s="97" t="s">
        <v>374</v>
      </c>
      <c r="G33" s="16">
        <f t="shared" si="0"/>
        <v>13566.31</v>
      </c>
      <c r="H33" s="44">
        <v>77</v>
      </c>
      <c r="I33" s="44">
        <v>10</v>
      </c>
      <c r="J33" s="44">
        <v>27</v>
      </c>
      <c r="K33" s="44">
        <v>50</v>
      </c>
      <c r="L33" s="44">
        <v>63</v>
      </c>
      <c r="M33" s="44">
        <v>0</v>
      </c>
      <c r="N33" s="16">
        <f t="shared" si="1"/>
        <v>64.935064935064929</v>
      </c>
      <c r="O33" s="5">
        <v>13566.31</v>
      </c>
      <c r="P33" s="5">
        <f t="shared" si="2"/>
        <v>13566.31</v>
      </c>
      <c r="Q33" s="16">
        <f t="shared" si="3"/>
        <v>100</v>
      </c>
      <c r="R33" s="5">
        <v>13566.31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83</v>
      </c>
      <c r="E34" s="84" t="s">
        <v>41</v>
      </c>
      <c r="F34" s="88" t="s">
        <v>84</v>
      </c>
      <c r="G34" s="93">
        <f t="shared" si="0"/>
        <v>15819.39</v>
      </c>
      <c r="H34" s="44">
        <v>25</v>
      </c>
      <c r="I34" s="44">
        <v>4</v>
      </c>
      <c r="J34" s="44">
        <v>21</v>
      </c>
      <c r="K34" s="44">
        <v>24</v>
      </c>
      <c r="L34" s="44">
        <v>35</v>
      </c>
      <c r="M34" s="44">
        <v>0</v>
      </c>
      <c r="N34" s="16">
        <f t="shared" si="1"/>
        <v>96</v>
      </c>
      <c r="O34" s="5">
        <v>15819.39</v>
      </c>
      <c r="P34" s="5">
        <f t="shared" si="2"/>
        <v>15819.39</v>
      </c>
      <c r="Q34" s="16">
        <f t="shared" si="3"/>
        <v>100</v>
      </c>
      <c r="R34" s="5">
        <v>15819.39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1" t="s">
        <v>22</v>
      </c>
      <c r="C35" s="1"/>
      <c r="D35" s="34" t="s">
        <v>85</v>
      </c>
      <c r="E35" s="84" t="s">
        <v>41</v>
      </c>
      <c r="F35" s="97" t="s">
        <v>356</v>
      </c>
      <c r="G35" s="93">
        <f t="shared" si="0"/>
        <v>6222.08</v>
      </c>
      <c r="H35" s="44">
        <v>19</v>
      </c>
      <c r="I35" s="44">
        <v>4</v>
      </c>
      <c r="J35" s="44">
        <v>10</v>
      </c>
      <c r="K35" s="44">
        <v>15</v>
      </c>
      <c r="L35" s="44">
        <v>17</v>
      </c>
      <c r="M35" s="44">
        <v>0</v>
      </c>
      <c r="N35" s="16">
        <f t="shared" si="1"/>
        <v>78.94736842105263</v>
      </c>
      <c r="O35" s="5">
        <v>6222.08</v>
      </c>
      <c r="P35" s="5">
        <f t="shared" si="2"/>
        <v>6222.08</v>
      </c>
      <c r="Q35" s="16">
        <f t="shared" si="3"/>
        <v>100</v>
      </c>
      <c r="R35" s="5">
        <v>6222.08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27.95" customHeight="1" x14ac:dyDescent="0.25">
      <c r="A36" s="1">
        <f t="shared" si="7"/>
        <v>31</v>
      </c>
      <c r="B36" s="1" t="s">
        <v>22</v>
      </c>
      <c r="C36" s="1"/>
      <c r="D36" s="25" t="s">
        <v>87</v>
      </c>
      <c r="E36" s="84" t="s">
        <v>53</v>
      </c>
      <c r="F36" s="88" t="s">
        <v>298</v>
      </c>
      <c r="G36" s="93">
        <f t="shared" si="0"/>
        <v>22605.18</v>
      </c>
      <c r="H36" s="44">
        <v>41</v>
      </c>
      <c r="I36" s="44">
        <v>15</v>
      </c>
      <c r="J36" s="44">
        <v>21</v>
      </c>
      <c r="K36" s="44">
        <v>32</v>
      </c>
      <c r="L36" s="44">
        <v>37</v>
      </c>
      <c r="M36" s="44">
        <v>0</v>
      </c>
      <c r="N36" s="16">
        <f t="shared" si="1"/>
        <v>78.048780487804876</v>
      </c>
      <c r="O36" s="5">
        <v>22605.18</v>
      </c>
      <c r="P36" s="5">
        <f t="shared" si="2"/>
        <v>22605.18</v>
      </c>
      <c r="Q36" s="16">
        <f t="shared" si="3"/>
        <v>100</v>
      </c>
      <c r="R36" s="5">
        <v>22605.18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25" t="s">
        <v>24</v>
      </c>
      <c r="C37" s="235" t="s">
        <v>27</v>
      </c>
      <c r="D37" s="25" t="s">
        <v>483</v>
      </c>
      <c r="E37" s="84" t="s">
        <v>41</v>
      </c>
      <c r="F37" s="96" t="s">
        <v>363</v>
      </c>
      <c r="G37" s="93">
        <f t="shared" si="0"/>
        <v>13212.99</v>
      </c>
      <c r="H37" s="44">
        <v>30</v>
      </c>
      <c r="I37" s="44">
        <v>3</v>
      </c>
      <c r="J37" s="44">
        <v>19</v>
      </c>
      <c r="K37" s="44">
        <v>25</v>
      </c>
      <c r="L37" s="44">
        <v>29</v>
      </c>
      <c r="M37" s="44">
        <v>0</v>
      </c>
      <c r="N37" s="16">
        <f t="shared" si="1"/>
        <v>83.333333333333343</v>
      </c>
      <c r="O37" s="5">
        <v>13212.99</v>
      </c>
      <c r="P37" s="5">
        <f t="shared" si="2"/>
        <v>13212.99</v>
      </c>
      <c r="Q37" s="16">
        <f t="shared" si="3"/>
        <v>100</v>
      </c>
      <c r="R37" s="5">
        <v>13212.99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25" t="s">
        <v>22</v>
      </c>
      <c r="C38" s="235"/>
      <c r="D38" s="25" t="s">
        <v>417</v>
      </c>
      <c r="E38" s="84" t="s">
        <v>41</v>
      </c>
      <c r="F38" s="192" t="s">
        <v>435</v>
      </c>
      <c r="G38" s="93">
        <f t="shared" si="0"/>
        <v>365.4</v>
      </c>
      <c r="H38" s="44">
        <v>18</v>
      </c>
      <c r="I38" s="44">
        <v>3</v>
      </c>
      <c r="J38" s="44">
        <v>3</v>
      </c>
      <c r="K38" s="44">
        <v>8</v>
      </c>
      <c r="L38" s="44">
        <v>9</v>
      </c>
      <c r="M38" s="44">
        <v>0</v>
      </c>
      <c r="N38" s="16">
        <f t="shared" si="1"/>
        <v>44.444444444444443</v>
      </c>
      <c r="O38" s="5">
        <v>365.4</v>
      </c>
      <c r="P38" s="5">
        <f t="shared" si="2"/>
        <v>365.4</v>
      </c>
      <c r="Q38" s="16">
        <f t="shared" si="3"/>
        <v>100</v>
      </c>
      <c r="R38" s="5">
        <v>365.4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94</v>
      </c>
      <c r="E39" s="84" t="s">
        <v>41</v>
      </c>
      <c r="F39" s="96" t="s">
        <v>299</v>
      </c>
      <c r="G39" s="93">
        <f t="shared" si="0"/>
        <v>9729.6299999999992</v>
      </c>
      <c r="H39" s="44">
        <v>28</v>
      </c>
      <c r="I39" s="44">
        <v>4</v>
      </c>
      <c r="J39" s="44">
        <v>13</v>
      </c>
      <c r="K39" s="44">
        <v>21</v>
      </c>
      <c r="L39" s="44">
        <v>26</v>
      </c>
      <c r="M39" s="44">
        <v>0</v>
      </c>
      <c r="N39" s="16">
        <f t="shared" si="1"/>
        <v>75</v>
      </c>
      <c r="O39" s="5">
        <v>9729.6299999999992</v>
      </c>
      <c r="P39" s="5">
        <f t="shared" si="2"/>
        <v>9729.6299999999992</v>
      </c>
      <c r="Q39" s="16">
        <f t="shared" si="3"/>
        <v>100</v>
      </c>
      <c r="R39" s="5">
        <v>9729.6299999999992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38.25" x14ac:dyDescent="0.25">
      <c r="A40" s="1">
        <f t="shared" si="7"/>
        <v>35</v>
      </c>
      <c r="B40" s="117" t="s">
        <v>23</v>
      </c>
      <c r="C40" s="235" t="s">
        <v>383</v>
      </c>
      <c r="D40" s="25" t="s">
        <v>384</v>
      </c>
      <c r="E40" s="84" t="s">
        <v>41</v>
      </c>
      <c r="F40" s="97" t="s">
        <v>436</v>
      </c>
      <c r="G40" s="93">
        <f t="shared" si="0"/>
        <v>3993.8</v>
      </c>
      <c r="H40" s="44">
        <v>9</v>
      </c>
      <c r="I40" s="44">
        <v>2</v>
      </c>
      <c r="J40" s="44">
        <v>6</v>
      </c>
      <c r="K40" s="44">
        <v>7</v>
      </c>
      <c r="L40" s="44">
        <v>9</v>
      </c>
      <c r="M40" s="44">
        <v>0</v>
      </c>
      <c r="N40" s="16">
        <f t="shared" si="1"/>
        <v>77.777777777777786</v>
      </c>
      <c r="O40" s="5">
        <v>3993.8</v>
      </c>
      <c r="P40" s="5">
        <f t="shared" si="2"/>
        <v>3993.8</v>
      </c>
      <c r="Q40" s="16">
        <f t="shared" si="3"/>
        <v>100</v>
      </c>
      <c r="R40" s="5">
        <v>3993.8</v>
      </c>
      <c r="S40" s="16">
        <f t="shared" si="4"/>
        <v>100</v>
      </c>
      <c r="T40" s="5">
        <f t="shared" si="5"/>
        <v>0</v>
      </c>
      <c r="U40" s="16">
        <f t="shared" si="6"/>
        <v>0</v>
      </c>
    </row>
    <row r="41" spans="1:21" ht="30" x14ac:dyDescent="0.25">
      <c r="A41" s="1">
        <f t="shared" si="7"/>
        <v>36</v>
      </c>
      <c r="B41" s="117" t="s">
        <v>22</v>
      </c>
      <c r="C41" s="235"/>
      <c r="D41" s="25" t="s">
        <v>452</v>
      </c>
      <c r="E41" s="84" t="s">
        <v>41</v>
      </c>
      <c r="F41" s="97"/>
      <c r="G41" s="93">
        <f t="shared" si="0"/>
        <v>1916.42</v>
      </c>
      <c r="H41" s="44">
        <v>6</v>
      </c>
      <c r="I41" s="44">
        <v>0</v>
      </c>
      <c r="J41" s="44">
        <v>5</v>
      </c>
      <c r="K41" s="44">
        <v>4</v>
      </c>
      <c r="L41" s="44">
        <v>4</v>
      </c>
      <c r="M41" s="44">
        <v>0</v>
      </c>
      <c r="N41" s="16">
        <f t="shared" si="1"/>
        <v>66.666666666666657</v>
      </c>
      <c r="O41" s="5">
        <v>1916.42</v>
      </c>
      <c r="P41" s="5">
        <f t="shared" si="2"/>
        <v>1916.42</v>
      </c>
      <c r="Q41" s="16">
        <f t="shared" si="3"/>
        <v>100</v>
      </c>
      <c r="R41" s="5">
        <v>1916.42</v>
      </c>
      <c r="S41" s="16">
        <f t="shared" si="4"/>
        <v>100</v>
      </c>
      <c r="T41" s="5">
        <f t="shared" si="5"/>
        <v>0</v>
      </c>
      <c r="U41" s="16">
        <f t="shared" si="6"/>
        <v>0</v>
      </c>
    </row>
    <row r="42" spans="1:21" ht="27.95" customHeight="1" x14ac:dyDescent="0.2">
      <c r="A42" s="1">
        <f t="shared" si="7"/>
        <v>37</v>
      </c>
      <c r="B42" s="1" t="s">
        <v>22</v>
      </c>
      <c r="C42" s="1"/>
      <c r="D42" s="37" t="s">
        <v>99</v>
      </c>
      <c r="E42" s="85" t="s">
        <v>100</v>
      </c>
      <c r="F42" s="138" t="s">
        <v>300</v>
      </c>
      <c r="G42" s="93">
        <f t="shared" si="0"/>
        <v>46508.4</v>
      </c>
      <c r="H42" s="44">
        <v>62</v>
      </c>
      <c r="I42" s="44">
        <v>4</v>
      </c>
      <c r="J42" s="44">
        <v>45</v>
      </c>
      <c r="K42" s="44">
        <v>59</v>
      </c>
      <c r="L42" s="44">
        <v>72</v>
      </c>
      <c r="M42" s="44">
        <v>1</v>
      </c>
      <c r="N42" s="16">
        <f t="shared" si="1"/>
        <v>95.161290322580655</v>
      </c>
      <c r="O42" s="5">
        <v>46508.4</v>
      </c>
      <c r="P42" s="5">
        <f t="shared" si="2"/>
        <v>46508.4</v>
      </c>
      <c r="Q42" s="16">
        <f t="shared" si="3"/>
        <v>100</v>
      </c>
      <c r="R42" s="5">
        <v>46508.4</v>
      </c>
      <c r="S42" s="16">
        <f t="shared" si="4"/>
        <v>100</v>
      </c>
      <c r="T42" s="5">
        <f t="shared" si="5"/>
        <v>0</v>
      </c>
      <c r="U42" s="16">
        <f t="shared" si="6"/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102</v>
      </c>
      <c r="E43" s="84" t="s">
        <v>41</v>
      </c>
      <c r="F43" s="96" t="s">
        <v>301</v>
      </c>
      <c r="G43" s="93">
        <f t="shared" si="0"/>
        <v>18803.37</v>
      </c>
      <c r="H43" s="44">
        <v>47</v>
      </c>
      <c r="I43" s="44">
        <v>10</v>
      </c>
      <c r="J43" s="44">
        <v>33</v>
      </c>
      <c r="K43" s="44">
        <v>37</v>
      </c>
      <c r="L43" s="44">
        <v>45</v>
      </c>
      <c r="M43" s="44">
        <v>0</v>
      </c>
      <c r="N43" s="16">
        <f t="shared" si="1"/>
        <v>78.723404255319153</v>
      </c>
      <c r="O43" s="5">
        <v>18803.37</v>
      </c>
      <c r="P43" s="5">
        <f t="shared" si="2"/>
        <v>18803.37</v>
      </c>
      <c r="Q43" s="16">
        <f t="shared" si="3"/>
        <v>100</v>
      </c>
      <c r="R43" s="5">
        <v>18803.37</v>
      </c>
      <c r="S43" s="16">
        <f t="shared" si="4"/>
        <v>100</v>
      </c>
      <c r="T43" s="5">
        <f t="shared" si="5"/>
        <v>0</v>
      </c>
      <c r="U43" s="16">
        <f t="shared" si="6"/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104</v>
      </c>
      <c r="E44" s="84" t="s">
        <v>41</v>
      </c>
      <c r="F44" s="96" t="s">
        <v>302</v>
      </c>
      <c r="G44" s="93">
        <f t="shared" si="0"/>
        <v>16646.240000000002</v>
      </c>
      <c r="H44" s="44">
        <v>33</v>
      </c>
      <c r="I44" s="44">
        <v>8</v>
      </c>
      <c r="J44" s="44">
        <v>20</v>
      </c>
      <c r="K44" s="44">
        <v>22</v>
      </c>
      <c r="L44" s="44">
        <v>30</v>
      </c>
      <c r="M44" s="44">
        <v>0</v>
      </c>
      <c r="N44" s="16">
        <f t="shared" si="1"/>
        <v>66.666666666666657</v>
      </c>
      <c r="O44" s="5">
        <v>16646.240000000002</v>
      </c>
      <c r="P44" s="5">
        <f t="shared" si="2"/>
        <v>16646.240000000002</v>
      </c>
      <c r="Q44" s="16">
        <f t="shared" si="3"/>
        <v>100</v>
      </c>
      <c r="R44" s="5">
        <v>16646.240000000002</v>
      </c>
      <c r="S44" s="16">
        <f t="shared" si="4"/>
        <v>100</v>
      </c>
      <c r="T44" s="5">
        <f t="shared" si="5"/>
        <v>0</v>
      </c>
      <c r="U44" s="16">
        <f t="shared" si="6"/>
        <v>0</v>
      </c>
    </row>
    <row r="45" spans="1:21" ht="27.95" customHeight="1" x14ac:dyDescent="0.25">
      <c r="A45" s="1">
        <f t="shared" si="7"/>
        <v>40</v>
      </c>
      <c r="B45" s="1" t="s">
        <v>22</v>
      </c>
      <c r="C45" s="1"/>
      <c r="D45" s="25" t="s">
        <v>106</v>
      </c>
      <c r="E45" s="84" t="s">
        <v>53</v>
      </c>
      <c r="F45" s="96" t="s">
        <v>303</v>
      </c>
      <c r="G45" s="93">
        <f t="shared" si="0"/>
        <v>15775.46</v>
      </c>
      <c r="H45" s="44">
        <v>30</v>
      </c>
      <c r="I45" s="44">
        <v>10</v>
      </c>
      <c r="J45" s="44">
        <v>15</v>
      </c>
      <c r="K45" s="44">
        <v>25</v>
      </c>
      <c r="L45" s="44">
        <v>38</v>
      </c>
      <c r="M45" s="44">
        <v>0</v>
      </c>
      <c r="N45" s="16">
        <f t="shared" si="1"/>
        <v>83.333333333333343</v>
      </c>
      <c r="O45" s="5">
        <v>15775.46</v>
      </c>
      <c r="P45" s="5">
        <f t="shared" si="2"/>
        <v>15775.46</v>
      </c>
      <c r="Q45" s="16">
        <f t="shared" si="3"/>
        <v>100</v>
      </c>
      <c r="R45" s="5">
        <v>15775.46</v>
      </c>
      <c r="S45" s="16">
        <f t="shared" si="4"/>
        <v>100</v>
      </c>
      <c r="T45" s="5">
        <f t="shared" si="5"/>
        <v>0</v>
      </c>
      <c r="U45" s="16">
        <f t="shared" si="6"/>
        <v>0</v>
      </c>
    </row>
    <row r="46" spans="1:21" ht="27.95" customHeight="1" x14ac:dyDescent="0.25">
      <c r="A46" s="1">
        <f t="shared" si="7"/>
        <v>41</v>
      </c>
      <c r="B46" s="1" t="s">
        <v>22</v>
      </c>
      <c r="C46" s="1"/>
      <c r="D46" s="25" t="s">
        <v>108</v>
      </c>
      <c r="E46" s="84" t="s">
        <v>41</v>
      </c>
      <c r="F46" s="98" t="s">
        <v>304</v>
      </c>
      <c r="G46" s="93">
        <f t="shared" si="0"/>
        <v>63281.93</v>
      </c>
      <c r="H46" s="44">
        <v>75</v>
      </c>
      <c r="I46" s="44">
        <v>25</v>
      </c>
      <c r="J46" s="44">
        <v>39</v>
      </c>
      <c r="K46" s="44">
        <v>64</v>
      </c>
      <c r="L46" s="44">
        <v>91</v>
      </c>
      <c r="M46" s="44">
        <v>0</v>
      </c>
      <c r="N46" s="16">
        <f t="shared" si="1"/>
        <v>85.333333333333343</v>
      </c>
      <c r="O46" s="5">
        <v>63281.93</v>
      </c>
      <c r="P46" s="5">
        <f t="shared" si="2"/>
        <v>63281.93</v>
      </c>
      <c r="Q46" s="16">
        <f t="shared" si="3"/>
        <v>100</v>
      </c>
      <c r="R46" s="5">
        <v>63281.93</v>
      </c>
      <c r="S46" s="16">
        <f t="shared" si="4"/>
        <v>100</v>
      </c>
      <c r="T46" s="5">
        <f t="shared" si="5"/>
        <v>0</v>
      </c>
      <c r="U46" s="16">
        <f t="shared" si="6"/>
        <v>0</v>
      </c>
    </row>
    <row r="47" spans="1:21" ht="27.95" customHeight="1" x14ac:dyDescent="0.25">
      <c r="A47" s="1">
        <f t="shared" si="7"/>
        <v>42</v>
      </c>
      <c r="B47" s="25" t="s">
        <v>264</v>
      </c>
      <c r="C47" s="235" t="s">
        <v>273</v>
      </c>
      <c r="D47" s="25" t="s">
        <v>115</v>
      </c>
      <c r="E47" s="86" t="s">
        <v>116</v>
      </c>
      <c r="F47" s="97" t="s">
        <v>375</v>
      </c>
      <c r="G47" s="93">
        <f t="shared" si="0"/>
        <v>28450.04</v>
      </c>
      <c r="H47" s="44">
        <v>47</v>
      </c>
      <c r="I47" s="44">
        <v>10</v>
      </c>
      <c r="J47" s="44">
        <v>19</v>
      </c>
      <c r="K47" s="44">
        <v>41</v>
      </c>
      <c r="L47" s="44">
        <v>56</v>
      </c>
      <c r="M47" s="44">
        <v>0</v>
      </c>
      <c r="N47" s="16">
        <f t="shared" si="1"/>
        <v>87.2340425531915</v>
      </c>
      <c r="O47" s="5">
        <v>28450.04</v>
      </c>
      <c r="P47" s="5">
        <f t="shared" si="2"/>
        <v>28450.04</v>
      </c>
      <c r="Q47" s="16">
        <f t="shared" si="3"/>
        <v>100</v>
      </c>
      <c r="R47" s="5">
        <v>28450.04</v>
      </c>
      <c r="S47" s="16">
        <f t="shared" si="4"/>
        <v>100</v>
      </c>
      <c r="T47" s="5">
        <f t="shared" si="5"/>
        <v>0</v>
      </c>
      <c r="U47" s="16">
        <f t="shared" si="6"/>
        <v>0</v>
      </c>
    </row>
    <row r="48" spans="1:21" ht="32.25" customHeight="1" x14ac:dyDescent="0.25">
      <c r="A48" s="1">
        <f t="shared" si="7"/>
        <v>43</v>
      </c>
      <c r="B48" s="1" t="s">
        <v>22</v>
      </c>
      <c r="C48" s="1"/>
      <c r="D48" s="25" t="s">
        <v>113</v>
      </c>
      <c r="E48" s="84" t="s">
        <v>53</v>
      </c>
      <c r="F48" s="96" t="s">
        <v>305</v>
      </c>
      <c r="G48" s="93">
        <f t="shared" si="0"/>
        <v>8697.07</v>
      </c>
      <c r="H48" s="44">
        <v>39</v>
      </c>
      <c r="I48" s="44">
        <v>9</v>
      </c>
      <c r="J48" s="44">
        <v>26</v>
      </c>
      <c r="K48" s="44">
        <v>21</v>
      </c>
      <c r="L48" s="44">
        <v>21</v>
      </c>
      <c r="M48" s="44">
        <v>0</v>
      </c>
      <c r="N48" s="16">
        <f t="shared" si="1"/>
        <v>53.846153846153847</v>
      </c>
      <c r="O48" s="5">
        <v>8697.07</v>
      </c>
      <c r="P48" s="5">
        <f t="shared" si="2"/>
        <v>8697.07</v>
      </c>
      <c r="Q48" s="16">
        <f t="shared" si="3"/>
        <v>100</v>
      </c>
      <c r="R48" s="5">
        <v>8697.07</v>
      </c>
      <c r="S48" s="16">
        <f t="shared" si="4"/>
        <v>100</v>
      </c>
      <c r="T48" s="5">
        <f t="shared" si="5"/>
        <v>0</v>
      </c>
      <c r="U48" s="16">
        <f t="shared" si="6"/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118</v>
      </c>
      <c r="E49" s="84" t="s">
        <v>116</v>
      </c>
      <c r="F49" s="96" t="s">
        <v>306</v>
      </c>
      <c r="G49" s="93">
        <f t="shared" si="0"/>
        <v>9541.8700000000008</v>
      </c>
      <c r="H49" s="44">
        <v>23</v>
      </c>
      <c r="I49" s="44">
        <v>6</v>
      </c>
      <c r="J49" s="44">
        <v>11</v>
      </c>
      <c r="K49" s="44">
        <v>16</v>
      </c>
      <c r="L49" s="44">
        <v>24</v>
      </c>
      <c r="M49" s="44">
        <v>0</v>
      </c>
      <c r="N49" s="16">
        <f t="shared" si="1"/>
        <v>69.565217391304344</v>
      </c>
      <c r="O49" s="5">
        <v>9541.8700000000008</v>
      </c>
      <c r="P49" s="5">
        <f t="shared" si="2"/>
        <v>9541.8700000000008</v>
      </c>
      <c r="Q49" s="16">
        <f t="shared" si="3"/>
        <v>100</v>
      </c>
      <c r="R49" s="5">
        <v>9541.8700000000008</v>
      </c>
      <c r="S49" s="16">
        <f t="shared" si="4"/>
        <v>100</v>
      </c>
      <c r="T49" s="5">
        <f t="shared" si="5"/>
        <v>0</v>
      </c>
      <c r="U49" s="16">
        <f t="shared" si="6"/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120</v>
      </c>
      <c r="E50" s="84" t="s">
        <v>58</v>
      </c>
      <c r="F50" s="96" t="s">
        <v>307</v>
      </c>
      <c r="G50" s="93">
        <f t="shared" si="0"/>
        <v>20690.39</v>
      </c>
      <c r="H50" s="44">
        <v>24</v>
      </c>
      <c r="I50" s="44">
        <v>6</v>
      </c>
      <c r="J50" s="44">
        <v>15</v>
      </c>
      <c r="K50" s="44">
        <v>18</v>
      </c>
      <c r="L50" s="44">
        <v>31</v>
      </c>
      <c r="M50" s="44">
        <v>0</v>
      </c>
      <c r="N50" s="16">
        <f t="shared" si="1"/>
        <v>75</v>
      </c>
      <c r="O50" s="5">
        <v>20690.39</v>
      </c>
      <c r="P50" s="5">
        <f t="shared" si="2"/>
        <v>20690.39</v>
      </c>
      <c r="Q50" s="16">
        <f t="shared" si="3"/>
        <v>100</v>
      </c>
      <c r="R50" s="5">
        <v>20690.39</v>
      </c>
      <c r="S50" s="16">
        <f t="shared" si="4"/>
        <v>100</v>
      </c>
      <c r="T50" s="5">
        <f t="shared" si="5"/>
        <v>0</v>
      </c>
      <c r="U50" s="16">
        <f t="shared" si="6"/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37" t="s">
        <v>418</v>
      </c>
      <c r="E51" s="84" t="s">
        <v>58</v>
      </c>
      <c r="F51" s="192" t="s">
        <v>437</v>
      </c>
      <c r="G51" s="93">
        <f t="shared" si="0"/>
        <v>5821.4</v>
      </c>
      <c r="H51" s="44">
        <v>21</v>
      </c>
      <c r="I51" s="44">
        <v>1</v>
      </c>
      <c r="J51" s="44">
        <v>3</v>
      </c>
      <c r="K51" s="44">
        <v>14</v>
      </c>
      <c r="L51" s="44">
        <v>28</v>
      </c>
      <c r="M51" s="44">
        <v>0</v>
      </c>
      <c r="N51" s="16">
        <f t="shared" si="1"/>
        <v>66.666666666666657</v>
      </c>
      <c r="O51" s="5">
        <v>5821.4</v>
      </c>
      <c r="P51" s="5">
        <f t="shared" si="2"/>
        <v>5821.4</v>
      </c>
      <c r="Q51" s="16">
        <f t="shared" si="3"/>
        <v>100</v>
      </c>
      <c r="R51" s="5">
        <v>5821.4</v>
      </c>
      <c r="S51" s="16">
        <f t="shared" si="4"/>
        <v>100</v>
      </c>
      <c r="T51" s="5">
        <f t="shared" si="5"/>
        <v>0</v>
      </c>
      <c r="U51" s="16">
        <f t="shared" si="6"/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122</v>
      </c>
      <c r="E52" s="84" t="s">
        <v>123</v>
      </c>
      <c r="F52" s="96" t="s">
        <v>308</v>
      </c>
      <c r="G52" s="93">
        <f t="shared" si="0"/>
        <v>88628.35</v>
      </c>
      <c r="H52" s="44">
        <v>127</v>
      </c>
      <c r="I52" s="44">
        <v>10</v>
      </c>
      <c r="J52" s="44">
        <v>95</v>
      </c>
      <c r="K52" s="44">
        <v>84</v>
      </c>
      <c r="L52" s="44">
        <v>129</v>
      </c>
      <c r="M52" s="44">
        <v>0</v>
      </c>
      <c r="N52" s="16">
        <f t="shared" si="1"/>
        <v>66.141732283464577</v>
      </c>
      <c r="O52" s="5">
        <v>88628.35</v>
      </c>
      <c r="P52" s="5">
        <f t="shared" si="2"/>
        <v>88628.35</v>
      </c>
      <c r="Q52" s="16">
        <f t="shared" si="3"/>
        <v>100</v>
      </c>
      <c r="R52" s="5">
        <v>88628.35</v>
      </c>
      <c r="S52" s="16">
        <f t="shared" si="4"/>
        <v>100</v>
      </c>
      <c r="T52" s="5">
        <f t="shared" si="5"/>
        <v>0</v>
      </c>
      <c r="U52" s="16">
        <f t="shared" si="6"/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266</v>
      </c>
      <c r="E53" s="84" t="s">
        <v>41</v>
      </c>
      <c r="F53" s="96" t="s">
        <v>309</v>
      </c>
      <c r="G53" s="93">
        <f t="shared" si="0"/>
        <v>0</v>
      </c>
      <c r="H53" s="44">
        <v>11</v>
      </c>
      <c r="I53" s="44">
        <v>2</v>
      </c>
      <c r="J53" s="44">
        <v>7</v>
      </c>
      <c r="K53" s="44">
        <v>0</v>
      </c>
      <c r="L53" s="44">
        <v>0</v>
      </c>
      <c r="M53" s="44">
        <v>0</v>
      </c>
      <c r="N53" s="16">
        <f t="shared" si="1"/>
        <v>0</v>
      </c>
      <c r="O53" s="16">
        <f>IF(I53=0,0,L53/I53)*100</f>
        <v>0</v>
      </c>
      <c r="P53" s="5">
        <f t="shared" si="2"/>
        <v>0</v>
      </c>
      <c r="Q53" s="16">
        <f t="shared" si="3"/>
        <v>0</v>
      </c>
      <c r="R53" s="16">
        <f t="shared" ref="R53" si="8">IF(L53=0,0,O53/L53)*100</f>
        <v>0</v>
      </c>
      <c r="S53" s="16">
        <f t="shared" si="4"/>
        <v>0</v>
      </c>
      <c r="T53" s="5">
        <f t="shared" si="5"/>
        <v>0</v>
      </c>
      <c r="U53" s="16">
        <f t="shared" si="6"/>
        <v>0</v>
      </c>
    </row>
    <row r="54" spans="1:21" ht="38.25" customHeight="1" x14ac:dyDescent="0.25">
      <c r="A54" s="1">
        <f t="shared" si="7"/>
        <v>49</v>
      </c>
      <c r="B54" s="235" t="s">
        <v>23</v>
      </c>
      <c r="C54" s="235" t="s">
        <v>273</v>
      </c>
      <c r="D54" s="25" t="s">
        <v>274</v>
      </c>
      <c r="E54" s="84" t="s">
        <v>41</v>
      </c>
      <c r="F54" s="96" t="s">
        <v>310</v>
      </c>
      <c r="G54" s="93">
        <f t="shared" si="0"/>
        <v>6532.15</v>
      </c>
      <c r="H54" s="44">
        <v>27</v>
      </c>
      <c r="I54" s="44">
        <v>5</v>
      </c>
      <c r="J54" s="44">
        <v>16</v>
      </c>
      <c r="K54" s="44">
        <v>14</v>
      </c>
      <c r="L54" s="44">
        <v>27</v>
      </c>
      <c r="M54" s="44">
        <v>0</v>
      </c>
      <c r="N54" s="16">
        <f t="shared" si="1"/>
        <v>51.851851851851848</v>
      </c>
      <c r="O54" s="16">
        <v>6532.15</v>
      </c>
      <c r="P54" s="5">
        <f t="shared" si="2"/>
        <v>6532.15</v>
      </c>
      <c r="Q54" s="16">
        <f t="shared" si="3"/>
        <v>100</v>
      </c>
      <c r="R54" s="16">
        <v>6532.15</v>
      </c>
      <c r="S54" s="16">
        <f t="shared" si="4"/>
        <v>100</v>
      </c>
      <c r="T54" s="5">
        <f t="shared" si="5"/>
        <v>0</v>
      </c>
      <c r="U54" s="16">
        <f t="shared" si="6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125</v>
      </c>
      <c r="E55" s="84" t="s">
        <v>72</v>
      </c>
      <c r="F55" s="96" t="s">
        <v>311</v>
      </c>
      <c r="G55" s="93">
        <f t="shared" si="0"/>
        <v>31149.98</v>
      </c>
      <c r="H55" s="44">
        <v>38</v>
      </c>
      <c r="I55" s="44">
        <v>6</v>
      </c>
      <c r="J55" s="44">
        <v>24</v>
      </c>
      <c r="K55" s="44">
        <v>29</v>
      </c>
      <c r="L55" s="44">
        <v>45</v>
      </c>
      <c r="M55" s="44">
        <v>0</v>
      </c>
      <c r="N55" s="16">
        <f t="shared" si="1"/>
        <v>76.31578947368422</v>
      </c>
      <c r="O55" s="5">
        <v>31149.98</v>
      </c>
      <c r="P55" s="5">
        <f t="shared" si="2"/>
        <v>31149.98</v>
      </c>
      <c r="Q55" s="16">
        <f t="shared" si="3"/>
        <v>100</v>
      </c>
      <c r="R55" s="5">
        <v>31149.98</v>
      </c>
      <c r="S55" s="16">
        <f t="shared" si="4"/>
        <v>100</v>
      </c>
      <c r="T55" s="5">
        <f t="shared" si="5"/>
        <v>0</v>
      </c>
      <c r="U55" s="16">
        <f t="shared" si="6"/>
        <v>0</v>
      </c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37" t="s">
        <v>127</v>
      </c>
      <c r="E56" s="85" t="s">
        <v>128</v>
      </c>
      <c r="F56" s="98" t="s">
        <v>312</v>
      </c>
      <c r="G56" s="93">
        <f t="shared" si="0"/>
        <v>34548.39</v>
      </c>
      <c r="H56" s="44">
        <v>63</v>
      </c>
      <c r="I56" s="44">
        <v>22</v>
      </c>
      <c r="J56" s="44">
        <v>25</v>
      </c>
      <c r="K56" s="44">
        <v>40</v>
      </c>
      <c r="L56" s="44">
        <v>61</v>
      </c>
      <c r="M56" s="44">
        <v>0</v>
      </c>
      <c r="N56" s="16">
        <f t="shared" si="1"/>
        <v>63.492063492063487</v>
      </c>
      <c r="O56" s="5">
        <v>34548.39</v>
      </c>
      <c r="P56" s="5">
        <f t="shared" si="2"/>
        <v>34548.39</v>
      </c>
      <c r="Q56" s="16">
        <f t="shared" si="3"/>
        <v>100</v>
      </c>
      <c r="R56" s="5">
        <v>34548.39</v>
      </c>
      <c r="S56" s="16">
        <f t="shared" si="4"/>
        <v>100</v>
      </c>
      <c r="T56" s="5">
        <f t="shared" si="5"/>
        <v>0</v>
      </c>
      <c r="U56" s="16">
        <f t="shared" si="6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37" t="s">
        <v>468</v>
      </c>
      <c r="E57" s="85" t="s">
        <v>469</v>
      </c>
      <c r="F57" s="98"/>
      <c r="G57" s="93">
        <f t="shared" si="0"/>
        <v>1971</v>
      </c>
      <c r="H57" s="44">
        <v>9</v>
      </c>
      <c r="I57" s="44">
        <v>0</v>
      </c>
      <c r="J57" s="44">
        <v>0</v>
      </c>
      <c r="K57" s="44">
        <v>2</v>
      </c>
      <c r="L57" s="44">
        <v>2</v>
      </c>
      <c r="M57" s="44">
        <v>0</v>
      </c>
      <c r="N57" s="16">
        <f t="shared" si="1"/>
        <v>22.222222222222221</v>
      </c>
      <c r="O57" s="5">
        <v>1971</v>
      </c>
      <c r="P57" s="5">
        <f t="shared" si="2"/>
        <v>1971</v>
      </c>
      <c r="Q57" s="16">
        <f t="shared" si="3"/>
        <v>100</v>
      </c>
      <c r="R57" s="5">
        <v>1971</v>
      </c>
      <c r="S57" s="16">
        <f t="shared" si="4"/>
        <v>100</v>
      </c>
      <c r="T57" s="5">
        <f t="shared" si="5"/>
        <v>0</v>
      </c>
      <c r="U57" s="16">
        <f t="shared" si="6"/>
        <v>0</v>
      </c>
    </row>
    <row r="58" spans="1:21" ht="27.95" customHeight="1" x14ac:dyDescent="0.25">
      <c r="A58" s="1"/>
      <c r="B58" s="1" t="s">
        <v>22</v>
      </c>
      <c r="C58" s="1"/>
      <c r="D58" s="25" t="s">
        <v>477</v>
      </c>
      <c r="E58" s="224" t="s">
        <v>263</v>
      </c>
      <c r="F58" s="98"/>
      <c r="G58" s="93">
        <f t="shared" si="0"/>
        <v>964.6</v>
      </c>
      <c r="H58" s="44">
        <v>13</v>
      </c>
      <c r="I58" s="44">
        <v>0</v>
      </c>
      <c r="J58" s="44">
        <v>1</v>
      </c>
      <c r="K58" s="44">
        <v>2</v>
      </c>
      <c r="L58" s="44">
        <v>2</v>
      </c>
      <c r="M58" s="44">
        <v>0</v>
      </c>
      <c r="N58" s="16">
        <f t="shared" si="1"/>
        <v>15.384615384615385</v>
      </c>
      <c r="O58" s="5">
        <v>964.6</v>
      </c>
      <c r="P58" s="5">
        <f t="shared" si="2"/>
        <v>964.6</v>
      </c>
      <c r="Q58" s="16">
        <f t="shared" si="3"/>
        <v>100</v>
      </c>
      <c r="R58" s="5">
        <v>964.6</v>
      </c>
      <c r="S58" s="16">
        <f t="shared" si="4"/>
        <v>100</v>
      </c>
      <c r="T58" s="5">
        <f t="shared" si="5"/>
        <v>0</v>
      </c>
      <c r="U58" s="16">
        <f t="shared" si="6"/>
        <v>0</v>
      </c>
    </row>
    <row r="59" spans="1:21" ht="27.95" customHeight="1" x14ac:dyDescent="0.25">
      <c r="A59" s="1">
        <f>ROW(A53:A53)</f>
        <v>53</v>
      </c>
      <c r="B59" s="1" t="s">
        <v>22</v>
      </c>
      <c r="C59" s="1"/>
      <c r="D59" s="25" t="s">
        <v>275</v>
      </c>
      <c r="E59" s="85" t="s">
        <v>276</v>
      </c>
      <c r="F59" s="97" t="s">
        <v>436</v>
      </c>
      <c r="G59" s="93">
        <f t="shared" si="0"/>
        <v>0</v>
      </c>
      <c r="H59" s="44">
        <v>3</v>
      </c>
      <c r="I59" s="44">
        <v>0</v>
      </c>
      <c r="J59" s="44">
        <v>2</v>
      </c>
      <c r="K59" s="44">
        <v>0</v>
      </c>
      <c r="L59" s="44">
        <v>0</v>
      </c>
      <c r="M59" s="44">
        <v>0</v>
      </c>
      <c r="N59" s="16">
        <f t="shared" si="1"/>
        <v>0</v>
      </c>
      <c r="O59" s="16">
        <f>IF(I59=0,0,L59/I59)*100</f>
        <v>0</v>
      </c>
      <c r="P59" s="5">
        <f t="shared" si="2"/>
        <v>0</v>
      </c>
      <c r="Q59" s="16">
        <f t="shared" si="3"/>
        <v>0</v>
      </c>
      <c r="R59" s="16">
        <f>IF(L59=0,0,O59/L59)*100</f>
        <v>0</v>
      </c>
      <c r="S59" s="16">
        <f t="shared" si="4"/>
        <v>0</v>
      </c>
      <c r="T59" s="5">
        <f t="shared" si="5"/>
        <v>0</v>
      </c>
      <c r="U59" s="16">
        <f t="shared" si="6"/>
        <v>0</v>
      </c>
    </row>
    <row r="60" spans="1:21" ht="27.95" customHeight="1" x14ac:dyDescent="0.25">
      <c r="A60" s="1">
        <f>ROW(A54:A54)</f>
        <v>54</v>
      </c>
      <c r="B60" s="25" t="s">
        <v>23</v>
      </c>
      <c r="C60" s="235" t="s">
        <v>29</v>
      </c>
      <c r="D60" s="25" t="s">
        <v>132</v>
      </c>
      <c r="E60" s="84" t="s">
        <v>78</v>
      </c>
      <c r="F60" s="96" t="s">
        <v>313</v>
      </c>
      <c r="G60" s="93">
        <f t="shared" si="0"/>
        <v>25729.93</v>
      </c>
      <c r="H60" s="44">
        <v>49</v>
      </c>
      <c r="I60" s="44">
        <v>8</v>
      </c>
      <c r="J60" s="44">
        <v>30</v>
      </c>
      <c r="K60" s="44">
        <v>38</v>
      </c>
      <c r="L60" s="44">
        <v>49</v>
      </c>
      <c r="M60" s="44">
        <v>0</v>
      </c>
      <c r="N60" s="16">
        <f t="shared" si="1"/>
        <v>77.551020408163268</v>
      </c>
      <c r="O60" s="5">
        <v>25729.93</v>
      </c>
      <c r="P60" s="5">
        <f t="shared" si="2"/>
        <v>25729.93</v>
      </c>
      <c r="Q60" s="16">
        <f t="shared" si="3"/>
        <v>100</v>
      </c>
      <c r="R60" s="5">
        <v>25729.93</v>
      </c>
      <c r="S60" s="16">
        <f t="shared" si="4"/>
        <v>100</v>
      </c>
      <c r="T60" s="5">
        <f t="shared" si="5"/>
        <v>0</v>
      </c>
      <c r="U60" s="16">
        <f t="shared" si="6"/>
        <v>0</v>
      </c>
    </row>
    <row r="61" spans="1:21" ht="29.25" customHeight="1" x14ac:dyDescent="0.25">
      <c r="A61" s="1">
        <f>ROW(A55:A55)</f>
        <v>55</v>
      </c>
      <c r="B61" s="1" t="s">
        <v>22</v>
      </c>
      <c r="C61" s="1"/>
      <c r="D61" s="37" t="s">
        <v>130</v>
      </c>
      <c r="E61" s="85" t="s">
        <v>41</v>
      </c>
      <c r="F61" s="96" t="s">
        <v>314</v>
      </c>
      <c r="G61" s="93">
        <f t="shared" si="0"/>
        <v>29637.85</v>
      </c>
      <c r="H61" s="44">
        <v>58</v>
      </c>
      <c r="I61" s="44">
        <v>6</v>
      </c>
      <c r="J61" s="44">
        <v>22</v>
      </c>
      <c r="K61" s="44">
        <v>32</v>
      </c>
      <c r="L61" s="44">
        <v>44</v>
      </c>
      <c r="M61" s="44">
        <v>0</v>
      </c>
      <c r="N61" s="16">
        <f t="shared" si="1"/>
        <v>55.172413793103445</v>
      </c>
      <c r="O61" s="5">
        <v>29637.85</v>
      </c>
      <c r="P61" s="5">
        <f t="shared" si="2"/>
        <v>29637.85</v>
      </c>
      <c r="Q61" s="16">
        <f t="shared" si="3"/>
        <v>100</v>
      </c>
      <c r="R61" s="5">
        <v>29637.85</v>
      </c>
      <c r="S61" s="16">
        <f t="shared" si="4"/>
        <v>100</v>
      </c>
      <c r="T61" s="5">
        <f t="shared" si="5"/>
        <v>0</v>
      </c>
      <c r="U61" s="16">
        <f t="shared" si="6"/>
        <v>0</v>
      </c>
    </row>
    <row r="62" spans="1:21" ht="28.5" customHeight="1" x14ac:dyDescent="0.25">
      <c r="A62" s="1">
        <f>ROW(A56:A56)</f>
        <v>56</v>
      </c>
      <c r="B62" s="60" t="s">
        <v>22</v>
      </c>
      <c r="C62" s="235"/>
      <c r="D62" s="37" t="s">
        <v>277</v>
      </c>
      <c r="E62" s="84" t="s">
        <v>41</v>
      </c>
      <c r="F62" s="98" t="s">
        <v>315</v>
      </c>
      <c r="G62" s="93">
        <f t="shared" si="0"/>
        <v>1510.98</v>
      </c>
      <c r="H62" s="44">
        <v>30</v>
      </c>
      <c r="I62" s="44">
        <v>6</v>
      </c>
      <c r="J62" s="44">
        <v>19</v>
      </c>
      <c r="K62" s="44">
        <v>25</v>
      </c>
      <c r="L62" s="44">
        <v>29</v>
      </c>
      <c r="M62" s="44">
        <v>0</v>
      </c>
      <c r="N62" s="16">
        <f t="shared" si="1"/>
        <v>83.333333333333343</v>
      </c>
      <c r="O62" s="5">
        <v>1510.98</v>
      </c>
      <c r="P62" s="5">
        <f t="shared" si="2"/>
        <v>1510.98</v>
      </c>
      <c r="Q62" s="16">
        <f t="shared" si="3"/>
        <v>100</v>
      </c>
      <c r="R62" s="5">
        <v>1510.98</v>
      </c>
      <c r="S62" s="16">
        <f t="shared" si="4"/>
        <v>100</v>
      </c>
      <c r="T62" s="5">
        <f t="shared" si="5"/>
        <v>0</v>
      </c>
      <c r="U62" s="16">
        <f t="shared" si="6"/>
        <v>0</v>
      </c>
    </row>
    <row r="63" spans="1:21" ht="28.5" customHeight="1" x14ac:dyDescent="0.25">
      <c r="A63" s="1">
        <f>ROW(A57:A57)</f>
        <v>57</v>
      </c>
      <c r="B63" s="60" t="s">
        <v>22</v>
      </c>
      <c r="C63" s="235"/>
      <c r="D63" s="37" t="s">
        <v>419</v>
      </c>
      <c r="E63" s="84" t="s">
        <v>41</v>
      </c>
      <c r="F63" s="192" t="s">
        <v>438</v>
      </c>
      <c r="G63" s="93">
        <f t="shared" si="0"/>
        <v>1386.83</v>
      </c>
      <c r="H63" s="44">
        <v>11</v>
      </c>
      <c r="I63" s="44">
        <v>1</v>
      </c>
      <c r="J63" s="44">
        <v>5</v>
      </c>
      <c r="K63" s="44">
        <v>4</v>
      </c>
      <c r="L63" s="44">
        <v>4</v>
      </c>
      <c r="M63" s="44">
        <v>0</v>
      </c>
      <c r="N63" s="16">
        <f t="shared" si="1"/>
        <v>36.363636363636367</v>
      </c>
      <c r="O63" s="5">
        <v>1386.83</v>
      </c>
      <c r="P63" s="5">
        <f t="shared" si="2"/>
        <v>1386.83</v>
      </c>
      <c r="Q63" s="16">
        <f t="shared" si="3"/>
        <v>100</v>
      </c>
      <c r="R63" s="5">
        <v>1386.83</v>
      </c>
      <c r="S63" s="16">
        <f t="shared" si="4"/>
        <v>100</v>
      </c>
      <c r="T63" s="5">
        <f t="shared" si="5"/>
        <v>0</v>
      </c>
      <c r="U63" s="16">
        <f t="shared" si="6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134</v>
      </c>
      <c r="E64" s="84" t="s">
        <v>135</v>
      </c>
      <c r="F64" s="96" t="s">
        <v>316</v>
      </c>
      <c r="G64" s="93">
        <f t="shared" si="0"/>
        <v>4661.71</v>
      </c>
      <c r="H64" s="44">
        <v>10</v>
      </c>
      <c r="I64" s="44">
        <v>1</v>
      </c>
      <c r="J64" s="44">
        <v>7</v>
      </c>
      <c r="K64" s="44">
        <v>9</v>
      </c>
      <c r="L64" s="44">
        <v>11</v>
      </c>
      <c r="M64" s="44">
        <v>0</v>
      </c>
      <c r="N64" s="16">
        <f t="shared" si="1"/>
        <v>90</v>
      </c>
      <c r="O64" s="5">
        <v>4661.71</v>
      </c>
      <c r="P64" s="5">
        <f t="shared" si="2"/>
        <v>4661.71</v>
      </c>
      <c r="Q64" s="16">
        <f t="shared" si="3"/>
        <v>100</v>
      </c>
      <c r="R64" s="5">
        <v>4661.71</v>
      </c>
      <c r="S64" s="16">
        <f t="shared" si="4"/>
        <v>100</v>
      </c>
      <c r="T64" s="5">
        <f t="shared" si="5"/>
        <v>0</v>
      </c>
      <c r="U64" s="16">
        <f t="shared" si="6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141</v>
      </c>
      <c r="E65" s="84" t="s">
        <v>53</v>
      </c>
      <c r="F65" s="96" t="s">
        <v>317</v>
      </c>
      <c r="G65" s="93">
        <f t="shared" si="0"/>
        <v>22301.040000000001</v>
      </c>
      <c r="H65" s="44">
        <v>41</v>
      </c>
      <c r="I65" s="44">
        <v>11</v>
      </c>
      <c r="J65" s="44">
        <v>22</v>
      </c>
      <c r="K65" s="44">
        <v>34</v>
      </c>
      <c r="L65" s="44">
        <v>40</v>
      </c>
      <c r="M65" s="44">
        <v>0</v>
      </c>
      <c r="N65" s="16">
        <f t="shared" si="1"/>
        <v>82.926829268292678</v>
      </c>
      <c r="O65" s="5">
        <v>22301.040000000001</v>
      </c>
      <c r="P65" s="5">
        <f t="shared" si="2"/>
        <v>22301.040000000001</v>
      </c>
      <c r="Q65" s="16">
        <f t="shared" si="3"/>
        <v>100</v>
      </c>
      <c r="R65" s="5">
        <v>22301.040000000001</v>
      </c>
      <c r="S65" s="16">
        <f t="shared" si="4"/>
        <v>100</v>
      </c>
      <c r="T65" s="5">
        <f t="shared" si="5"/>
        <v>0</v>
      </c>
      <c r="U65" s="16">
        <f t="shared" si="6"/>
        <v>0</v>
      </c>
    </row>
    <row r="66" spans="1:21" ht="27.95" customHeight="1" x14ac:dyDescent="0.25">
      <c r="A66" s="1">
        <f t="shared" si="7"/>
        <v>61</v>
      </c>
      <c r="B66" s="1" t="s">
        <v>22</v>
      </c>
      <c r="C66" s="1"/>
      <c r="D66" s="25" t="s">
        <v>143</v>
      </c>
      <c r="E66" s="84" t="s">
        <v>53</v>
      </c>
      <c r="F66" s="96" t="s">
        <v>318</v>
      </c>
      <c r="G66" s="93">
        <f t="shared" si="0"/>
        <v>18330.18</v>
      </c>
      <c r="H66" s="44">
        <v>29</v>
      </c>
      <c r="I66" s="44">
        <v>9</v>
      </c>
      <c r="J66" s="44">
        <v>18</v>
      </c>
      <c r="K66" s="44">
        <v>21</v>
      </c>
      <c r="L66" s="44">
        <v>28</v>
      </c>
      <c r="M66" s="44">
        <v>0</v>
      </c>
      <c r="N66" s="16">
        <f t="shared" si="1"/>
        <v>72.41379310344827</v>
      </c>
      <c r="O66" s="5">
        <v>18330.18</v>
      </c>
      <c r="P66" s="5">
        <f t="shared" si="2"/>
        <v>18330.18</v>
      </c>
      <c r="Q66" s="16">
        <f t="shared" si="3"/>
        <v>100</v>
      </c>
      <c r="R66" s="5">
        <v>18330.18</v>
      </c>
      <c r="S66" s="16">
        <f t="shared" si="4"/>
        <v>100</v>
      </c>
      <c r="T66" s="5">
        <f t="shared" si="5"/>
        <v>0</v>
      </c>
      <c r="U66" s="16">
        <f t="shared" si="6"/>
        <v>0</v>
      </c>
    </row>
    <row r="67" spans="1:21" ht="30.75" customHeight="1" x14ac:dyDescent="0.25">
      <c r="A67" s="1">
        <f t="shared" si="7"/>
        <v>62</v>
      </c>
      <c r="B67" s="25" t="s">
        <v>23</v>
      </c>
      <c r="C67" s="235" t="s">
        <v>268</v>
      </c>
      <c r="D67" s="25" t="s">
        <v>267</v>
      </c>
      <c r="E67" s="84" t="s">
        <v>41</v>
      </c>
      <c r="F67" s="96" t="s">
        <v>319</v>
      </c>
      <c r="G67" s="93">
        <f t="shared" si="0"/>
        <v>1203.94</v>
      </c>
      <c r="H67" s="44">
        <v>6</v>
      </c>
      <c r="I67" s="44">
        <v>0</v>
      </c>
      <c r="J67" s="44">
        <v>5</v>
      </c>
      <c r="K67" s="44">
        <v>3</v>
      </c>
      <c r="L67" s="44">
        <v>3</v>
      </c>
      <c r="M67" s="44">
        <v>0</v>
      </c>
      <c r="N67" s="16">
        <f t="shared" si="1"/>
        <v>50</v>
      </c>
      <c r="O67" s="16">
        <v>1203.94</v>
      </c>
      <c r="P67" s="5">
        <f t="shared" si="2"/>
        <v>1203.94</v>
      </c>
      <c r="Q67" s="16">
        <f t="shared" si="3"/>
        <v>100</v>
      </c>
      <c r="R67" s="16">
        <v>1203.94</v>
      </c>
      <c r="S67" s="16">
        <f t="shared" si="4"/>
        <v>100</v>
      </c>
      <c r="T67" s="5">
        <f t="shared" si="5"/>
        <v>0</v>
      </c>
      <c r="U67" s="16">
        <f t="shared" si="6"/>
        <v>0</v>
      </c>
    </row>
    <row r="68" spans="1:21" ht="30.75" customHeight="1" x14ac:dyDescent="0.25">
      <c r="A68" s="1">
        <f t="shared" si="7"/>
        <v>63</v>
      </c>
      <c r="B68" s="25" t="s">
        <v>22</v>
      </c>
      <c r="C68" s="235"/>
      <c r="D68" s="25" t="s">
        <v>420</v>
      </c>
      <c r="E68" s="84" t="s">
        <v>41</v>
      </c>
      <c r="F68" s="192" t="s">
        <v>439</v>
      </c>
      <c r="G68" s="93">
        <f t="shared" si="0"/>
        <v>3697.5</v>
      </c>
      <c r="H68" s="44">
        <v>8</v>
      </c>
      <c r="I68" s="44">
        <v>2</v>
      </c>
      <c r="J68" s="44">
        <v>3</v>
      </c>
      <c r="K68" s="44">
        <v>5</v>
      </c>
      <c r="L68" s="44">
        <v>9</v>
      </c>
      <c r="M68" s="44">
        <v>0</v>
      </c>
      <c r="N68" s="16">
        <f t="shared" si="1"/>
        <v>62.5</v>
      </c>
      <c r="O68" s="16">
        <v>3697.5</v>
      </c>
      <c r="P68" s="5">
        <f t="shared" si="2"/>
        <v>3697.5</v>
      </c>
      <c r="Q68" s="16">
        <f t="shared" si="3"/>
        <v>100</v>
      </c>
      <c r="R68" s="16">
        <v>3697.5</v>
      </c>
      <c r="S68" s="16">
        <f t="shared" si="4"/>
        <v>100</v>
      </c>
      <c r="T68" s="5">
        <f t="shared" si="5"/>
        <v>0</v>
      </c>
      <c r="U68" s="16">
        <f t="shared" si="6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145</v>
      </c>
      <c r="E69" s="84" t="s">
        <v>111</v>
      </c>
      <c r="F69" s="96" t="s">
        <v>320</v>
      </c>
      <c r="G69" s="93">
        <f t="shared" si="0"/>
        <v>20629.27</v>
      </c>
      <c r="H69" s="44">
        <v>34</v>
      </c>
      <c r="I69" s="44">
        <v>2</v>
      </c>
      <c r="J69" s="44">
        <v>16</v>
      </c>
      <c r="K69" s="44">
        <v>27</v>
      </c>
      <c r="L69" s="44">
        <v>36</v>
      </c>
      <c r="M69" s="44">
        <v>0</v>
      </c>
      <c r="N69" s="16">
        <f t="shared" si="1"/>
        <v>79.411764705882348</v>
      </c>
      <c r="O69" s="5">
        <v>20629.27</v>
      </c>
      <c r="P69" s="5">
        <f t="shared" si="2"/>
        <v>20629.27</v>
      </c>
      <c r="Q69" s="16">
        <f t="shared" si="3"/>
        <v>100</v>
      </c>
      <c r="R69" s="5">
        <v>20629.27</v>
      </c>
      <c r="S69" s="16">
        <f t="shared" si="4"/>
        <v>100</v>
      </c>
      <c r="T69" s="5">
        <f t="shared" si="5"/>
        <v>0</v>
      </c>
      <c r="U69" s="16">
        <f t="shared" si="6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421</v>
      </c>
      <c r="E70" s="84" t="s">
        <v>41</v>
      </c>
      <c r="F70" s="192" t="s">
        <v>440</v>
      </c>
      <c r="G70" s="93">
        <f t="shared" si="0"/>
        <v>1031.6500000000001</v>
      </c>
      <c r="H70" s="44">
        <v>7</v>
      </c>
      <c r="I70" s="44">
        <v>2</v>
      </c>
      <c r="J70" s="44">
        <v>3</v>
      </c>
      <c r="K70" s="44">
        <v>3</v>
      </c>
      <c r="L70" s="44">
        <v>3</v>
      </c>
      <c r="M70" s="44">
        <v>0</v>
      </c>
      <c r="N70" s="16">
        <f t="shared" si="1"/>
        <v>42.857142857142854</v>
      </c>
      <c r="O70" s="5">
        <v>1031.6500000000001</v>
      </c>
      <c r="P70" s="5">
        <f t="shared" si="2"/>
        <v>1031.6500000000001</v>
      </c>
      <c r="Q70" s="16">
        <f t="shared" si="3"/>
        <v>100</v>
      </c>
      <c r="R70" s="5">
        <v>1031.6500000000001</v>
      </c>
      <c r="S70" s="16">
        <f t="shared" si="4"/>
        <v>100</v>
      </c>
      <c r="T70" s="5">
        <f t="shared" si="5"/>
        <v>0</v>
      </c>
      <c r="U70" s="16">
        <f t="shared" si="6"/>
        <v>0</v>
      </c>
    </row>
    <row r="71" spans="1:21" ht="27.95" customHeight="1" x14ac:dyDescent="0.25">
      <c r="A71" s="1">
        <f t="shared" ref="A71:A134" si="9">ROW(A66:A66)</f>
        <v>66</v>
      </c>
      <c r="B71" s="1" t="s">
        <v>22</v>
      </c>
      <c r="C71" s="1"/>
      <c r="D71" s="25" t="s">
        <v>149</v>
      </c>
      <c r="E71" s="84" t="s">
        <v>150</v>
      </c>
      <c r="F71" s="96" t="s">
        <v>321</v>
      </c>
      <c r="G71" s="93">
        <f t="shared" si="0"/>
        <v>18536.490000000002</v>
      </c>
      <c r="H71" s="44">
        <v>25</v>
      </c>
      <c r="I71" s="44">
        <v>4</v>
      </c>
      <c r="J71" s="44">
        <v>15</v>
      </c>
      <c r="K71" s="44">
        <v>21</v>
      </c>
      <c r="L71" s="44">
        <v>26</v>
      </c>
      <c r="M71" s="44">
        <v>0</v>
      </c>
      <c r="N71" s="16">
        <f t="shared" si="1"/>
        <v>84</v>
      </c>
      <c r="O71" s="5">
        <v>18536.490000000002</v>
      </c>
      <c r="P71" s="5">
        <f t="shared" si="2"/>
        <v>18536.490000000002</v>
      </c>
      <c r="Q71" s="16">
        <f t="shared" si="3"/>
        <v>100</v>
      </c>
      <c r="R71" s="5">
        <v>18536.490000000002</v>
      </c>
      <c r="S71" s="16">
        <f t="shared" si="4"/>
        <v>100</v>
      </c>
      <c r="T71" s="5">
        <f t="shared" si="5"/>
        <v>0</v>
      </c>
      <c r="U71" s="16">
        <f t="shared" si="6"/>
        <v>0</v>
      </c>
    </row>
    <row r="72" spans="1:21" ht="27.95" customHeight="1" x14ac:dyDescent="0.25">
      <c r="A72" s="1">
        <f t="shared" si="9"/>
        <v>67</v>
      </c>
      <c r="B72" s="1" t="s">
        <v>22</v>
      </c>
      <c r="C72" s="1"/>
      <c r="D72" s="25" t="s">
        <v>152</v>
      </c>
      <c r="E72" s="86" t="s">
        <v>53</v>
      </c>
      <c r="F72" s="96" t="s">
        <v>322</v>
      </c>
      <c r="G72" s="93">
        <f t="shared" si="0"/>
        <v>13706.36</v>
      </c>
      <c r="H72" s="44">
        <v>32</v>
      </c>
      <c r="I72" s="44">
        <v>8</v>
      </c>
      <c r="J72" s="44">
        <v>18</v>
      </c>
      <c r="K72" s="44">
        <v>16</v>
      </c>
      <c r="L72" s="44">
        <v>22</v>
      </c>
      <c r="M72" s="44">
        <v>0</v>
      </c>
      <c r="N72" s="16">
        <f t="shared" si="1"/>
        <v>50</v>
      </c>
      <c r="O72" s="5">
        <v>13706.36</v>
      </c>
      <c r="P72" s="5">
        <f t="shared" si="2"/>
        <v>13706.36</v>
      </c>
      <c r="Q72" s="16">
        <f t="shared" si="3"/>
        <v>100</v>
      </c>
      <c r="R72" s="5">
        <v>13706.36</v>
      </c>
      <c r="S72" s="16">
        <f t="shared" si="4"/>
        <v>100</v>
      </c>
      <c r="T72" s="5">
        <f t="shared" si="5"/>
        <v>0</v>
      </c>
      <c r="U72" s="16">
        <f t="shared" si="6"/>
        <v>0</v>
      </c>
    </row>
    <row r="73" spans="1:21" ht="27.95" customHeight="1" x14ac:dyDescent="0.25">
      <c r="A73" s="1">
        <f t="shared" si="9"/>
        <v>68</v>
      </c>
      <c r="B73" s="1" t="s">
        <v>22</v>
      </c>
      <c r="C73" s="1"/>
      <c r="D73" s="25" t="s">
        <v>154</v>
      </c>
      <c r="E73" s="84" t="s">
        <v>155</v>
      </c>
      <c r="F73" s="99" t="s">
        <v>323</v>
      </c>
      <c r="G73" s="93">
        <f t="shared" si="0"/>
        <v>34544.620000000003</v>
      </c>
      <c r="H73" s="44">
        <v>52</v>
      </c>
      <c r="I73" s="44">
        <v>5</v>
      </c>
      <c r="J73" s="44">
        <v>46</v>
      </c>
      <c r="K73" s="44">
        <v>39</v>
      </c>
      <c r="L73" s="44">
        <v>57</v>
      </c>
      <c r="M73" s="44">
        <v>0</v>
      </c>
      <c r="N73" s="16">
        <f t="shared" si="1"/>
        <v>75</v>
      </c>
      <c r="O73" s="5">
        <v>34544.620000000003</v>
      </c>
      <c r="P73" s="5">
        <f t="shared" si="2"/>
        <v>34544.620000000003</v>
      </c>
      <c r="Q73" s="16">
        <f t="shared" si="3"/>
        <v>100</v>
      </c>
      <c r="R73" s="5">
        <v>34544.620000000003</v>
      </c>
      <c r="S73" s="16">
        <f t="shared" si="4"/>
        <v>100</v>
      </c>
      <c r="T73" s="5">
        <f t="shared" si="5"/>
        <v>0</v>
      </c>
      <c r="U73" s="16">
        <f t="shared" si="6"/>
        <v>0</v>
      </c>
    </row>
    <row r="74" spans="1:21" ht="39" customHeight="1" x14ac:dyDescent="0.25">
      <c r="A74" s="1">
        <f t="shared" si="9"/>
        <v>69</v>
      </c>
      <c r="B74" s="25" t="s">
        <v>23</v>
      </c>
      <c r="C74" s="235" t="s">
        <v>30</v>
      </c>
      <c r="D74" s="25" t="s">
        <v>157</v>
      </c>
      <c r="E74" s="87" t="s">
        <v>158</v>
      </c>
      <c r="F74" s="97" t="s">
        <v>324</v>
      </c>
      <c r="G74" s="93">
        <f t="shared" si="0"/>
        <v>3148.3</v>
      </c>
      <c r="H74" s="44">
        <v>46</v>
      </c>
      <c r="I74" s="44">
        <v>9</v>
      </c>
      <c r="J74" s="44">
        <v>14</v>
      </c>
      <c r="K74" s="44">
        <v>8</v>
      </c>
      <c r="L74" s="44">
        <v>9</v>
      </c>
      <c r="M74" s="44">
        <v>0</v>
      </c>
      <c r="N74" s="16">
        <f t="shared" si="1"/>
        <v>17.391304347826086</v>
      </c>
      <c r="O74" s="5">
        <v>3148.3</v>
      </c>
      <c r="P74" s="5">
        <f t="shared" si="2"/>
        <v>3148.3</v>
      </c>
      <c r="Q74" s="16">
        <f t="shared" si="3"/>
        <v>100</v>
      </c>
      <c r="R74" s="5">
        <v>3148.3</v>
      </c>
      <c r="S74" s="16">
        <f t="shared" si="4"/>
        <v>100</v>
      </c>
      <c r="T74" s="5">
        <f t="shared" si="5"/>
        <v>0</v>
      </c>
      <c r="U74" s="16">
        <f t="shared" si="6"/>
        <v>0</v>
      </c>
    </row>
    <row r="75" spans="1:21" ht="27.95" customHeight="1" x14ac:dyDescent="0.25">
      <c r="A75" s="1">
        <f t="shared" si="9"/>
        <v>70</v>
      </c>
      <c r="B75" s="1" t="s">
        <v>22</v>
      </c>
      <c r="C75" s="1"/>
      <c r="D75" s="25" t="s">
        <v>160</v>
      </c>
      <c r="E75" s="84" t="s">
        <v>161</v>
      </c>
      <c r="F75" s="96" t="s">
        <v>325</v>
      </c>
      <c r="G75" s="93">
        <f t="shared" si="0"/>
        <v>23549.26</v>
      </c>
      <c r="H75" s="44">
        <v>48</v>
      </c>
      <c r="I75" s="44">
        <v>3</v>
      </c>
      <c r="J75" s="44">
        <v>22</v>
      </c>
      <c r="K75" s="44">
        <v>34</v>
      </c>
      <c r="L75" s="44">
        <v>43</v>
      </c>
      <c r="M75" s="44">
        <v>0</v>
      </c>
      <c r="N75" s="16">
        <f t="shared" si="1"/>
        <v>70.833333333333343</v>
      </c>
      <c r="O75" s="5">
        <v>23549.26</v>
      </c>
      <c r="P75" s="5">
        <f t="shared" si="2"/>
        <v>23549.26</v>
      </c>
      <c r="Q75" s="16">
        <f t="shared" si="3"/>
        <v>100</v>
      </c>
      <c r="R75" s="5">
        <v>23549.26</v>
      </c>
      <c r="S75" s="16">
        <f t="shared" si="4"/>
        <v>100</v>
      </c>
      <c r="T75" s="5">
        <f t="shared" si="5"/>
        <v>0</v>
      </c>
      <c r="U75" s="16">
        <f t="shared" si="6"/>
        <v>0</v>
      </c>
    </row>
    <row r="76" spans="1:21" ht="27.95" customHeight="1" x14ac:dyDescent="0.25">
      <c r="A76" s="1">
        <f t="shared" si="9"/>
        <v>71</v>
      </c>
      <c r="B76" s="25" t="s">
        <v>24</v>
      </c>
      <c r="C76" s="235" t="s">
        <v>31</v>
      </c>
      <c r="D76" s="25" t="s">
        <v>163</v>
      </c>
      <c r="E76" s="84" t="s">
        <v>164</v>
      </c>
      <c r="F76" s="100" t="s">
        <v>165</v>
      </c>
      <c r="G76" s="93">
        <f t="shared" si="0"/>
        <v>18595.849999999999</v>
      </c>
      <c r="H76" s="44">
        <v>33</v>
      </c>
      <c r="I76" s="44">
        <v>5</v>
      </c>
      <c r="J76" s="44">
        <v>18</v>
      </c>
      <c r="K76" s="44">
        <v>22</v>
      </c>
      <c r="L76" s="44">
        <v>25</v>
      </c>
      <c r="M76" s="44">
        <v>0</v>
      </c>
      <c r="N76" s="16">
        <f t="shared" si="1"/>
        <v>66.666666666666657</v>
      </c>
      <c r="O76" s="5">
        <v>18595.849999999999</v>
      </c>
      <c r="P76" s="5">
        <f t="shared" si="2"/>
        <v>18595.849999999999</v>
      </c>
      <c r="Q76" s="16">
        <f t="shared" ref="Q76:Q138" si="10">IF(O76=0,0,P76/O76)*100</f>
        <v>100</v>
      </c>
      <c r="R76" s="5">
        <v>18595.849999999999</v>
      </c>
      <c r="S76" s="16">
        <f t="shared" ref="S76:S138" si="11">IF(P76=0,0,R76/P76)*100</f>
        <v>100</v>
      </c>
      <c r="T76" s="5">
        <f t="shared" si="5"/>
        <v>0</v>
      </c>
      <c r="U76" s="16">
        <f t="shared" ref="U76:U138" si="12">IF(P76=0,0,T76/P76)*100</f>
        <v>0</v>
      </c>
    </row>
    <row r="77" spans="1:21" ht="27.95" customHeight="1" x14ac:dyDescent="0.25">
      <c r="A77" s="1">
        <f t="shared" si="9"/>
        <v>72</v>
      </c>
      <c r="B77" s="1" t="s">
        <v>22</v>
      </c>
      <c r="C77" s="1"/>
      <c r="D77" s="25" t="s">
        <v>168</v>
      </c>
      <c r="E77" s="84" t="s">
        <v>41</v>
      </c>
      <c r="F77" s="98" t="s">
        <v>326</v>
      </c>
      <c r="G77" s="93">
        <f t="shared" si="0"/>
        <v>14464.55</v>
      </c>
      <c r="H77" s="44">
        <v>45</v>
      </c>
      <c r="I77" s="44">
        <v>15</v>
      </c>
      <c r="J77" s="44">
        <v>19</v>
      </c>
      <c r="K77" s="44">
        <v>25</v>
      </c>
      <c r="L77" s="44">
        <v>30</v>
      </c>
      <c r="M77" s="44">
        <v>0</v>
      </c>
      <c r="N77" s="16">
        <f t="shared" si="1"/>
        <v>55.555555555555557</v>
      </c>
      <c r="O77" s="5">
        <v>14464.55</v>
      </c>
      <c r="P77" s="5">
        <f t="shared" si="2"/>
        <v>14464.55</v>
      </c>
      <c r="Q77" s="16">
        <f t="shared" si="10"/>
        <v>100</v>
      </c>
      <c r="R77" s="5">
        <v>14464.55</v>
      </c>
      <c r="S77" s="16">
        <f t="shared" si="11"/>
        <v>100</v>
      </c>
      <c r="T77" s="5">
        <f t="shared" si="5"/>
        <v>0</v>
      </c>
      <c r="U77" s="16">
        <f t="shared" si="12"/>
        <v>0</v>
      </c>
    </row>
    <row r="78" spans="1:21" ht="27.95" customHeight="1" x14ac:dyDescent="0.25">
      <c r="A78" s="1">
        <f t="shared" si="9"/>
        <v>73</v>
      </c>
      <c r="B78" s="1" t="s">
        <v>22</v>
      </c>
      <c r="C78" s="1"/>
      <c r="D78" s="25" t="s">
        <v>170</v>
      </c>
      <c r="E78" s="84" t="s">
        <v>41</v>
      </c>
      <c r="F78" s="98" t="s">
        <v>327</v>
      </c>
      <c r="G78" s="93">
        <f t="shared" si="0"/>
        <v>6295.73</v>
      </c>
      <c r="H78" s="44">
        <v>30</v>
      </c>
      <c r="I78" s="44">
        <v>7</v>
      </c>
      <c r="J78" s="44">
        <v>14</v>
      </c>
      <c r="K78" s="44">
        <v>14</v>
      </c>
      <c r="L78" s="44">
        <v>17</v>
      </c>
      <c r="M78" s="44">
        <v>0</v>
      </c>
      <c r="N78" s="16">
        <f t="shared" si="1"/>
        <v>46.666666666666664</v>
      </c>
      <c r="O78" s="5">
        <v>6295.73</v>
      </c>
      <c r="P78" s="5">
        <f t="shared" si="2"/>
        <v>6295.73</v>
      </c>
      <c r="Q78" s="16">
        <f t="shared" si="10"/>
        <v>100</v>
      </c>
      <c r="R78" s="5">
        <v>6295.73</v>
      </c>
      <c r="S78" s="16">
        <f t="shared" si="11"/>
        <v>100</v>
      </c>
      <c r="T78" s="5">
        <f t="shared" si="5"/>
        <v>0</v>
      </c>
      <c r="U78" s="16">
        <f t="shared" si="12"/>
        <v>0</v>
      </c>
    </row>
    <row r="79" spans="1:21" ht="27.95" customHeight="1" x14ac:dyDescent="0.25">
      <c r="A79" s="1">
        <f t="shared" si="9"/>
        <v>74</v>
      </c>
      <c r="B79" s="1" t="s">
        <v>22</v>
      </c>
      <c r="C79" s="1"/>
      <c r="D79" s="25" t="s">
        <v>166</v>
      </c>
      <c r="E79" s="84" t="s">
        <v>53</v>
      </c>
      <c r="F79" s="98" t="s">
        <v>328</v>
      </c>
      <c r="G79" s="93">
        <f t="shared" si="0"/>
        <v>18309.5</v>
      </c>
      <c r="H79" s="44">
        <v>40</v>
      </c>
      <c r="I79" s="44">
        <v>6</v>
      </c>
      <c r="J79" s="44">
        <v>29</v>
      </c>
      <c r="K79" s="44">
        <v>28</v>
      </c>
      <c r="L79" s="44">
        <v>35</v>
      </c>
      <c r="M79" s="44">
        <v>0</v>
      </c>
      <c r="N79" s="16">
        <f t="shared" si="1"/>
        <v>70</v>
      </c>
      <c r="O79" s="5">
        <v>18309.5</v>
      </c>
      <c r="P79" s="5">
        <f t="shared" si="2"/>
        <v>18309.5</v>
      </c>
      <c r="Q79" s="16">
        <f t="shared" si="10"/>
        <v>100</v>
      </c>
      <c r="R79" s="5">
        <v>18309.5</v>
      </c>
      <c r="S79" s="16">
        <f t="shared" si="11"/>
        <v>100</v>
      </c>
      <c r="T79" s="5">
        <f t="shared" si="5"/>
        <v>0</v>
      </c>
      <c r="U79" s="16">
        <f t="shared" si="12"/>
        <v>0</v>
      </c>
    </row>
    <row r="80" spans="1:21" ht="27.95" customHeight="1" x14ac:dyDescent="0.25">
      <c r="A80" s="1">
        <f t="shared" si="9"/>
        <v>75</v>
      </c>
      <c r="B80" s="1" t="s">
        <v>22</v>
      </c>
      <c r="C80" s="1"/>
      <c r="D80" s="25" t="s">
        <v>481</v>
      </c>
      <c r="E80" s="84" t="s">
        <v>53</v>
      </c>
      <c r="F80" s="192" t="s">
        <v>441</v>
      </c>
      <c r="G80" s="93">
        <f t="shared" si="0"/>
        <v>583.92999999999995</v>
      </c>
      <c r="H80" s="44">
        <v>6</v>
      </c>
      <c r="I80" s="44">
        <v>1</v>
      </c>
      <c r="J80" s="44">
        <v>2</v>
      </c>
      <c r="K80" s="44">
        <v>2</v>
      </c>
      <c r="L80" s="44">
        <v>2</v>
      </c>
      <c r="M80" s="44">
        <v>0</v>
      </c>
      <c r="N80" s="16">
        <f t="shared" si="1"/>
        <v>33.333333333333329</v>
      </c>
      <c r="O80" s="5">
        <v>583.92999999999995</v>
      </c>
      <c r="P80" s="5">
        <f t="shared" si="2"/>
        <v>583.92999999999995</v>
      </c>
      <c r="Q80" s="16">
        <f t="shared" si="10"/>
        <v>100</v>
      </c>
      <c r="R80" s="5">
        <v>583.92999999999995</v>
      </c>
      <c r="S80" s="16">
        <f t="shared" si="11"/>
        <v>100</v>
      </c>
      <c r="T80" s="5">
        <f t="shared" si="5"/>
        <v>0</v>
      </c>
      <c r="U80" s="16">
        <f t="shared" si="12"/>
        <v>0</v>
      </c>
    </row>
    <row r="81" spans="1:21" ht="27.95" customHeight="1" x14ac:dyDescent="0.25">
      <c r="A81" s="1">
        <f t="shared" si="9"/>
        <v>76</v>
      </c>
      <c r="B81" s="1" t="s">
        <v>22</v>
      </c>
      <c r="C81" s="1"/>
      <c r="D81" s="25" t="s">
        <v>172</v>
      </c>
      <c r="E81" s="86" t="s">
        <v>173</v>
      </c>
      <c r="F81" s="96" t="s">
        <v>329</v>
      </c>
      <c r="G81" s="93">
        <f t="shared" si="0"/>
        <v>24359.82</v>
      </c>
      <c r="H81" s="44">
        <v>39</v>
      </c>
      <c r="I81" s="44">
        <v>1</v>
      </c>
      <c r="J81" s="44">
        <v>24</v>
      </c>
      <c r="K81" s="44">
        <v>18</v>
      </c>
      <c r="L81" s="44">
        <v>23</v>
      </c>
      <c r="M81" s="44">
        <v>0</v>
      </c>
      <c r="N81" s="16">
        <f t="shared" si="1"/>
        <v>46.153846153846153</v>
      </c>
      <c r="O81" s="5">
        <v>24359.82</v>
      </c>
      <c r="P81" s="5">
        <f t="shared" si="2"/>
        <v>24359.82</v>
      </c>
      <c r="Q81" s="16">
        <f t="shared" si="10"/>
        <v>100</v>
      </c>
      <c r="R81" s="5">
        <v>24359.82</v>
      </c>
      <c r="S81" s="16">
        <f t="shared" si="11"/>
        <v>100</v>
      </c>
      <c r="T81" s="5">
        <f t="shared" si="5"/>
        <v>0</v>
      </c>
      <c r="U81" s="16">
        <f t="shared" si="12"/>
        <v>0</v>
      </c>
    </row>
    <row r="82" spans="1:21" ht="27.95" customHeight="1" x14ac:dyDescent="0.25">
      <c r="A82" s="1">
        <f t="shared" si="9"/>
        <v>77</v>
      </c>
      <c r="B82" s="1" t="s">
        <v>22</v>
      </c>
      <c r="C82" s="1"/>
      <c r="D82" s="25" t="s">
        <v>175</v>
      </c>
      <c r="E82" s="84" t="s">
        <v>176</v>
      </c>
      <c r="F82" s="96" t="s">
        <v>370</v>
      </c>
      <c r="G82" s="93">
        <f t="shared" si="0"/>
        <v>20300.25</v>
      </c>
      <c r="H82" s="44">
        <v>38</v>
      </c>
      <c r="I82" s="44">
        <v>9</v>
      </c>
      <c r="J82" s="44">
        <v>18</v>
      </c>
      <c r="K82" s="44">
        <v>23</v>
      </c>
      <c r="L82" s="44">
        <v>26</v>
      </c>
      <c r="M82" s="44">
        <v>0</v>
      </c>
      <c r="N82" s="16">
        <f t="shared" si="1"/>
        <v>60.526315789473685</v>
      </c>
      <c r="O82" s="5">
        <v>20300.25</v>
      </c>
      <c r="P82" s="5">
        <f t="shared" si="2"/>
        <v>20300.25</v>
      </c>
      <c r="Q82" s="16">
        <f t="shared" si="10"/>
        <v>100</v>
      </c>
      <c r="R82" s="5">
        <v>20300.25</v>
      </c>
      <c r="S82" s="16">
        <f t="shared" si="11"/>
        <v>100</v>
      </c>
      <c r="T82" s="5">
        <f t="shared" si="5"/>
        <v>0</v>
      </c>
      <c r="U82" s="16">
        <f t="shared" si="12"/>
        <v>0</v>
      </c>
    </row>
    <row r="83" spans="1:21" ht="27.95" customHeight="1" x14ac:dyDescent="0.25">
      <c r="A83" s="1">
        <f t="shared" si="9"/>
        <v>78</v>
      </c>
      <c r="B83" s="1" t="s">
        <v>22</v>
      </c>
      <c r="C83" s="1"/>
      <c r="D83" s="25" t="s">
        <v>451</v>
      </c>
      <c r="E83" s="84" t="s">
        <v>41</v>
      </c>
      <c r="F83" s="96"/>
      <c r="G83" s="93">
        <f t="shared" si="0"/>
        <v>744.81</v>
      </c>
      <c r="H83" s="44">
        <v>7</v>
      </c>
      <c r="I83" s="44">
        <v>1</v>
      </c>
      <c r="J83" s="44">
        <v>4</v>
      </c>
      <c r="K83" s="44">
        <v>3</v>
      </c>
      <c r="L83" s="44">
        <v>3</v>
      </c>
      <c r="M83" s="44">
        <v>0</v>
      </c>
      <c r="N83" s="16">
        <f t="shared" si="1"/>
        <v>42.857142857142854</v>
      </c>
      <c r="O83" s="5">
        <v>744.81</v>
      </c>
      <c r="P83" s="5">
        <f t="shared" si="2"/>
        <v>744.81</v>
      </c>
      <c r="Q83" s="16">
        <f t="shared" si="10"/>
        <v>100</v>
      </c>
      <c r="R83" s="5">
        <v>744.81</v>
      </c>
      <c r="S83" s="16">
        <f t="shared" si="11"/>
        <v>100</v>
      </c>
      <c r="T83" s="5">
        <f t="shared" si="5"/>
        <v>0</v>
      </c>
      <c r="U83" s="16">
        <f t="shared" si="12"/>
        <v>0</v>
      </c>
    </row>
    <row r="84" spans="1:21" ht="27.95" customHeight="1" x14ac:dyDescent="0.25">
      <c r="A84" s="1">
        <f t="shared" si="9"/>
        <v>79</v>
      </c>
      <c r="B84" s="1" t="s">
        <v>22</v>
      </c>
      <c r="C84" s="1"/>
      <c r="D84" s="37" t="s">
        <v>178</v>
      </c>
      <c r="E84" s="85" t="s">
        <v>53</v>
      </c>
      <c r="F84" s="96" t="s">
        <v>330</v>
      </c>
      <c r="G84" s="93">
        <f t="shared" si="0"/>
        <v>103.49</v>
      </c>
      <c r="H84" s="44">
        <v>1</v>
      </c>
      <c r="I84" s="44">
        <v>0</v>
      </c>
      <c r="J84" s="44">
        <v>1</v>
      </c>
      <c r="K84" s="44">
        <v>1</v>
      </c>
      <c r="L84" s="44">
        <v>1</v>
      </c>
      <c r="M84" s="44">
        <v>0</v>
      </c>
      <c r="N84" s="16">
        <f t="shared" si="1"/>
        <v>100</v>
      </c>
      <c r="O84" s="5">
        <v>103.49</v>
      </c>
      <c r="P84" s="5">
        <f t="shared" si="2"/>
        <v>103.49</v>
      </c>
      <c r="Q84" s="16">
        <f t="shared" si="10"/>
        <v>100</v>
      </c>
      <c r="R84" s="5">
        <v>103.49</v>
      </c>
      <c r="S84" s="16">
        <f t="shared" si="11"/>
        <v>100</v>
      </c>
      <c r="T84" s="5">
        <f t="shared" si="5"/>
        <v>0</v>
      </c>
      <c r="U84" s="16">
        <f t="shared" si="12"/>
        <v>0</v>
      </c>
    </row>
    <row r="85" spans="1:21" ht="27.95" customHeight="1" x14ac:dyDescent="0.25">
      <c r="A85" s="1">
        <f t="shared" si="9"/>
        <v>80</v>
      </c>
      <c r="B85" s="1" t="s">
        <v>22</v>
      </c>
      <c r="C85" s="1"/>
      <c r="D85" s="25" t="s">
        <v>180</v>
      </c>
      <c r="E85" s="84" t="s">
        <v>41</v>
      </c>
      <c r="F85" s="97" t="s">
        <v>359</v>
      </c>
      <c r="G85" s="93">
        <f t="shared" si="0"/>
        <v>0</v>
      </c>
      <c r="H85" s="44">
        <v>18</v>
      </c>
      <c r="I85" s="44">
        <v>5</v>
      </c>
      <c r="J85" s="44">
        <v>7</v>
      </c>
      <c r="K85" s="44">
        <v>0</v>
      </c>
      <c r="L85" s="44">
        <v>0</v>
      </c>
      <c r="M85" s="44">
        <v>0</v>
      </c>
      <c r="N85" s="16">
        <f t="shared" si="1"/>
        <v>0</v>
      </c>
      <c r="O85" s="5">
        <v>0</v>
      </c>
      <c r="P85" s="5">
        <f t="shared" si="2"/>
        <v>0</v>
      </c>
      <c r="Q85" s="16">
        <f t="shared" si="10"/>
        <v>0</v>
      </c>
      <c r="R85" s="5">
        <v>0</v>
      </c>
      <c r="S85" s="16">
        <f t="shared" si="11"/>
        <v>0</v>
      </c>
      <c r="T85" s="5">
        <f t="shared" si="5"/>
        <v>0</v>
      </c>
      <c r="U85" s="16">
        <f t="shared" si="12"/>
        <v>0</v>
      </c>
    </row>
    <row r="86" spans="1:21" ht="27.95" customHeight="1" x14ac:dyDescent="0.25">
      <c r="A86" s="1">
        <f t="shared" si="9"/>
        <v>81</v>
      </c>
      <c r="B86" s="25" t="s">
        <v>25</v>
      </c>
      <c r="C86" s="235" t="s">
        <v>32</v>
      </c>
      <c r="D86" s="25" t="s">
        <v>182</v>
      </c>
      <c r="E86" s="84" t="s">
        <v>41</v>
      </c>
      <c r="F86" s="96" t="s">
        <v>331</v>
      </c>
      <c r="G86" s="93">
        <f t="shared" si="0"/>
        <v>12694.09</v>
      </c>
      <c r="H86" s="44">
        <v>40</v>
      </c>
      <c r="I86" s="44">
        <v>14</v>
      </c>
      <c r="J86" s="44">
        <v>19</v>
      </c>
      <c r="K86" s="44">
        <v>32</v>
      </c>
      <c r="L86" s="44">
        <v>40</v>
      </c>
      <c r="M86" s="44">
        <v>0</v>
      </c>
      <c r="N86" s="16">
        <f t="shared" si="1"/>
        <v>80</v>
      </c>
      <c r="O86" s="5">
        <v>12694.09</v>
      </c>
      <c r="P86" s="5">
        <f t="shared" si="2"/>
        <v>12694.09</v>
      </c>
      <c r="Q86" s="16">
        <f t="shared" si="10"/>
        <v>100</v>
      </c>
      <c r="R86" s="5">
        <v>12694.09</v>
      </c>
      <c r="S86" s="16">
        <f t="shared" si="11"/>
        <v>100</v>
      </c>
      <c r="T86" s="5">
        <f t="shared" si="5"/>
        <v>0</v>
      </c>
      <c r="U86" s="16">
        <f t="shared" si="12"/>
        <v>0</v>
      </c>
    </row>
    <row r="87" spans="1:21" ht="27.95" customHeight="1" x14ac:dyDescent="0.25">
      <c r="A87" s="1">
        <f t="shared" si="9"/>
        <v>82</v>
      </c>
      <c r="B87" s="235" t="s">
        <v>24</v>
      </c>
      <c r="C87" s="235" t="s">
        <v>259</v>
      </c>
      <c r="D87" s="25" t="s">
        <v>260</v>
      </c>
      <c r="E87" s="84" t="s">
        <v>41</v>
      </c>
      <c r="F87" s="96" t="s">
        <v>332</v>
      </c>
      <c r="G87" s="93">
        <f t="shared" si="0"/>
        <v>5999.98</v>
      </c>
      <c r="H87" s="44">
        <v>18</v>
      </c>
      <c r="I87" s="44">
        <v>2</v>
      </c>
      <c r="J87" s="44">
        <v>8</v>
      </c>
      <c r="K87" s="44">
        <v>12</v>
      </c>
      <c r="L87" s="44">
        <v>16</v>
      </c>
      <c r="M87" s="44">
        <v>0</v>
      </c>
      <c r="N87" s="16">
        <f t="shared" si="1"/>
        <v>66.666666666666657</v>
      </c>
      <c r="O87" s="16">
        <v>5999.98</v>
      </c>
      <c r="P87" s="5">
        <f t="shared" si="2"/>
        <v>5999.98</v>
      </c>
      <c r="Q87" s="16">
        <f t="shared" si="10"/>
        <v>100</v>
      </c>
      <c r="R87" s="16">
        <v>5999.98</v>
      </c>
      <c r="S87" s="16">
        <f t="shared" si="11"/>
        <v>100</v>
      </c>
      <c r="T87" s="5">
        <f t="shared" si="5"/>
        <v>0</v>
      </c>
      <c r="U87" s="16">
        <f t="shared" si="12"/>
        <v>0</v>
      </c>
    </row>
    <row r="88" spans="1:21" ht="27.95" customHeight="1" x14ac:dyDescent="0.25">
      <c r="A88" s="1">
        <f t="shared" si="9"/>
        <v>83</v>
      </c>
      <c r="B88" s="235" t="s">
        <v>22</v>
      </c>
      <c r="C88" s="235"/>
      <c r="D88" s="25" t="s">
        <v>473</v>
      </c>
      <c r="E88" s="84" t="s">
        <v>58</v>
      </c>
      <c r="F88" s="96"/>
      <c r="G88" s="93">
        <f t="shared" si="0"/>
        <v>1515.8</v>
      </c>
      <c r="H88" s="44">
        <v>4</v>
      </c>
      <c r="I88" s="44">
        <v>0</v>
      </c>
      <c r="J88" s="44">
        <v>0</v>
      </c>
      <c r="K88" s="44">
        <v>2</v>
      </c>
      <c r="L88" s="44">
        <v>2</v>
      </c>
      <c r="M88" s="44">
        <v>0</v>
      </c>
      <c r="N88" s="16">
        <f t="shared" si="1"/>
        <v>50</v>
      </c>
      <c r="O88" s="16">
        <v>1515.8</v>
      </c>
      <c r="P88" s="5">
        <f t="shared" si="2"/>
        <v>1515.8</v>
      </c>
      <c r="Q88" s="16">
        <f t="shared" si="10"/>
        <v>100</v>
      </c>
      <c r="R88" s="16">
        <v>1515.8</v>
      </c>
      <c r="S88" s="16">
        <f t="shared" si="11"/>
        <v>100</v>
      </c>
      <c r="T88" s="5">
        <f t="shared" si="5"/>
        <v>0</v>
      </c>
      <c r="U88" s="16">
        <f t="shared" si="12"/>
        <v>0</v>
      </c>
    </row>
    <row r="89" spans="1:21" ht="27.95" customHeight="1" x14ac:dyDescent="0.25">
      <c r="A89" s="1">
        <f t="shared" si="9"/>
        <v>84</v>
      </c>
      <c r="B89" s="1" t="s">
        <v>22</v>
      </c>
      <c r="C89" s="1"/>
      <c r="D89" s="25" t="s">
        <v>184</v>
      </c>
      <c r="E89" s="84" t="s">
        <v>185</v>
      </c>
      <c r="F89" s="98" t="s">
        <v>333</v>
      </c>
      <c r="G89" s="93">
        <f t="shared" si="0"/>
        <v>91.35</v>
      </c>
      <c r="H89" s="44">
        <v>11</v>
      </c>
      <c r="I89" s="44">
        <v>1</v>
      </c>
      <c r="J89" s="44">
        <v>6</v>
      </c>
      <c r="K89" s="44">
        <v>5</v>
      </c>
      <c r="L89" s="44">
        <v>6</v>
      </c>
      <c r="M89" s="44">
        <v>0</v>
      </c>
      <c r="N89" s="16">
        <f t="shared" si="1"/>
        <v>45.454545454545453</v>
      </c>
      <c r="O89" s="5">
        <v>91.35</v>
      </c>
      <c r="P89" s="5">
        <f t="shared" si="2"/>
        <v>91.35</v>
      </c>
      <c r="Q89" s="16">
        <f t="shared" si="10"/>
        <v>100</v>
      </c>
      <c r="R89" s="5">
        <v>91.35</v>
      </c>
      <c r="S89" s="16">
        <f t="shared" si="11"/>
        <v>100</v>
      </c>
      <c r="T89" s="5">
        <f t="shared" si="5"/>
        <v>0</v>
      </c>
      <c r="U89" s="16">
        <f t="shared" si="12"/>
        <v>0</v>
      </c>
    </row>
    <row r="90" spans="1:21" ht="27.95" customHeight="1" x14ac:dyDescent="0.25">
      <c r="A90" s="1">
        <f t="shared" si="9"/>
        <v>85</v>
      </c>
      <c r="B90" s="1" t="s">
        <v>22</v>
      </c>
      <c r="C90" s="1"/>
      <c r="D90" s="25" t="s">
        <v>187</v>
      </c>
      <c r="E90" s="84" t="s">
        <v>188</v>
      </c>
      <c r="F90" s="96" t="s">
        <v>362</v>
      </c>
      <c r="G90" s="93">
        <f t="shared" si="0"/>
        <v>20803.45</v>
      </c>
      <c r="H90" s="44">
        <v>43</v>
      </c>
      <c r="I90" s="44">
        <v>9</v>
      </c>
      <c r="J90" s="44">
        <v>24</v>
      </c>
      <c r="K90" s="44">
        <v>35</v>
      </c>
      <c r="L90" s="44">
        <v>45</v>
      </c>
      <c r="M90" s="44">
        <v>0</v>
      </c>
      <c r="N90" s="16">
        <f t="shared" si="1"/>
        <v>81.395348837209298</v>
      </c>
      <c r="O90" s="5">
        <v>20803.45</v>
      </c>
      <c r="P90" s="5">
        <f t="shared" si="2"/>
        <v>20803.45</v>
      </c>
      <c r="Q90" s="16">
        <f t="shared" si="10"/>
        <v>100</v>
      </c>
      <c r="R90" s="5">
        <v>20803.45</v>
      </c>
      <c r="S90" s="16">
        <f t="shared" si="11"/>
        <v>100</v>
      </c>
      <c r="T90" s="5">
        <f t="shared" si="5"/>
        <v>0</v>
      </c>
      <c r="U90" s="16">
        <f t="shared" si="12"/>
        <v>0</v>
      </c>
    </row>
    <row r="91" spans="1:21" ht="27.95" customHeight="1" x14ac:dyDescent="0.25">
      <c r="A91" s="1">
        <f t="shared" si="9"/>
        <v>86</v>
      </c>
      <c r="B91" s="1" t="s">
        <v>22</v>
      </c>
      <c r="C91" s="1"/>
      <c r="D91" s="25" t="s">
        <v>423</v>
      </c>
      <c r="E91" s="84" t="s">
        <v>188</v>
      </c>
      <c r="F91" s="192" t="s">
        <v>442</v>
      </c>
      <c r="G91" s="93">
        <f t="shared" si="0"/>
        <v>0</v>
      </c>
      <c r="H91" s="44">
        <v>9</v>
      </c>
      <c r="I91" s="44">
        <v>0</v>
      </c>
      <c r="J91" s="44">
        <v>1</v>
      </c>
      <c r="K91" s="44">
        <v>0</v>
      </c>
      <c r="L91" s="44">
        <v>0</v>
      </c>
      <c r="M91" s="44">
        <v>0</v>
      </c>
      <c r="N91" s="16">
        <f t="shared" si="1"/>
        <v>0</v>
      </c>
      <c r="O91" s="5">
        <v>0</v>
      </c>
      <c r="P91" s="5">
        <f t="shared" si="2"/>
        <v>0</v>
      </c>
      <c r="Q91" s="16">
        <f t="shared" si="10"/>
        <v>0</v>
      </c>
      <c r="R91" s="5">
        <v>0</v>
      </c>
      <c r="S91" s="16">
        <f t="shared" si="11"/>
        <v>0</v>
      </c>
      <c r="T91" s="5">
        <f t="shared" si="5"/>
        <v>0</v>
      </c>
      <c r="U91" s="16">
        <f t="shared" si="12"/>
        <v>0</v>
      </c>
    </row>
    <row r="92" spans="1:21" ht="42" customHeight="1" x14ac:dyDescent="0.25">
      <c r="A92" s="1">
        <f t="shared" si="9"/>
        <v>87</v>
      </c>
      <c r="B92" s="1" t="s">
        <v>22</v>
      </c>
      <c r="C92" s="1"/>
      <c r="D92" s="25" t="s">
        <v>190</v>
      </c>
      <c r="E92" s="84" t="s">
        <v>44</v>
      </c>
      <c r="F92" s="96" t="s">
        <v>361</v>
      </c>
      <c r="G92" s="93">
        <f t="shared" ref="G92:G137" si="13">O92</f>
        <v>47898.87</v>
      </c>
      <c r="H92" s="44">
        <v>60</v>
      </c>
      <c r="I92" s="44">
        <v>14</v>
      </c>
      <c r="J92" s="44">
        <v>36</v>
      </c>
      <c r="K92" s="44">
        <v>51</v>
      </c>
      <c r="L92" s="44">
        <v>73</v>
      </c>
      <c r="M92" s="44">
        <v>0</v>
      </c>
      <c r="N92" s="16">
        <f t="shared" ref="N92:R137" si="14">IF(H92=0,0,K92/H92)*100</f>
        <v>85</v>
      </c>
      <c r="O92" s="5">
        <v>47898.87</v>
      </c>
      <c r="P92" s="5">
        <f t="shared" ref="P92:P137" si="15">O92</f>
        <v>47898.87</v>
      </c>
      <c r="Q92" s="16">
        <f t="shared" si="10"/>
        <v>100</v>
      </c>
      <c r="R92" s="5">
        <v>47898.87</v>
      </c>
      <c r="S92" s="16">
        <f t="shared" si="11"/>
        <v>100</v>
      </c>
      <c r="T92" s="5">
        <f t="shared" ref="T92:T137" si="16">SUM(P92, -R92)</f>
        <v>0</v>
      </c>
      <c r="U92" s="16">
        <f t="shared" si="12"/>
        <v>0</v>
      </c>
    </row>
    <row r="93" spans="1:21" ht="27.95" customHeight="1" x14ac:dyDescent="0.25">
      <c r="A93" s="1">
        <f t="shared" si="9"/>
        <v>88</v>
      </c>
      <c r="B93" s="1" t="s">
        <v>22</v>
      </c>
      <c r="C93" s="1"/>
      <c r="D93" s="25" t="s">
        <v>192</v>
      </c>
      <c r="E93" s="84" t="s">
        <v>123</v>
      </c>
      <c r="F93" s="98" t="s">
        <v>334</v>
      </c>
      <c r="G93" s="93">
        <f t="shared" si="13"/>
        <v>643.1</v>
      </c>
      <c r="H93" s="44">
        <v>2</v>
      </c>
      <c r="I93" s="44">
        <v>0</v>
      </c>
      <c r="J93" s="44">
        <v>2</v>
      </c>
      <c r="K93" s="44">
        <v>2</v>
      </c>
      <c r="L93" s="44">
        <v>2</v>
      </c>
      <c r="M93" s="44">
        <v>0</v>
      </c>
      <c r="N93" s="16">
        <f t="shared" si="14"/>
        <v>100</v>
      </c>
      <c r="O93" s="5">
        <v>643.1</v>
      </c>
      <c r="P93" s="5">
        <f t="shared" si="15"/>
        <v>643.1</v>
      </c>
      <c r="Q93" s="16">
        <f t="shared" si="10"/>
        <v>100</v>
      </c>
      <c r="R93" s="5">
        <v>643.1</v>
      </c>
      <c r="S93" s="16">
        <f t="shared" si="11"/>
        <v>100</v>
      </c>
      <c r="T93" s="5">
        <f t="shared" si="16"/>
        <v>0</v>
      </c>
      <c r="U93" s="16">
        <f t="shared" si="12"/>
        <v>0</v>
      </c>
    </row>
    <row r="94" spans="1:21" ht="27.95" customHeight="1" x14ac:dyDescent="0.25">
      <c r="A94" s="1">
        <f t="shared" si="9"/>
        <v>89</v>
      </c>
      <c r="B94" s="1" t="s">
        <v>22</v>
      </c>
      <c r="C94" s="1"/>
      <c r="D94" s="25" t="s">
        <v>424</v>
      </c>
      <c r="E94" s="84" t="s">
        <v>111</v>
      </c>
      <c r="F94" s="192" t="s">
        <v>443</v>
      </c>
      <c r="G94" s="93">
        <f t="shared" si="13"/>
        <v>1827</v>
      </c>
      <c r="H94" s="44">
        <v>21</v>
      </c>
      <c r="I94" s="44">
        <v>1</v>
      </c>
      <c r="J94" s="44">
        <v>0</v>
      </c>
      <c r="K94" s="44">
        <v>6</v>
      </c>
      <c r="L94" s="44">
        <v>6</v>
      </c>
      <c r="M94" s="44">
        <v>0</v>
      </c>
      <c r="N94" s="16">
        <f t="shared" si="14"/>
        <v>28.571428571428569</v>
      </c>
      <c r="O94" s="5">
        <v>1827</v>
      </c>
      <c r="P94" s="5">
        <f t="shared" si="15"/>
        <v>1827</v>
      </c>
      <c r="Q94" s="16">
        <f t="shared" si="10"/>
        <v>100</v>
      </c>
      <c r="R94" s="5">
        <v>1827</v>
      </c>
      <c r="S94" s="16">
        <v>1827</v>
      </c>
      <c r="T94" s="5">
        <f t="shared" si="16"/>
        <v>0</v>
      </c>
      <c r="U94" s="16">
        <f t="shared" si="12"/>
        <v>0</v>
      </c>
    </row>
    <row r="95" spans="1:21" ht="27.95" customHeight="1" x14ac:dyDescent="0.25">
      <c r="A95" s="1">
        <f t="shared" si="9"/>
        <v>90</v>
      </c>
      <c r="B95" s="1" t="s">
        <v>22</v>
      </c>
      <c r="C95" s="1"/>
      <c r="D95" s="25" t="s">
        <v>193</v>
      </c>
      <c r="E95" s="84" t="s">
        <v>41</v>
      </c>
      <c r="F95" s="100" t="s">
        <v>376</v>
      </c>
      <c r="G95" s="93">
        <f t="shared" si="13"/>
        <v>558.76</v>
      </c>
      <c r="H95" s="44">
        <v>25</v>
      </c>
      <c r="I95" s="44">
        <v>4</v>
      </c>
      <c r="J95" s="44">
        <v>20</v>
      </c>
      <c r="K95" s="44">
        <v>4</v>
      </c>
      <c r="L95" s="44">
        <v>0</v>
      </c>
      <c r="M95" s="44">
        <v>0</v>
      </c>
      <c r="N95" s="16">
        <f t="shared" si="14"/>
        <v>16</v>
      </c>
      <c r="O95" s="5">
        <v>558.76</v>
      </c>
      <c r="P95" s="5">
        <f t="shared" si="15"/>
        <v>558.76</v>
      </c>
      <c r="Q95" s="16">
        <f t="shared" si="10"/>
        <v>100</v>
      </c>
      <c r="R95" s="5">
        <v>558.76</v>
      </c>
      <c r="S95" s="16">
        <f t="shared" si="11"/>
        <v>100</v>
      </c>
      <c r="T95" s="5">
        <f t="shared" si="16"/>
        <v>0</v>
      </c>
      <c r="U95" s="16">
        <f t="shared" si="12"/>
        <v>0</v>
      </c>
    </row>
    <row r="96" spans="1:21" ht="27.95" customHeight="1" x14ac:dyDescent="0.25">
      <c r="A96" s="1">
        <f t="shared" si="9"/>
        <v>91</v>
      </c>
      <c r="B96" s="1" t="s">
        <v>22</v>
      </c>
      <c r="C96" s="1"/>
      <c r="D96" s="25" t="s">
        <v>195</v>
      </c>
      <c r="E96" s="84" t="s">
        <v>196</v>
      </c>
      <c r="F96" s="96" t="s">
        <v>335</v>
      </c>
      <c r="G96" s="93">
        <f t="shared" si="13"/>
        <v>21033.4</v>
      </c>
      <c r="H96" s="44">
        <v>34</v>
      </c>
      <c r="I96" s="44">
        <v>2</v>
      </c>
      <c r="J96" s="44">
        <v>31</v>
      </c>
      <c r="K96" s="44">
        <v>21</v>
      </c>
      <c r="L96" s="44">
        <v>30</v>
      </c>
      <c r="M96" s="44">
        <v>0</v>
      </c>
      <c r="N96" s="16">
        <f t="shared" si="14"/>
        <v>61.764705882352942</v>
      </c>
      <c r="O96" s="5">
        <v>21033.4</v>
      </c>
      <c r="P96" s="5">
        <f t="shared" si="15"/>
        <v>21033.4</v>
      </c>
      <c r="Q96" s="16">
        <f t="shared" si="10"/>
        <v>100</v>
      </c>
      <c r="R96" s="5">
        <v>21033.4</v>
      </c>
      <c r="S96" s="16">
        <f t="shared" si="11"/>
        <v>100</v>
      </c>
      <c r="T96" s="5">
        <f t="shared" si="16"/>
        <v>0</v>
      </c>
      <c r="U96" s="16">
        <f t="shared" si="12"/>
        <v>0</v>
      </c>
    </row>
    <row r="97" spans="1:21" ht="27.95" customHeight="1" x14ac:dyDescent="0.25">
      <c r="A97" s="1">
        <f t="shared" si="9"/>
        <v>92</v>
      </c>
      <c r="B97" s="1" t="s">
        <v>22</v>
      </c>
      <c r="C97" s="1"/>
      <c r="D97" s="25" t="s">
        <v>198</v>
      </c>
      <c r="E97" s="84" t="s">
        <v>196</v>
      </c>
      <c r="F97" s="96" t="s">
        <v>336</v>
      </c>
      <c r="G97" s="93">
        <f t="shared" si="13"/>
        <v>5236.76</v>
      </c>
      <c r="H97" s="44">
        <v>7</v>
      </c>
      <c r="I97" s="44">
        <v>0</v>
      </c>
      <c r="J97" s="44">
        <v>7</v>
      </c>
      <c r="K97" s="44">
        <v>6</v>
      </c>
      <c r="L97" s="44">
        <v>8</v>
      </c>
      <c r="M97" s="44">
        <v>0</v>
      </c>
      <c r="N97" s="16">
        <f t="shared" si="14"/>
        <v>85.714285714285708</v>
      </c>
      <c r="O97" s="5">
        <v>5236.76</v>
      </c>
      <c r="P97" s="5">
        <f t="shared" si="15"/>
        <v>5236.76</v>
      </c>
      <c r="Q97" s="16">
        <f t="shared" si="10"/>
        <v>100</v>
      </c>
      <c r="R97" s="5">
        <v>5236.76</v>
      </c>
      <c r="S97" s="16">
        <f t="shared" si="11"/>
        <v>100</v>
      </c>
      <c r="T97" s="5">
        <f t="shared" si="16"/>
        <v>0</v>
      </c>
      <c r="U97" s="16">
        <f t="shared" si="12"/>
        <v>0</v>
      </c>
    </row>
    <row r="98" spans="1:21" ht="27.95" customHeight="1" x14ac:dyDescent="0.25">
      <c r="A98" s="1">
        <f t="shared" si="9"/>
        <v>93</v>
      </c>
      <c r="B98" s="1" t="s">
        <v>22</v>
      </c>
      <c r="C98" s="1"/>
      <c r="D98" s="25" t="s">
        <v>200</v>
      </c>
      <c r="E98" s="84" t="s">
        <v>41</v>
      </c>
      <c r="F98" s="96" t="s">
        <v>337</v>
      </c>
      <c r="G98" s="93">
        <f t="shared" si="13"/>
        <v>25655.06</v>
      </c>
      <c r="H98" s="44">
        <v>30</v>
      </c>
      <c r="I98" s="44">
        <v>10</v>
      </c>
      <c r="J98" s="44">
        <v>19</v>
      </c>
      <c r="K98" s="44">
        <v>26</v>
      </c>
      <c r="L98" s="44">
        <v>47</v>
      </c>
      <c r="M98" s="44">
        <v>0</v>
      </c>
      <c r="N98" s="16">
        <f t="shared" si="14"/>
        <v>86.666666666666671</v>
      </c>
      <c r="O98" s="5">
        <v>25655.06</v>
      </c>
      <c r="P98" s="5">
        <f t="shared" si="15"/>
        <v>25655.06</v>
      </c>
      <c r="Q98" s="16">
        <f t="shared" si="10"/>
        <v>100</v>
      </c>
      <c r="R98" s="5">
        <v>25655.06</v>
      </c>
      <c r="S98" s="16">
        <f t="shared" si="11"/>
        <v>100</v>
      </c>
      <c r="T98" s="5">
        <f t="shared" si="16"/>
        <v>0</v>
      </c>
      <c r="U98" s="16">
        <f t="shared" si="12"/>
        <v>0</v>
      </c>
    </row>
    <row r="99" spans="1:21" ht="27.95" customHeight="1" x14ac:dyDescent="0.25">
      <c r="A99" s="1">
        <f t="shared" si="9"/>
        <v>94</v>
      </c>
      <c r="B99" s="1" t="s">
        <v>22</v>
      </c>
      <c r="C99" s="1"/>
      <c r="D99" s="25" t="s">
        <v>204</v>
      </c>
      <c r="E99" s="84" t="s">
        <v>53</v>
      </c>
      <c r="F99" s="96" t="s">
        <v>338</v>
      </c>
      <c r="G99" s="93">
        <f t="shared" si="13"/>
        <v>22827.72</v>
      </c>
      <c r="H99" s="44">
        <v>37</v>
      </c>
      <c r="I99" s="44">
        <v>3</v>
      </c>
      <c r="J99" s="44">
        <v>25</v>
      </c>
      <c r="K99" s="44">
        <v>35</v>
      </c>
      <c r="L99" s="44">
        <v>49</v>
      </c>
      <c r="M99" s="44">
        <v>0</v>
      </c>
      <c r="N99" s="16">
        <f t="shared" si="14"/>
        <v>94.594594594594597</v>
      </c>
      <c r="O99" s="5">
        <v>22827.72</v>
      </c>
      <c r="P99" s="5">
        <f t="shared" si="15"/>
        <v>22827.72</v>
      </c>
      <c r="Q99" s="16">
        <f t="shared" si="10"/>
        <v>100</v>
      </c>
      <c r="R99" s="5">
        <v>22827.72</v>
      </c>
      <c r="S99" s="16">
        <f t="shared" si="11"/>
        <v>100</v>
      </c>
      <c r="T99" s="5">
        <f t="shared" si="16"/>
        <v>0</v>
      </c>
      <c r="U99" s="16">
        <f t="shared" si="12"/>
        <v>0</v>
      </c>
    </row>
    <row r="100" spans="1:21" ht="27.95" customHeight="1" x14ac:dyDescent="0.25">
      <c r="A100" s="1">
        <f t="shared" si="9"/>
        <v>95</v>
      </c>
      <c r="B100" s="1" t="s">
        <v>22</v>
      </c>
      <c r="C100" s="1"/>
      <c r="D100" s="25" t="s">
        <v>206</v>
      </c>
      <c r="E100" s="86" t="s">
        <v>41</v>
      </c>
      <c r="F100" s="96" t="s">
        <v>339</v>
      </c>
      <c r="G100" s="93">
        <f t="shared" si="13"/>
        <v>40285.85</v>
      </c>
      <c r="H100" s="44">
        <v>64</v>
      </c>
      <c r="I100" s="44">
        <v>15</v>
      </c>
      <c r="J100" s="44">
        <v>36</v>
      </c>
      <c r="K100" s="44">
        <v>55</v>
      </c>
      <c r="L100" s="44">
        <v>89</v>
      </c>
      <c r="M100" s="44">
        <v>0</v>
      </c>
      <c r="N100" s="16">
        <f t="shared" si="14"/>
        <v>85.9375</v>
      </c>
      <c r="O100" s="5">
        <v>40285.85</v>
      </c>
      <c r="P100" s="5">
        <f t="shared" si="15"/>
        <v>40285.85</v>
      </c>
      <c r="Q100" s="16">
        <f t="shared" si="10"/>
        <v>100</v>
      </c>
      <c r="R100" s="5">
        <v>40285.85</v>
      </c>
      <c r="S100" s="16">
        <f t="shared" si="11"/>
        <v>100</v>
      </c>
      <c r="T100" s="5">
        <f t="shared" si="16"/>
        <v>0</v>
      </c>
      <c r="U100" s="16">
        <f t="shared" si="12"/>
        <v>0</v>
      </c>
    </row>
    <row r="101" spans="1:21" ht="27.95" customHeight="1" x14ac:dyDescent="0.25">
      <c r="A101" s="1">
        <f t="shared" si="9"/>
        <v>96</v>
      </c>
      <c r="B101" s="1" t="s">
        <v>22</v>
      </c>
      <c r="C101" s="1"/>
      <c r="D101" s="25" t="s">
        <v>450</v>
      </c>
      <c r="E101" s="86" t="s">
        <v>41</v>
      </c>
      <c r="F101" s="96"/>
      <c r="G101" s="93">
        <f t="shared" si="13"/>
        <v>3036.5</v>
      </c>
      <c r="H101" s="44">
        <v>5</v>
      </c>
      <c r="I101" s="44">
        <v>0</v>
      </c>
      <c r="J101" s="44">
        <v>1</v>
      </c>
      <c r="K101" s="44">
        <v>4</v>
      </c>
      <c r="L101" s="44">
        <v>7</v>
      </c>
      <c r="M101" s="44">
        <v>0</v>
      </c>
      <c r="N101" s="16">
        <f t="shared" si="14"/>
        <v>80</v>
      </c>
      <c r="O101" s="5">
        <v>3036.5</v>
      </c>
      <c r="P101" s="5">
        <f t="shared" si="15"/>
        <v>3036.5</v>
      </c>
      <c r="Q101" s="16">
        <f t="shared" si="10"/>
        <v>100</v>
      </c>
      <c r="R101" s="5">
        <v>3036.5</v>
      </c>
      <c r="S101" s="16">
        <f t="shared" si="11"/>
        <v>100</v>
      </c>
      <c r="T101" s="5">
        <f t="shared" si="16"/>
        <v>0</v>
      </c>
      <c r="U101" s="16">
        <f t="shared" si="12"/>
        <v>0</v>
      </c>
    </row>
    <row r="102" spans="1:21" ht="27.95" customHeight="1" x14ac:dyDescent="0.25">
      <c r="A102" s="1">
        <f t="shared" si="9"/>
        <v>97</v>
      </c>
      <c r="B102" s="1" t="s">
        <v>22</v>
      </c>
      <c r="C102" s="1"/>
      <c r="D102" s="25" t="s">
        <v>208</v>
      </c>
      <c r="E102" s="84" t="s">
        <v>135</v>
      </c>
      <c r="F102" s="96" t="s">
        <v>340</v>
      </c>
      <c r="G102" s="93">
        <f t="shared" si="13"/>
        <v>9577.0300000000007</v>
      </c>
      <c r="H102" s="44">
        <v>7</v>
      </c>
      <c r="I102" s="44">
        <v>2</v>
      </c>
      <c r="J102" s="44">
        <v>3</v>
      </c>
      <c r="K102" s="44">
        <v>7</v>
      </c>
      <c r="L102" s="44">
        <v>11</v>
      </c>
      <c r="M102" s="44">
        <v>0</v>
      </c>
      <c r="N102" s="16">
        <f t="shared" si="14"/>
        <v>100</v>
      </c>
      <c r="O102" s="5">
        <v>9577.0300000000007</v>
      </c>
      <c r="P102" s="5">
        <f t="shared" si="15"/>
        <v>9577.0300000000007</v>
      </c>
      <c r="Q102" s="16">
        <f t="shared" si="10"/>
        <v>100</v>
      </c>
      <c r="R102" s="5">
        <v>9577.0300000000007</v>
      </c>
      <c r="S102" s="16">
        <f t="shared" si="11"/>
        <v>100</v>
      </c>
      <c r="T102" s="5">
        <f t="shared" si="16"/>
        <v>0</v>
      </c>
      <c r="U102" s="16">
        <f t="shared" si="12"/>
        <v>0</v>
      </c>
    </row>
    <row r="103" spans="1:21" ht="27.95" customHeight="1" x14ac:dyDescent="0.25">
      <c r="A103" s="1">
        <f t="shared" si="9"/>
        <v>98</v>
      </c>
      <c r="B103" s="1" t="s">
        <v>22</v>
      </c>
      <c r="C103" s="1"/>
      <c r="D103" s="25" t="s">
        <v>210</v>
      </c>
      <c r="E103" s="84" t="s">
        <v>211</v>
      </c>
      <c r="F103" s="100" t="s">
        <v>341</v>
      </c>
      <c r="G103" s="93">
        <f t="shared" si="13"/>
        <v>8230.5499999999993</v>
      </c>
      <c r="H103" s="44">
        <v>7</v>
      </c>
      <c r="I103" s="44">
        <v>1</v>
      </c>
      <c r="J103" s="44">
        <v>6</v>
      </c>
      <c r="K103" s="44">
        <v>6</v>
      </c>
      <c r="L103" s="44">
        <v>9</v>
      </c>
      <c r="M103" s="44">
        <v>0</v>
      </c>
      <c r="N103" s="16">
        <f t="shared" si="14"/>
        <v>85.714285714285708</v>
      </c>
      <c r="O103" s="5">
        <v>8230.5499999999993</v>
      </c>
      <c r="P103" s="5">
        <f t="shared" si="15"/>
        <v>8230.5499999999993</v>
      </c>
      <c r="Q103" s="16">
        <f t="shared" si="10"/>
        <v>100</v>
      </c>
      <c r="R103" s="5">
        <v>8230.5499999999993</v>
      </c>
      <c r="S103" s="16">
        <f t="shared" si="11"/>
        <v>100</v>
      </c>
      <c r="T103" s="5">
        <f t="shared" si="16"/>
        <v>0</v>
      </c>
      <c r="U103" s="16">
        <f t="shared" si="12"/>
        <v>0</v>
      </c>
    </row>
    <row r="104" spans="1:21" ht="30" x14ac:dyDescent="0.25">
      <c r="A104" s="1">
        <f t="shared" si="9"/>
        <v>99</v>
      </c>
      <c r="B104" s="1" t="s">
        <v>22</v>
      </c>
      <c r="C104" s="1"/>
      <c r="D104" s="25" t="s">
        <v>385</v>
      </c>
      <c r="E104" s="84" t="s">
        <v>41</v>
      </c>
      <c r="F104" s="97" t="s">
        <v>431</v>
      </c>
      <c r="G104" s="93">
        <f t="shared" si="13"/>
        <v>1080.42</v>
      </c>
      <c r="H104" s="44">
        <v>29</v>
      </c>
      <c r="I104" s="44">
        <v>8</v>
      </c>
      <c r="J104" s="44">
        <v>8</v>
      </c>
      <c r="K104" s="44">
        <v>8</v>
      </c>
      <c r="L104" s="44">
        <v>8</v>
      </c>
      <c r="M104" s="44">
        <v>0</v>
      </c>
      <c r="N104" s="16">
        <f t="shared" si="14"/>
        <v>27.586206896551722</v>
      </c>
      <c r="O104" s="16">
        <v>1080.42</v>
      </c>
      <c r="P104" s="5">
        <f t="shared" si="15"/>
        <v>1080.42</v>
      </c>
      <c r="Q104" s="16">
        <f t="shared" si="10"/>
        <v>100</v>
      </c>
      <c r="R104" s="5">
        <v>1080.42</v>
      </c>
      <c r="S104" s="16">
        <f t="shared" si="11"/>
        <v>100</v>
      </c>
      <c r="T104" s="5">
        <f t="shared" si="16"/>
        <v>0</v>
      </c>
      <c r="U104" s="16">
        <f t="shared" si="12"/>
        <v>0</v>
      </c>
    </row>
    <row r="105" spans="1:21" ht="27.95" customHeight="1" x14ac:dyDescent="0.25">
      <c r="A105" s="1">
        <f t="shared" si="9"/>
        <v>100</v>
      </c>
      <c r="B105" s="1" t="s">
        <v>22</v>
      </c>
      <c r="C105" s="1"/>
      <c r="D105" s="25" t="s">
        <v>218</v>
      </c>
      <c r="E105" s="84" t="s">
        <v>53</v>
      </c>
      <c r="F105" s="96" t="s">
        <v>342</v>
      </c>
      <c r="G105" s="93">
        <f t="shared" si="13"/>
        <v>11637.7</v>
      </c>
      <c r="H105" s="44">
        <v>35</v>
      </c>
      <c r="I105" s="44">
        <v>10</v>
      </c>
      <c r="J105" s="44">
        <v>22</v>
      </c>
      <c r="K105" s="44">
        <v>28</v>
      </c>
      <c r="L105" s="44">
        <v>38</v>
      </c>
      <c r="M105" s="44">
        <v>0</v>
      </c>
      <c r="N105" s="16">
        <f t="shared" si="14"/>
        <v>80</v>
      </c>
      <c r="O105" s="5">
        <v>11637.7</v>
      </c>
      <c r="P105" s="5">
        <f t="shared" si="15"/>
        <v>11637.7</v>
      </c>
      <c r="Q105" s="16">
        <f t="shared" si="10"/>
        <v>100</v>
      </c>
      <c r="R105" s="5">
        <v>11637.7</v>
      </c>
      <c r="S105" s="16">
        <f t="shared" si="11"/>
        <v>100</v>
      </c>
      <c r="T105" s="5">
        <f t="shared" si="16"/>
        <v>0</v>
      </c>
      <c r="U105" s="16">
        <f t="shared" si="12"/>
        <v>0</v>
      </c>
    </row>
    <row r="106" spans="1:21" ht="27.95" customHeight="1" x14ac:dyDescent="0.25">
      <c r="A106" s="1">
        <f t="shared" si="9"/>
        <v>101</v>
      </c>
      <c r="B106" s="1" t="s">
        <v>22</v>
      </c>
      <c r="C106" s="1"/>
      <c r="D106" s="25" t="s">
        <v>216</v>
      </c>
      <c r="E106" s="25" t="s">
        <v>53</v>
      </c>
      <c r="F106" s="98" t="s">
        <v>343</v>
      </c>
      <c r="G106" s="93">
        <f t="shared" si="13"/>
        <v>28740.67</v>
      </c>
      <c r="H106" s="44">
        <v>35</v>
      </c>
      <c r="I106" s="44">
        <v>6</v>
      </c>
      <c r="J106" s="44">
        <v>18</v>
      </c>
      <c r="K106" s="44">
        <v>27</v>
      </c>
      <c r="L106" s="44">
        <v>35</v>
      </c>
      <c r="M106" s="44">
        <v>0</v>
      </c>
      <c r="N106" s="16">
        <f t="shared" si="14"/>
        <v>77.142857142857153</v>
      </c>
      <c r="O106" s="5">
        <v>28740.67</v>
      </c>
      <c r="P106" s="5">
        <f t="shared" si="15"/>
        <v>28740.67</v>
      </c>
      <c r="Q106" s="16">
        <f t="shared" si="10"/>
        <v>100</v>
      </c>
      <c r="R106" s="5">
        <v>28740.67</v>
      </c>
      <c r="S106" s="16">
        <f t="shared" si="11"/>
        <v>100</v>
      </c>
      <c r="T106" s="5">
        <f t="shared" si="16"/>
        <v>0</v>
      </c>
      <c r="U106" s="16">
        <f t="shared" si="12"/>
        <v>0</v>
      </c>
    </row>
    <row r="107" spans="1:21" ht="27.95" customHeight="1" x14ac:dyDescent="0.25">
      <c r="A107" s="1">
        <f t="shared" si="9"/>
        <v>102</v>
      </c>
      <c r="B107" s="1" t="s">
        <v>22</v>
      </c>
      <c r="C107" s="1"/>
      <c r="D107" s="25" t="s">
        <v>466</v>
      </c>
      <c r="E107" s="25" t="s">
        <v>53</v>
      </c>
      <c r="F107" s="98"/>
      <c r="G107" s="93">
        <f t="shared" si="13"/>
        <v>0</v>
      </c>
      <c r="H107" s="44">
        <v>3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16">
        <f t="shared" si="14"/>
        <v>0</v>
      </c>
      <c r="O107" s="5">
        <v>0</v>
      </c>
      <c r="P107" s="5">
        <f t="shared" si="15"/>
        <v>0</v>
      </c>
      <c r="Q107" s="16">
        <f t="shared" si="10"/>
        <v>0</v>
      </c>
      <c r="R107" s="5">
        <v>0</v>
      </c>
      <c r="S107" s="16">
        <f t="shared" si="11"/>
        <v>0</v>
      </c>
      <c r="T107" s="5">
        <f t="shared" si="16"/>
        <v>0</v>
      </c>
      <c r="U107" s="16">
        <f t="shared" si="12"/>
        <v>0</v>
      </c>
    </row>
    <row r="108" spans="1:21" ht="27.95" customHeight="1" x14ac:dyDescent="0.25">
      <c r="A108" s="1">
        <f t="shared" si="9"/>
        <v>103</v>
      </c>
      <c r="B108" s="1" t="s">
        <v>22</v>
      </c>
      <c r="C108" s="1"/>
      <c r="D108" s="25" t="s">
        <v>220</v>
      </c>
      <c r="E108" s="25" t="s">
        <v>221</v>
      </c>
      <c r="F108" s="101" t="s">
        <v>344</v>
      </c>
      <c r="G108" s="93">
        <f t="shared" si="13"/>
        <v>42562.03</v>
      </c>
      <c r="H108" s="44">
        <v>53</v>
      </c>
      <c r="I108" s="44">
        <v>5</v>
      </c>
      <c r="J108" s="44">
        <v>46</v>
      </c>
      <c r="K108" s="44">
        <v>47</v>
      </c>
      <c r="L108" s="44">
        <v>57</v>
      </c>
      <c r="M108" s="44">
        <v>0</v>
      </c>
      <c r="N108" s="16">
        <f t="shared" si="14"/>
        <v>88.679245283018872</v>
      </c>
      <c r="O108" s="5">
        <v>42562.03</v>
      </c>
      <c r="P108" s="5">
        <f t="shared" si="15"/>
        <v>42562.03</v>
      </c>
      <c r="Q108" s="16">
        <f t="shared" si="10"/>
        <v>100</v>
      </c>
      <c r="R108" s="5">
        <v>42562.03</v>
      </c>
      <c r="S108" s="16">
        <f t="shared" si="11"/>
        <v>100</v>
      </c>
      <c r="T108" s="5">
        <f t="shared" si="16"/>
        <v>0</v>
      </c>
      <c r="U108" s="16">
        <f t="shared" si="12"/>
        <v>0</v>
      </c>
    </row>
    <row r="109" spans="1:21" ht="27.95" customHeight="1" x14ac:dyDescent="0.25">
      <c r="A109" s="1">
        <f t="shared" si="9"/>
        <v>104</v>
      </c>
      <c r="B109" s="1" t="s">
        <v>22</v>
      </c>
      <c r="C109" s="1"/>
      <c r="D109" s="25" t="s">
        <v>269</v>
      </c>
      <c r="E109" s="25" t="s">
        <v>41</v>
      </c>
      <c r="F109" s="102" t="s">
        <v>345</v>
      </c>
      <c r="G109" s="93">
        <f t="shared" si="13"/>
        <v>9571.81</v>
      </c>
      <c r="H109" s="44">
        <v>29</v>
      </c>
      <c r="I109" s="44">
        <v>9</v>
      </c>
      <c r="J109" s="44">
        <v>17</v>
      </c>
      <c r="K109" s="44">
        <v>24</v>
      </c>
      <c r="L109" s="44">
        <v>30</v>
      </c>
      <c r="M109" s="44">
        <v>0</v>
      </c>
      <c r="N109" s="16">
        <f t="shared" si="14"/>
        <v>82.758620689655174</v>
      </c>
      <c r="O109" s="16">
        <v>9571.81</v>
      </c>
      <c r="P109" s="5">
        <f t="shared" si="15"/>
        <v>9571.81</v>
      </c>
      <c r="Q109" s="16">
        <f t="shared" si="10"/>
        <v>100</v>
      </c>
      <c r="R109" s="5">
        <v>9571.81</v>
      </c>
      <c r="S109" s="16">
        <f t="shared" si="11"/>
        <v>100</v>
      </c>
      <c r="T109" s="5">
        <f t="shared" si="16"/>
        <v>0</v>
      </c>
      <c r="U109" s="16">
        <f t="shared" si="12"/>
        <v>0</v>
      </c>
    </row>
    <row r="110" spans="1:21" ht="27.95" customHeight="1" x14ac:dyDescent="0.25">
      <c r="A110" s="1">
        <f t="shared" si="9"/>
        <v>105</v>
      </c>
      <c r="B110" s="1" t="s">
        <v>22</v>
      </c>
      <c r="C110" s="1"/>
      <c r="D110" s="25" t="s">
        <v>223</v>
      </c>
      <c r="E110" s="25" t="s">
        <v>224</v>
      </c>
      <c r="F110" s="103" t="s">
        <v>346</v>
      </c>
      <c r="G110" s="93">
        <f t="shared" si="13"/>
        <v>23752.54</v>
      </c>
      <c r="H110" s="44">
        <v>53</v>
      </c>
      <c r="I110" s="44">
        <v>0</v>
      </c>
      <c r="J110" s="44">
        <v>38</v>
      </c>
      <c r="K110" s="44">
        <v>42</v>
      </c>
      <c r="L110" s="44">
        <v>51</v>
      </c>
      <c r="M110" s="44">
        <v>0</v>
      </c>
      <c r="N110" s="16">
        <f t="shared" si="14"/>
        <v>79.245283018867923</v>
      </c>
      <c r="O110" s="5">
        <v>23752.54</v>
      </c>
      <c r="P110" s="5">
        <f t="shared" si="15"/>
        <v>23752.54</v>
      </c>
      <c r="Q110" s="16">
        <f t="shared" si="10"/>
        <v>100</v>
      </c>
      <c r="R110" s="5">
        <v>23752.54</v>
      </c>
      <c r="S110" s="16">
        <f t="shared" si="11"/>
        <v>100</v>
      </c>
      <c r="T110" s="5">
        <f t="shared" si="16"/>
        <v>0</v>
      </c>
      <c r="U110" s="16">
        <f t="shared" si="12"/>
        <v>0</v>
      </c>
    </row>
    <row r="111" spans="1:21" ht="27.95" customHeight="1" x14ac:dyDescent="0.25">
      <c r="A111" s="1">
        <f t="shared" si="9"/>
        <v>106</v>
      </c>
      <c r="B111" s="1" t="s">
        <v>22</v>
      </c>
      <c r="C111" s="1"/>
      <c r="D111" s="25" t="s">
        <v>460</v>
      </c>
      <c r="E111" s="25" t="s">
        <v>41</v>
      </c>
      <c r="F111" s="36" t="s">
        <v>461</v>
      </c>
      <c r="G111" s="93">
        <f t="shared" si="13"/>
        <v>2878.7</v>
      </c>
      <c r="H111" s="44">
        <v>6</v>
      </c>
      <c r="I111" s="44">
        <v>0</v>
      </c>
      <c r="J111" s="44">
        <v>0</v>
      </c>
      <c r="K111" s="44">
        <v>6</v>
      </c>
      <c r="L111" s="44">
        <v>8</v>
      </c>
      <c r="M111" s="44">
        <v>0</v>
      </c>
      <c r="N111" s="16">
        <f t="shared" si="14"/>
        <v>100</v>
      </c>
      <c r="O111" s="5">
        <v>2878.7</v>
      </c>
      <c r="P111" s="5">
        <f t="shared" si="15"/>
        <v>2878.7</v>
      </c>
      <c r="Q111" s="16">
        <f t="shared" si="10"/>
        <v>100</v>
      </c>
      <c r="R111" s="5">
        <v>2878.7</v>
      </c>
      <c r="S111" s="16">
        <f t="shared" si="11"/>
        <v>100</v>
      </c>
      <c r="T111" s="5">
        <f t="shared" si="16"/>
        <v>0</v>
      </c>
      <c r="U111" s="16">
        <f t="shared" si="12"/>
        <v>0</v>
      </c>
    </row>
    <row r="112" spans="1:21" ht="27.95" customHeight="1" x14ac:dyDescent="0.25">
      <c r="A112" s="1">
        <f t="shared" si="9"/>
        <v>107</v>
      </c>
      <c r="B112" s="1" t="s">
        <v>22</v>
      </c>
      <c r="C112" s="1"/>
      <c r="D112" s="90" t="s">
        <v>371</v>
      </c>
      <c r="E112" s="25" t="s">
        <v>41</v>
      </c>
      <c r="F112" s="97" t="s">
        <v>432</v>
      </c>
      <c r="G112" s="93">
        <f t="shared" si="13"/>
        <v>0</v>
      </c>
      <c r="H112" s="44">
        <v>20</v>
      </c>
      <c r="I112" s="44">
        <v>7</v>
      </c>
      <c r="J112" s="44">
        <v>9</v>
      </c>
      <c r="K112" s="44">
        <v>0</v>
      </c>
      <c r="L112" s="44">
        <v>0</v>
      </c>
      <c r="M112" s="44">
        <v>0</v>
      </c>
      <c r="N112" s="16">
        <f t="shared" si="14"/>
        <v>0</v>
      </c>
      <c r="O112" s="16">
        <f t="shared" si="14"/>
        <v>0</v>
      </c>
      <c r="P112" s="5">
        <f t="shared" si="15"/>
        <v>0</v>
      </c>
      <c r="Q112" s="16">
        <f t="shared" si="10"/>
        <v>0</v>
      </c>
      <c r="R112" s="16">
        <f t="shared" si="14"/>
        <v>0</v>
      </c>
      <c r="S112" s="16">
        <f t="shared" si="11"/>
        <v>0</v>
      </c>
      <c r="T112" s="5">
        <f t="shared" si="16"/>
        <v>0</v>
      </c>
      <c r="U112" s="16">
        <f t="shared" si="12"/>
        <v>0</v>
      </c>
    </row>
    <row r="113" spans="1:21" ht="27.95" customHeight="1" x14ac:dyDescent="0.25">
      <c r="A113" s="1">
        <f t="shared" si="9"/>
        <v>108</v>
      </c>
      <c r="B113" s="1" t="s">
        <v>22</v>
      </c>
      <c r="C113" s="1"/>
      <c r="D113" s="25" t="s">
        <v>226</v>
      </c>
      <c r="E113" s="25" t="s">
        <v>41</v>
      </c>
      <c r="F113" s="96" t="s">
        <v>347</v>
      </c>
      <c r="G113" s="93">
        <f t="shared" si="13"/>
        <v>30952.79</v>
      </c>
      <c r="H113" s="44">
        <v>43</v>
      </c>
      <c r="I113" s="44">
        <v>7</v>
      </c>
      <c r="J113" s="44">
        <v>23</v>
      </c>
      <c r="K113" s="44">
        <v>31</v>
      </c>
      <c r="L113" s="44">
        <v>43</v>
      </c>
      <c r="M113" s="44">
        <v>0</v>
      </c>
      <c r="N113" s="16">
        <f t="shared" si="14"/>
        <v>72.093023255813947</v>
      </c>
      <c r="O113" s="5">
        <v>30952.79</v>
      </c>
      <c r="P113" s="5">
        <f t="shared" si="15"/>
        <v>30952.79</v>
      </c>
      <c r="Q113" s="16">
        <f t="shared" si="10"/>
        <v>100</v>
      </c>
      <c r="R113" s="5">
        <v>30952.79</v>
      </c>
      <c r="S113" s="16">
        <f t="shared" si="11"/>
        <v>100</v>
      </c>
      <c r="T113" s="5">
        <f t="shared" si="16"/>
        <v>0</v>
      </c>
      <c r="U113" s="16">
        <f t="shared" si="12"/>
        <v>0</v>
      </c>
    </row>
    <row r="114" spans="1:21" ht="27.95" customHeight="1" x14ac:dyDescent="0.25">
      <c r="A114" s="1">
        <f t="shared" si="9"/>
        <v>109</v>
      </c>
      <c r="B114" s="1" t="s">
        <v>22</v>
      </c>
      <c r="C114" s="1"/>
      <c r="D114" s="25" t="s">
        <v>228</v>
      </c>
      <c r="E114" s="25" t="s">
        <v>53</v>
      </c>
      <c r="F114" s="96" t="s">
        <v>348</v>
      </c>
      <c r="G114" s="93">
        <f t="shared" si="13"/>
        <v>7862.16</v>
      </c>
      <c r="H114" s="44">
        <v>21</v>
      </c>
      <c r="I114" s="44">
        <v>1</v>
      </c>
      <c r="J114" s="44">
        <v>17</v>
      </c>
      <c r="K114" s="44">
        <v>16</v>
      </c>
      <c r="L114" s="44">
        <v>22</v>
      </c>
      <c r="M114" s="44">
        <v>0</v>
      </c>
      <c r="N114" s="16">
        <f t="shared" si="14"/>
        <v>76.19047619047619</v>
      </c>
      <c r="O114" s="5">
        <v>7862.16</v>
      </c>
      <c r="P114" s="5">
        <f t="shared" si="15"/>
        <v>7862.16</v>
      </c>
      <c r="Q114" s="16">
        <f t="shared" si="10"/>
        <v>100</v>
      </c>
      <c r="R114" s="5">
        <v>7862.16</v>
      </c>
      <c r="S114" s="16">
        <f t="shared" si="11"/>
        <v>100</v>
      </c>
      <c r="T114" s="5">
        <f t="shared" si="16"/>
        <v>0</v>
      </c>
      <c r="U114" s="16">
        <f t="shared" si="12"/>
        <v>0</v>
      </c>
    </row>
    <row r="115" spans="1:21" ht="27.95" customHeight="1" x14ac:dyDescent="0.25">
      <c r="A115" s="1">
        <f t="shared" si="9"/>
        <v>110</v>
      </c>
      <c r="B115" s="1" t="s">
        <v>22</v>
      </c>
      <c r="C115" s="1"/>
      <c r="D115" s="25" t="s">
        <v>232</v>
      </c>
      <c r="E115" s="84" t="s">
        <v>164</v>
      </c>
      <c r="F115" s="100" t="s">
        <v>360</v>
      </c>
      <c r="G115" s="93">
        <f t="shared" si="13"/>
        <v>13181.89</v>
      </c>
      <c r="H115" s="44">
        <v>24</v>
      </c>
      <c r="I115" s="44">
        <v>5</v>
      </c>
      <c r="J115" s="44">
        <v>10</v>
      </c>
      <c r="K115" s="44">
        <v>20</v>
      </c>
      <c r="L115" s="44">
        <v>24</v>
      </c>
      <c r="M115" s="44">
        <v>0</v>
      </c>
      <c r="N115" s="16">
        <f t="shared" si="14"/>
        <v>83.333333333333343</v>
      </c>
      <c r="O115" s="5">
        <v>13181.89</v>
      </c>
      <c r="P115" s="5">
        <f t="shared" si="15"/>
        <v>13181.89</v>
      </c>
      <c r="Q115" s="16">
        <f t="shared" si="10"/>
        <v>100</v>
      </c>
      <c r="R115" s="5">
        <v>13181.89</v>
      </c>
      <c r="S115" s="16">
        <f t="shared" si="11"/>
        <v>100</v>
      </c>
      <c r="T115" s="5">
        <f t="shared" si="16"/>
        <v>0</v>
      </c>
      <c r="U115" s="16">
        <f t="shared" si="12"/>
        <v>0</v>
      </c>
    </row>
    <row r="116" spans="1:21" ht="27.95" customHeight="1" x14ac:dyDescent="0.25">
      <c r="A116" s="1">
        <f t="shared" si="9"/>
        <v>111</v>
      </c>
      <c r="B116" s="1" t="s">
        <v>22</v>
      </c>
      <c r="C116" s="1"/>
      <c r="D116" s="25" t="s">
        <v>230</v>
      </c>
      <c r="E116" s="84" t="s">
        <v>64</v>
      </c>
      <c r="F116" s="97" t="s">
        <v>436</v>
      </c>
      <c r="G116" s="93">
        <f t="shared" si="13"/>
        <v>0</v>
      </c>
      <c r="H116" s="44">
        <v>1</v>
      </c>
      <c r="I116" s="44">
        <v>0</v>
      </c>
      <c r="J116" s="44">
        <v>1</v>
      </c>
      <c r="K116" s="44">
        <v>0</v>
      </c>
      <c r="L116" s="44">
        <v>0</v>
      </c>
      <c r="M116" s="44">
        <v>0</v>
      </c>
      <c r="N116" s="16">
        <f t="shared" si="14"/>
        <v>0</v>
      </c>
      <c r="O116" s="5">
        <v>0</v>
      </c>
      <c r="P116" s="5">
        <f t="shared" si="15"/>
        <v>0</v>
      </c>
      <c r="Q116" s="16">
        <f t="shared" si="10"/>
        <v>0</v>
      </c>
      <c r="R116" s="5">
        <v>0</v>
      </c>
      <c r="S116" s="16">
        <f t="shared" si="11"/>
        <v>0</v>
      </c>
      <c r="T116" s="5">
        <f t="shared" si="16"/>
        <v>0</v>
      </c>
      <c r="U116" s="16">
        <f t="shared" si="12"/>
        <v>0</v>
      </c>
    </row>
    <row r="117" spans="1:21" ht="27.95" customHeight="1" x14ac:dyDescent="0.25">
      <c r="A117" s="1">
        <f t="shared" si="9"/>
        <v>112</v>
      </c>
      <c r="B117" s="1" t="s">
        <v>22</v>
      </c>
      <c r="C117" s="1"/>
      <c r="D117" s="25" t="s">
        <v>463</v>
      </c>
      <c r="E117" s="84" t="s">
        <v>41</v>
      </c>
      <c r="F117" s="98"/>
      <c r="G117" s="93">
        <f t="shared" si="13"/>
        <v>0</v>
      </c>
      <c r="H117" s="44">
        <v>14</v>
      </c>
      <c r="I117" s="44">
        <v>2</v>
      </c>
      <c r="J117" s="44">
        <v>7</v>
      </c>
      <c r="K117" s="44">
        <v>0</v>
      </c>
      <c r="L117" s="44">
        <v>0</v>
      </c>
      <c r="M117" s="44">
        <v>0</v>
      </c>
      <c r="N117" s="16">
        <f t="shared" ref="N117" si="17">IF(H117=0,0,K117/H117)*100</f>
        <v>0</v>
      </c>
      <c r="O117" s="5">
        <v>0</v>
      </c>
      <c r="P117" s="5">
        <f t="shared" ref="P117" si="18">O117</f>
        <v>0</v>
      </c>
      <c r="Q117" s="16">
        <f t="shared" ref="Q117" si="19">IF(O117=0,0,P117/O117)*100</f>
        <v>0</v>
      </c>
      <c r="R117" s="5">
        <v>1</v>
      </c>
      <c r="S117" s="16">
        <f t="shared" ref="S117" si="20">IF(P117=0,0,R117/P117)*100</f>
        <v>0</v>
      </c>
      <c r="T117" s="5">
        <f t="shared" ref="T117" si="21">SUM(P117, -R117)</f>
        <v>-1</v>
      </c>
      <c r="U117" s="16">
        <f t="shared" ref="U117" si="22">IF(P117=0,0,T117/P117)*100</f>
        <v>0</v>
      </c>
    </row>
    <row r="118" spans="1:21" ht="49.5" customHeight="1" x14ac:dyDescent="0.25">
      <c r="A118" s="1">
        <f t="shared" si="9"/>
        <v>113</v>
      </c>
      <c r="B118" s="25" t="s">
        <v>23</v>
      </c>
      <c r="C118" s="235" t="s">
        <v>271</v>
      </c>
      <c r="D118" s="25" t="s">
        <v>270</v>
      </c>
      <c r="E118" s="84" t="s">
        <v>41</v>
      </c>
      <c r="F118" s="97" t="s">
        <v>369</v>
      </c>
      <c r="G118" s="93">
        <f t="shared" si="13"/>
        <v>4967.72</v>
      </c>
      <c r="H118" s="44">
        <v>17</v>
      </c>
      <c r="I118" s="44">
        <v>2</v>
      </c>
      <c r="J118" s="44">
        <v>13</v>
      </c>
      <c r="K118" s="44">
        <v>14</v>
      </c>
      <c r="L118" s="44">
        <v>18</v>
      </c>
      <c r="M118" s="44">
        <v>0</v>
      </c>
      <c r="N118" s="16">
        <f t="shared" si="14"/>
        <v>82.35294117647058</v>
      </c>
      <c r="O118" s="5">
        <v>4967.72</v>
      </c>
      <c r="P118" s="5">
        <f t="shared" si="15"/>
        <v>4967.72</v>
      </c>
      <c r="Q118" s="16">
        <f t="shared" si="10"/>
        <v>100</v>
      </c>
      <c r="R118" s="5">
        <v>4967.72</v>
      </c>
      <c r="S118" s="16">
        <f t="shared" si="11"/>
        <v>100</v>
      </c>
      <c r="T118" s="5">
        <f t="shared" si="16"/>
        <v>0</v>
      </c>
      <c r="U118" s="16">
        <f t="shared" si="12"/>
        <v>0</v>
      </c>
    </row>
    <row r="119" spans="1:21" ht="38.25" customHeight="1" x14ac:dyDescent="0.25">
      <c r="A119" s="1">
        <f t="shared" si="9"/>
        <v>114</v>
      </c>
      <c r="B119" s="1" t="s">
        <v>22</v>
      </c>
      <c r="C119" s="235"/>
      <c r="D119" s="25" t="s">
        <v>471</v>
      </c>
      <c r="E119" s="84" t="s">
        <v>41</v>
      </c>
      <c r="F119" s="97"/>
      <c r="G119" s="93">
        <f t="shared" si="13"/>
        <v>416.4</v>
      </c>
      <c r="H119" s="44">
        <v>2</v>
      </c>
      <c r="I119" s="44">
        <v>0</v>
      </c>
      <c r="J119" s="44">
        <v>0</v>
      </c>
      <c r="K119" s="44">
        <v>1</v>
      </c>
      <c r="L119" s="44">
        <v>1</v>
      </c>
      <c r="M119" s="44">
        <v>0</v>
      </c>
      <c r="N119" s="16">
        <f t="shared" si="14"/>
        <v>50</v>
      </c>
      <c r="O119" s="5">
        <v>416.4</v>
      </c>
      <c r="P119" s="5">
        <f t="shared" si="15"/>
        <v>416.4</v>
      </c>
      <c r="Q119" s="16">
        <f t="shared" si="10"/>
        <v>100</v>
      </c>
      <c r="R119" s="5">
        <v>416.4</v>
      </c>
      <c r="S119" s="16">
        <f t="shared" si="11"/>
        <v>100</v>
      </c>
      <c r="T119" s="5">
        <f t="shared" si="16"/>
        <v>0</v>
      </c>
      <c r="U119" s="16">
        <f t="shared" si="12"/>
        <v>0</v>
      </c>
    </row>
    <row r="120" spans="1:21" ht="27.95" customHeight="1" x14ac:dyDescent="0.25">
      <c r="A120" s="1">
        <f t="shared" si="9"/>
        <v>115</v>
      </c>
      <c r="B120" s="1" t="s">
        <v>22</v>
      </c>
      <c r="C120" s="1"/>
      <c r="D120" s="25" t="s">
        <v>234</v>
      </c>
      <c r="E120" s="86" t="s">
        <v>176</v>
      </c>
      <c r="F120" s="96" t="s">
        <v>349</v>
      </c>
      <c r="G120" s="93">
        <f t="shared" si="13"/>
        <v>8750.07</v>
      </c>
      <c r="H120" s="44">
        <v>38</v>
      </c>
      <c r="I120" s="44">
        <v>3</v>
      </c>
      <c r="J120" s="44">
        <v>16</v>
      </c>
      <c r="K120" s="44">
        <v>31</v>
      </c>
      <c r="L120" s="44">
        <v>37</v>
      </c>
      <c r="M120" s="44">
        <v>0</v>
      </c>
      <c r="N120" s="16">
        <f t="shared" si="14"/>
        <v>81.578947368421055</v>
      </c>
      <c r="O120" s="5">
        <v>8750.07</v>
      </c>
      <c r="P120" s="5">
        <f t="shared" si="15"/>
        <v>8750.07</v>
      </c>
      <c r="Q120" s="16">
        <f t="shared" si="10"/>
        <v>100</v>
      </c>
      <c r="R120" s="5">
        <v>8750.07</v>
      </c>
      <c r="S120" s="16">
        <f t="shared" si="11"/>
        <v>100</v>
      </c>
      <c r="T120" s="5">
        <f t="shared" si="16"/>
        <v>0</v>
      </c>
      <c r="U120" s="16">
        <f t="shared" si="12"/>
        <v>0</v>
      </c>
    </row>
    <row r="121" spans="1:21" s="169" customFormat="1" ht="27.95" customHeight="1" x14ac:dyDescent="0.25">
      <c r="A121" s="1">
        <f t="shared" si="9"/>
        <v>116</v>
      </c>
      <c r="B121" s="166" t="s">
        <v>22</v>
      </c>
      <c r="C121" s="166"/>
      <c r="D121" s="25" t="s">
        <v>401</v>
      </c>
      <c r="E121" s="86" t="s">
        <v>128</v>
      </c>
      <c r="F121" s="97" t="s">
        <v>430</v>
      </c>
      <c r="G121" s="93">
        <f t="shared" si="13"/>
        <v>0</v>
      </c>
      <c r="H121" s="168">
        <v>6</v>
      </c>
      <c r="I121" s="168">
        <v>1</v>
      </c>
      <c r="J121" s="168">
        <v>4</v>
      </c>
      <c r="K121" s="44">
        <v>0</v>
      </c>
      <c r="L121" s="44">
        <v>0</v>
      </c>
      <c r="M121" s="44">
        <v>0</v>
      </c>
      <c r="N121" s="16">
        <f t="shared" si="14"/>
        <v>0</v>
      </c>
      <c r="O121" s="5">
        <v>0</v>
      </c>
      <c r="P121" s="5">
        <f t="shared" si="15"/>
        <v>0</v>
      </c>
      <c r="Q121" s="16">
        <f t="shared" si="10"/>
        <v>0</v>
      </c>
      <c r="R121" s="5">
        <v>0</v>
      </c>
      <c r="S121" s="16">
        <f t="shared" si="11"/>
        <v>0</v>
      </c>
      <c r="T121" s="5">
        <f t="shared" si="16"/>
        <v>0</v>
      </c>
      <c r="U121" s="16">
        <f t="shared" si="12"/>
        <v>0</v>
      </c>
    </row>
    <row r="122" spans="1:21" s="169" customFormat="1" ht="27.95" customHeight="1" x14ac:dyDescent="0.25">
      <c r="A122" s="1">
        <f t="shared" si="9"/>
        <v>117</v>
      </c>
      <c r="B122" s="166" t="s">
        <v>22</v>
      </c>
      <c r="C122" s="166"/>
      <c r="D122" s="25" t="s">
        <v>425</v>
      </c>
      <c r="E122" s="86" t="s">
        <v>41</v>
      </c>
      <c r="F122" s="192" t="s">
        <v>444</v>
      </c>
      <c r="G122" s="93">
        <f t="shared" si="13"/>
        <v>2243.5500000000002</v>
      </c>
      <c r="H122" s="168">
        <v>12</v>
      </c>
      <c r="I122" s="168">
        <v>2</v>
      </c>
      <c r="J122" s="168">
        <v>9</v>
      </c>
      <c r="K122" s="168">
        <v>7</v>
      </c>
      <c r="L122" s="168">
        <v>7</v>
      </c>
      <c r="M122" s="168">
        <v>0</v>
      </c>
      <c r="N122" s="16">
        <f t="shared" si="14"/>
        <v>58.333333333333336</v>
      </c>
      <c r="O122" s="5">
        <v>2243.5500000000002</v>
      </c>
      <c r="P122" s="5">
        <f t="shared" si="15"/>
        <v>2243.5500000000002</v>
      </c>
      <c r="Q122" s="16">
        <f t="shared" si="10"/>
        <v>100</v>
      </c>
      <c r="R122" s="5">
        <v>2243.5500000000002</v>
      </c>
      <c r="S122" s="16">
        <f t="shared" si="11"/>
        <v>100</v>
      </c>
      <c r="T122" s="5">
        <f t="shared" si="16"/>
        <v>0</v>
      </c>
      <c r="U122" s="16">
        <f t="shared" si="12"/>
        <v>0</v>
      </c>
    </row>
    <row r="123" spans="1:21" ht="27.95" customHeight="1" x14ac:dyDescent="0.25">
      <c r="A123" s="1">
        <f t="shared" si="9"/>
        <v>118</v>
      </c>
      <c r="B123" s="1" t="s">
        <v>22</v>
      </c>
      <c r="C123" s="1"/>
      <c r="D123" s="25" t="s">
        <v>272</v>
      </c>
      <c r="E123" s="86" t="s">
        <v>263</v>
      </c>
      <c r="F123" s="97" t="s">
        <v>350</v>
      </c>
      <c r="G123" s="93">
        <f t="shared" si="13"/>
        <v>10730.07</v>
      </c>
      <c r="H123" s="44">
        <v>34</v>
      </c>
      <c r="I123" s="44">
        <v>5</v>
      </c>
      <c r="J123" s="44">
        <v>10</v>
      </c>
      <c r="K123" s="44">
        <v>17</v>
      </c>
      <c r="L123" s="44">
        <v>20</v>
      </c>
      <c r="M123" s="44">
        <v>0</v>
      </c>
      <c r="N123" s="16">
        <f t="shared" si="14"/>
        <v>50</v>
      </c>
      <c r="O123" s="5">
        <v>10730.07</v>
      </c>
      <c r="P123" s="5">
        <f t="shared" si="15"/>
        <v>10730.07</v>
      </c>
      <c r="Q123" s="16">
        <f t="shared" si="10"/>
        <v>100</v>
      </c>
      <c r="R123" s="5">
        <v>10730.07</v>
      </c>
      <c r="S123" s="16">
        <f t="shared" si="11"/>
        <v>100</v>
      </c>
      <c r="T123" s="5">
        <f t="shared" si="16"/>
        <v>0</v>
      </c>
      <c r="U123" s="16">
        <f t="shared" si="12"/>
        <v>0</v>
      </c>
    </row>
    <row r="124" spans="1:21" ht="27.95" customHeight="1" x14ac:dyDescent="0.25">
      <c r="A124" s="1">
        <f t="shared" si="9"/>
        <v>119</v>
      </c>
      <c r="B124" s="1" t="s">
        <v>22</v>
      </c>
      <c r="C124" s="1"/>
      <c r="D124" s="25" t="s">
        <v>472</v>
      </c>
      <c r="E124" s="84" t="s">
        <v>53</v>
      </c>
      <c r="F124" s="97"/>
      <c r="G124" s="93">
        <f t="shared" si="13"/>
        <v>3858.4</v>
      </c>
      <c r="H124" s="44">
        <v>7</v>
      </c>
      <c r="I124" s="44">
        <v>0</v>
      </c>
      <c r="J124" s="44">
        <v>0</v>
      </c>
      <c r="K124" s="44">
        <v>3</v>
      </c>
      <c r="L124" s="44">
        <v>3</v>
      </c>
      <c r="M124" s="44">
        <v>0</v>
      </c>
      <c r="N124" s="16">
        <f t="shared" si="14"/>
        <v>42.857142857142854</v>
      </c>
      <c r="O124" s="5">
        <v>3858.4</v>
      </c>
      <c r="P124" s="5">
        <f t="shared" si="15"/>
        <v>3858.4</v>
      </c>
      <c r="Q124" s="16">
        <f t="shared" si="10"/>
        <v>100</v>
      </c>
      <c r="R124" s="5">
        <v>3858.4</v>
      </c>
      <c r="S124" s="16">
        <f t="shared" si="11"/>
        <v>100</v>
      </c>
      <c r="T124" s="5">
        <f t="shared" si="16"/>
        <v>0</v>
      </c>
      <c r="U124" s="16">
        <f t="shared" si="12"/>
        <v>0</v>
      </c>
    </row>
    <row r="125" spans="1:21" ht="27.95" customHeight="1" x14ac:dyDescent="0.25">
      <c r="A125" s="1">
        <f t="shared" si="9"/>
        <v>120</v>
      </c>
      <c r="B125" s="1" t="s">
        <v>22</v>
      </c>
      <c r="C125" s="1"/>
      <c r="D125" s="25" t="s">
        <v>470</v>
      </c>
      <c r="E125" s="86" t="s">
        <v>469</v>
      </c>
      <c r="F125" s="97"/>
      <c r="G125" s="93">
        <f t="shared" si="13"/>
        <v>4062.78</v>
      </c>
      <c r="H125" s="44">
        <v>7</v>
      </c>
      <c r="I125" s="44">
        <v>0</v>
      </c>
      <c r="J125" s="44">
        <v>0</v>
      </c>
      <c r="K125" s="44">
        <v>6</v>
      </c>
      <c r="L125" s="44">
        <v>8</v>
      </c>
      <c r="M125" s="44">
        <v>0</v>
      </c>
      <c r="N125" s="16">
        <f t="shared" si="14"/>
        <v>85.714285714285708</v>
      </c>
      <c r="O125" s="5">
        <v>4062.78</v>
      </c>
      <c r="P125" s="5">
        <f t="shared" si="15"/>
        <v>4062.78</v>
      </c>
      <c r="Q125" s="16">
        <f t="shared" si="10"/>
        <v>100</v>
      </c>
      <c r="R125" s="5">
        <v>4062.78</v>
      </c>
      <c r="S125" s="16">
        <f t="shared" si="11"/>
        <v>100</v>
      </c>
      <c r="T125" s="5">
        <f t="shared" si="16"/>
        <v>0</v>
      </c>
      <c r="U125" s="16">
        <f t="shared" si="12"/>
        <v>0</v>
      </c>
    </row>
    <row r="126" spans="1:21" ht="27.95" customHeight="1" x14ac:dyDescent="0.25">
      <c r="A126" s="1">
        <f t="shared" si="9"/>
        <v>121</v>
      </c>
      <c r="B126" s="1" t="s">
        <v>22</v>
      </c>
      <c r="C126" s="1"/>
      <c r="D126" s="25" t="s">
        <v>236</v>
      </c>
      <c r="E126" s="84" t="s">
        <v>53</v>
      </c>
      <c r="F126" s="96" t="s">
        <v>368</v>
      </c>
      <c r="G126" s="93">
        <f t="shared" si="13"/>
        <v>26045.23</v>
      </c>
      <c r="H126" s="44">
        <v>34</v>
      </c>
      <c r="I126" s="44">
        <v>9</v>
      </c>
      <c r="J126" s="44">
        <v>19</v>
      </c>
      <c r="K126" s="44">
        <v>29</v>
      </c>
      <c r="L126" s="44">
        <v>41</v>
      </c>
      <c r="M126" s="44">
        <v>0</v>
      </c>
      <c r="N126" s="16">
        <f t="shared" si="14"/>
        <v>85.294117647058826</v>
      </c>
      <c r="O126" s="5">
        <v>26045.23</v>
      </c>
      <c r="P126" s="5">
        <f t="shared" si="15"/>
        <v>26045.23</v>
      </c>
      <c r="Q126" s="16">
        <f t="shared" si="10"/>
        <v>100</v>
      </c>
      <c r="R126" s="5">
        <v>26045.23</v>
      </c>
      <c r="S126" s="16">
        <f t="shared" si="11"/>
        <v>100</v>
      </c>
      <c r="T126" s="5">
        <f t="shared" si="16"/>
        <v>0</v>
      </c>
      <c r="U126" s="16">
        <f t="shared" si="12"/>
        <v>0</v>
      </c>
    </row>
    <row r="127" spans="1:21" ht="27.95" customHeight="1" x14ac:dyDescent="0.25">
      <c r="A127" s="1">
        <f t="shared" si="9"/>
        <v>122</v>
      </c>
      <c r="B127" s="1" t="s">
        <v>22</v>
      </c>
      <c r="C127" s="1"/>
      <c r="D127" s="25" t="s">
        <v>240</v>
      </c>
      <c r="E127" s="84" t="s">
        <v>241</v>
      </c>
      <c r="F127" s="96" t="s">
        <v>351</v>
      </c>
      <c r="G127" s="93">
        <f t="shared" si="13"/>
        <v>4691.9399999999996</v>
      </c>
      <c r="H127" s="44">
        <v>23</v>
      </c>
      <c r="I127" s="44">
        <v>8</v>
      </c>
      <c r="J127" s="44">
        <v>9</v>
      </c>
      <c r="K127" s="44">
        <v>15</v>
      </c>
      <c r="L127" s="44">
        <v>15</v>
      </c>
      <c r="M127" s="44">
        <v>0</v>
      </c>
      <c r="N127" s="16">
        <f t="shared" si="14"/>
        <v>65.217391304347828</v>
      </c>
      <c r="O127" s="5">
        <v>4691.9399999999996</v>
      </c>
      <c r="P127" s="5">
        <f t="shared" si="15"/>
        <v>4691.9399999999996</v>
      </c>
      <c r="Q127" s="16">
        <f t="shared" si="10"/>
        <v>100</v>
      </c>
      <c r="R127" s="5">
        <v>4691.9399999999996</v>
      </c>
      <c r="S127" s="16">
        <f t="shared" si="11"/>
        <v>100</v>
      </c>
      <c r="T127" s="5">
        <f t="shared" si="16"/>
        <v>0</v>
      </c>
      <c r="U127" s="16">
        <f t="shared" si="12"/>
        <v>0</v>
      </c>
    </row>
    <row r="128" spans="1:21" ht="27.95" customHeight="1" x14ac:dyDescent="0.25">
      <c r="A128" s="1">
        <f t="shared" si="9"/>
        <v>123</v>
      </c>
      <c r="B128" s="1" t="s">
        <v>22</v>
      </c>
      <c r="C128" s="1"/>
      <c r="D128" s="25" t="s">
        <v>243</v>
      </c>
      <c r="E128" s="33" t="s">
        <v>128</v>
      </c>
      <c r="F128" s="96" t="s">
        <v>352</v>
      </c>
      <c r="G128" s="93">
        <f t="shared" si="13"/>
        <v>10829.84</v>
      </c>
      <c r="H128" s="44">
        <v>31</v>
      </c>
      <c r="I128" s="44">
        <v>7</v>
      </c>
      <c r="J128" s="44">
        <v>8</v>
      </c>
      <c r="K128" s="44">
        <v>26</v>
      </c>
      <c r="L128" s="44">
        <v>27</v>
      </c>
      <c r="M128" s="44">
        <v>0</v>
      </c>
      <c r="N128" s="16">
        <f t="shared" si="14"/>
        <v>83.870967741935488</v>
      </c>
      <c r="O128" s="5">
        <v>10829.84</v>
      </c>
      <c r="P128" s="5">
        <f t="shared" si="15"/>
        <v>10829.84</v>
      </c>
      <c r="Q128" s="16">
        <f t="shared" si="10"/>
        <v>100</v>
      </c>
      <c r="R128" s="5">
        <v>10829.84</v>
      </c>
      <c r="S128" s="16">
        <f t="shared" si="11"/>
        <v>100</v>
      </c>
      <c r="T128" s="5">
        <f t="shared" si="16"/>
        <v>0</v>
      </c>
      <c r="U128" s="16">
        <f t="shared" si="12"/>
        <v>0</v>
      </c>
    </row>
    <row r="129" spans="1:32" ht="27.95" customHeight="1" x14ac:dyDescent="0.25">
      <c r="A129" s="1">
        <f t="shared" si="9"/>
        <v>124</v>
      </c>
      <c r="B129" s="1" t="s">
        <v>22</v>
      </c>
      <c r="C129" s="1"/>
      <c r="D129" s="25" t="s">
        <v>245</v>
      </c>
      <c r="E129" s="84" t="s">
        <v>53</v>
      </c>
      <c r="F129" s="98" t="s">
        <v>353</v>
      </c>
      <c r="G129" s="93">
        <f t="shared" si="13"/>
        <v>16984.62</v>
      </c>
      <c r="H129" s="44">
        <v>28</v>
      </c>
      <c r="I129" s="44">
        <v>8</v>
      </c>
      <c r="J129" s="44">
        <v>16</v>
      </c>
      <c r="K129" s="44">
        <v>23</v>
      </c>
      <c r="L129" s="44">
        <v>32</v>
      </c>
      <c r="M129" s="44">
        <v>0</v>
      </c>
      <c r="N129" s="16">
        <f t="shared" si="14"/>
        <v>82.142857142857139</v>
      </c>
      <c r="O129" s="5">
        <v>16984.62</v>
      </c>
      <c r="P129" s="5">
        <f t="shared" si="15"/>
        <v>16984.62</v>
      </c>
      <c r="Q129" s="16">
        <f t="shared" si="10"/>
        <v>100</v>
      </c>
      <c r="R129" s="5">
        <v>16984.62</v>
      </c>
      <c r="S129" s="16">
        <f t="shared" si="11"/>
        <v>100</v>
      </c>
      <c r="T129" s="5">
        <f t="shared" si="16"/>
        <v>0</v>
      </c>
      <c r="U129" s="16">
        <f t="shared" si="12"/>
        <v>0</v>
      </c>
    </row>
    <row r="130" spans="1:32" ht="27.95" customHeight="1" x14ac:dyDescent="0.25">
      <c r="A130" s="1">
        <f t="shared" si="9"/>
        <v>125</v>
      </c>
      <c r="B130" s="1" t="s">
        <v>22</v>
      </c>
      <c r="C130" s="1"/>
      <c r="D130" s="25" t="s">
        <v>464</v>
      </c>
      <c r="E130" s="84" t="s">
        <v>53</v>
      </c>
      <c r="F130" s="98"/>
      <c r="G130" s="93">
        <f t="shared" si="13"/>
        <v>1891</v>
      </c>
      <c r="H130" s="44">
        <v>5</v>
      </c>
      <c r="I130" s="44">
        <v>0</v>
      </c>
      <c r="J130" s="44">
        <v>1</v>
      </c>
      <c r="K130" s="44">
        <v>2</v>
      </c>
      <c r="L130" s="44">
        <v>2</v>
      </c>
      <c r="M130" s="44">
        <v>0</v>
      </c>
      <c r="N130" s="16">
        <f t="shared" si="14"/>
        <v>40</v>
      </c>
      <c r="O130" s="5">
        <v>1891</v>
      </c>
      <c r="P130" s="5">
        <f t="shared" si="15"/>
        <v>1891</v>
      </c>
      <c r="Q130" s="16">
        <f t="shared" si="10"/>
        <v>100</v>
      </c>
      <c r="R130" s="5">
        <v>1891</v>
      </c>
      <c r="S130" s="16">
        <f t="shared" si="11"/>
        <v>100</v>
      </c>
      <c r="T130" s="5">
        <f t="shared" si="16"/>
        <v>0</v>
      </c>
      <c r="U130" s="16">
        <f t="shared" si="12"/>
        <v>0</v>
      </c>
    </row>
    <row r="131" spans="1:32" ht="27.95" customHeight="1" x14ac:dyDescent="0.25">
      <c r="A131" s="1">
        <f t="shared" si="9"/>
        <v>126</v>
      </c>
      <c r="B131" s="1" t="s">
        <v>22</v>
      </c>
      <c r="C131" s="1"/>
      <c r="D131" s="25" t="s">
        <v>247</v>
      </c>
      <c r="E131" s="84" t="s">
        <v>53</v>
      </c>
      <c r="F131" s="103" t="s">
        <v>354</v>
      </c>
      <c r="G131" s="93">
        <f t="shared" si="13"/>
        <v>2289.6</v>
      </c>
      <c r="H131" s="44">
        <v>20</v>
      </c>
      <c r="I131" s="44">
        <v>5</v>
      </c>
      <c r="J131" s="44">
        <v>11</v>
      </c>
      <c r="K131" s="44">
        <v>10</v>
      </c>
      <c r="L131" s="44">
        <v>10</v>
      </c>
      <c r="M131" s="44">
        <v>0</v>
      </c>
      <c r="N131" s="16">
        <f t="shared" si="14"/>
        <v>50</v>
      </c>
      <c r="O131" s="5">
        <v>2289.6</v>
      </c>
      <c r="P131" s="5">
        <f t="shared" si="15"/>
        <v>2289.6</v>
      </c>
      <c r="Q131" s="16">
        <f t="shared" si="10"/>
        <v>100</v>
      </c>
      <c r="R131" s="5">
        <v>2289.6</v>
      </c>
      <c r="S131" s="16">
        <f t="shared" si="11"/>
        <v>100</v>
      </c>
      <c r="T131" s="5">
        <f t="shared" si="16"/>
        <v>0</v>
      </c>
      <c r="U131" s="16">
        <f t="shared" si="12"/>
        <v>0</v>
      </c>
    </row>
    <row r="132" spans="1:32" ht="27.95" customHeight="1" x14ac:dyDescent="0.25">
      <c r="A132" s="1">
        <f t="shared" si="9"/>
        <v>127</v>
      </c>
      <c r="B132" s="1" t="s">
        <v>22</v>
      </c>
      <c r="C132" s="1"/>
      <c r="D132" s="25" t="s">
        <v>426</v>
      </c>
      <c r="E132" s="84" t="s">
        <v>41</v>
      </c>
      <c r="F132" s="192" t="s">
        <v>445</v>
      </c>
      <c r="G132" s="93">
        <f t="shared" si="13"/>
        <v>1133.23</v>
      </c>
      <c r="H132" s="44">
        <v>8</v>
      </c>
      <c r="I132" s="44">
        <v>2</v>
      </c>
      <c r="J132" s="44">
        <v>1</v>
      </c>
      <c r="K132" s="44">
        <v>4</v>
      </c>
      <c r="L132" s="44">
        <v>4</v>
      </c>
      <c r="M132" s="44">
        <v>0</v>
      </c>
      <c r="N132" s="16">
        <f t="shared" si="14"/>
        <v>50</v>
      </c>
      <c r="O132" s="5">
        <v>1133.23</v>
      </c>
      <c r="P132" s="5">
        <f t="shared" si="15"/>
        <v>1133.23</v>
      </c>
      <c r="Q132" s="16">
        <f t="shared" si="10"/>
        <v>100</v>
      </c>
      <c r="R132" s="5">
        <v>1133.23</v>
      </c>
      <c r="S132" s="16">
        <f t="shared" si="11"/>
        <v>100</v>
      </c>
      <c r="T132" s="5">
        <f t="shared" si="16"/>
        <v>0</v>
      </c>
      <c r="U132" s="16">
        <f t="shared" si="12"/>
        <v>0</v>
      </c>
    </row>
    <row r="133" spans="1:32" ht="27.95" customHeight="1" x14ac:dyDescent="0.25">
      <c r="A133" s="1">
        <f t="shared" si="9"/>
        <v>128</v>
      </c>
      <c r="B133" s="1" t="s">
        <v>22</v>
      </c>
      <c r="C133" s="1"/>
      <c r="D133" s="25" t="s">
        <v>249</v>
      </c>
      <c r="E133" s="84" t="s">
        <v>250</v>
      </c>
      <c r="F133" s="96" t="s">
        <v>366</v>
      </c>
      <c r="G133" s="93">
        <f t="shared" si="13"/>
        <v>0</v>
      </c>
      <c r="H133" s="44">
        <v>27</v>
      </c>
      <c r="I133" s="44">
        <v>2</v>
      </c>
      <c r="J133" s="44">
        <v>24</v>
      </c>
      <c r="K133" s="44">
        <v>7</v>
      </c>
      <c r="L133" s="44">
        <v>10</v>
      </c>
      <c r="M133" s="44">
        <v>0</v>
      </c>
      <c r="N133" s="16">
        <f t="shared" si="14"/>
        <v>25.925925925925924</v>
      </c>
      <c r="O133" s="5">
        <v>0</v>
      </c>
      <c r="P133" s="5">
        <f t="shared" si="15"/>
        <v>0</v>
      </c>
      <c r="Q133" s="16">
        <f t="shared" si="10"/>
        <v>0</v>
      </c>
      <c r="R133" s="5">
        <v>0</v>
      </c>
      <c r="S133" s="16">
        <f t="shared" si="11"/>
        <v>0</v>
      </c>
      <c r="T133" s="5">
        <f t="shared" si="16"/>
        <v>0</v>
      </c>
      <c r="U133" s="16">
        <f t="shared" si="12"/>
        <v>0</v>
      </c>
    </row>
    <row r="134" spans="1:32" ht="27.95" customHeight="1" x14ac:dyDescent="0.25">
      <c r="A134" s="1">
        <f t="shared" si="9"/>
        <v>129</v>
      </c>
      <c r="B134" s="1" t="s">
        <v>22</v>
      </c>
      <c r="C134" s="1"/>
      <c r="D134" s="25" t="s">
        <v>467</v>
      </c>
      <c r="E134" s="84" t="s">
        <v>53</v>
      </c>
      <c r="F134" s="96"/>
      <c r="G134" s="93">
        <f t="shared" si="13"/>
        <v>3657.1</v>
      </c>
      <c r="H134" s="44">
        <v>16</v>
      </c>
      <c r="I134" s="44">
        <v>0</v>
      </c>
      <c r="J134" s="44">
        <v>0</v>
      </c>
      <c r="K134" s="44">
        <v>4</v>
      </c>
      <c r="L134" s="44">
        <v>8</v>
      </c>
      <c r="M134" s="44">
        <v>0</v>
      </c>
      <c r="N134" s="16">
        <f t="shared" si="14"/>
        <v>25</v>
      </c>
      <c r="O134" s="5">
        <v>3657.1</v>
      </c>
      <c r="P134" s="5">
        <f t="shared" si="15"/>
        <v>3657.1</v>
      </c>
      <c r="Q134" s="16">
        <f t="shared" si="10"/>
        <v>100</v>
      </c>
      <c r="R134" s="5">
        <v>3657.1</v>
      </c>
      <c r="S134" s="16">
        <f t="shared" si="11"/>
        <v>100</v>
      </c>
      <c r="T134" s="5">
        <f t="shared" si="16"/>
        <v>0</v>
      </c>
      <c r="U134" s="16">
        <f t="shared" si="12"/>
        <v>0</v>
      </c>
    </row>
    <row r="135" spans="1:32" ht="27.95" customHeight="1" x14ac:dyDescent="0.25">
      <c r="A135" s="1">
        <f t="shared" ref="A135:A137" si="23">ROW(A130:A130)</f>
        <v>130</v>
      </c>
      <c r="B135" s="25" t="s">
        <v>23</v>
      </c>
      <c r="C135" s="235" t="s">
        <v>34</v>
      </c>
      <c r="D135" s="25" t="s">
        <v>252</v>
      </c>
      <c r="E135" s="84" t="s">
        <v>53</v>
      </c>
      <c r="F135" s="89" t="s">
        <v>367</v>
      </c>
      <c r="G135" s="93">
        <f t="shared" si="13"/>
        <v>10080.290000000001</v>
      </c>
      <c r="H135" s="44">
        <v>30</v>
      </c>
      <c r="I135" s="44">
        <v>4</v>
      </c>
      <c r="J135" s="44">
        <v>21</v>
      </c>
      <c r="K135" s="44">
        <v>21</v>
      </c>
      <c r="L135" s="44">
        <v>25</v>
      </c>
      <c r="M135" s="44">
        <v>0</v>
      </c>
      <c r="N135" s="16">
        <f t="shared" si="14"/>
        <v>70</v>
      </c>
      <c r="O135" s="5">
        <v>10080.290000000001</v>
      </c>
      <c r="P135" s="5">
        <f t="shared" si="15"/>
        <v>10080.290000000001</v>
      </c>
      <c r="Q135" s="16">
        <f t="shared" si="10"/>
        <v>100</v>
      </c>
      <c r="R135" s="5">
        <v>10080.290000000001</v>
      </c>
      <c r="S135" s="16">
        <f t="shared" si="11"/>
        <v>100</v>
      </c>
      <c r="T135" s="5">
        <f t="shared" si="16"/>
        <v>0</v>
      </c>
      <c r="U135" s="16">
        <f t="shared" si="12"/>
        <v>0</v>
      </c>
    </row>
    <row r="136" spans="1:32" ht="40.5" customHeight="1" x14ac:dyDescent="0.2">
      <c r="A136" s="1">
        <f t="shared" si="23"/>
        <v>131</v>
      </c>
      <c r="B136" s="1" t="s">
        <v>22</v>
      </c>
      <c r="C136" s="235"/>
      <c r="D136" s="25" t="s">
        <v>254</v>
      </c>
      <c r="E136" s="84" t="s">
        <v>41</v>
      </c>
      <c r="F136" s="137" t="s">
        <v>377</v>
      </c>
      <c r="G136" s="93">
        <f t="shared" si="13"/>
        <v>12169.68</v>
      </c>
      <c r="H136" s="44">
        <v>24</v>
      </c>
      <c r="I136" s="44">
        <v>6</v>
      </c>
      <c r="J136" s="44">
        <v>16</v>
      </c>
      <c r="K136" s="44">
        <v>22</v>
      </c>
      <c r="L136" s="44">
        <v>32</v>
      </c>
      <c r="M136" s="44">
        <v>0</v>
      </c>
      <c r="N136" s="16">
        <f t="shared" si="14"/>
        <v>91.666666666666657</v>
      </c>
      <c r="O136" s="5">
        <v>12169.68</v>
      </c>
      <c r="P136" s="5">
        <f t="shared" si="15"/>
        <v>12169.68</v>
      </c>
      <c r="Q136" s="16">
        <f t="shared" si="10"/>
        <v>100</v>
      </c>
      <c r="R136" s="5">
        <v>12169.68</v>
      </c>
      <c r="S136" s="16">
        <f t="shared" si="11"/>
        <v>100</v>
      </c>
      <c r="T136" s="5">
        <f t="shared" si="16"/>
        <v>0</v>
      </c>
      <c r="U136" s="16">
        <f t="shared" si="12"/>
        <v>0</v>
      </c>
    </row>
    <row r="137" spans="1:32" ht="38.25" customHeight="1" x14ac:dyDescent="0.25">
      <c r="A137" s="1">
        <f t="shared" si="23"/>
        <v>132</v>
      </c>
      <c r="B137" s="25" t="s">
        <v>23</v>
      </c>
      <c r="C137" s="235" t="s">
        <v>271</v>
      </c>
      <c r="D137" s="25" t="s">
        <v>256</v>
      </c>
      <c r="E137" s="84" t="s">
        <v>41</v>
      </c>
      <c r="F137" s="103" t="s">
        <v>355</v>
      </c>
      <c r="G137" s="93">
        <f t="shared" si="13"/>
        <v>6525.72</v>
      </c>
      <c r="H137" s="44">
        <v>24</v>
      </c>
      <c r="I137" s="44">
        <v>4</v>
      </c>
      <c r="J137" s="44">
        <v>15</v>
      </c>
      <c r="K137" s="44">
        <v>21</v>
      </c>
      <c r="L137" s="44">
        <v>27</v>
      </c>
      <c r="M137" s="44">
        <v>0</v>
      </c>
      <c r="N137" s="16">
        <f t="shared" si="14"/>
        <v>87.5</v>
      </c>
      <c r="O137" s="5">
        <v>6525.72</v>
      </c>
      <c r="P137" s="5">
        <f t="shared" si="15"/>
        <v>6525.72</v>
      </c>
      <c r="Q137" s="16">
        <f t="shared" si="10"/>
        <v>100</v>
      </c>
      <c r="R137" s="5">
        <v>6525.72</v>
      </c>
      <c r="S137" s="16">
        <f t="shared" si="11"/>
        <v>100</v>
      </c>
      <c r="T137" s="5">
        <f t="shared" si="16"/>
        <v>0</v>
      </c>
      <c r="U137" s="16">
        <f t="shared" si="12"/>
        <v>0</v>
      </c>
    </row>
    <row r="138" spans="1:32" x14ac:dyDescent="0.25">
      <c r="A138" s="22" t="s">
        <v>19</v>
      </c>
      <c r="B138" s="23"/>
      <c r="C138" s="23"/>
      <c r="D138" s="23"/>
      <c r="E138" s="23"/>
      <c r="F138" s="103"/>
      <c r="G138" s="94">
        <f t="shared" ref="G138:M138" si="24">SUM(G6:G137)</f>
        <v>1757871.2900000007</v>
      </c>
      <c r="H138" s="18">
        <f>SUM(H6:H137)</f>
        <v>3529</v>
      </c>
      <c r="I138" s="18">
        <f t="shared" si="24"/>
        <v>633</v>
      </c>
      <c r="J138" s="18">
        <f t="shared" si="24"/>
        <v>1995</v>
      </c>
      <c r="K138" s="18">
        <f t="shared" si="24"/>
        <v>2474</v>
      </c>
      <c r="L138" s="18">
        <f t="shared" si="24"/>
        <v>3308</v>
      </c>
      <c r="M138" s="18">
        <f t="shared" si="24"/>
        <v>4</v>
      </c>
      <c r="N138" s="16">
        <f t="shared" ref="N138" si="25">IF(H138=0,0,K138/H138)*100</f>
        <v>70.104845565315955</v>
      </c>
      <c r="O138" s="19">
        <f>SUM(O6:O137)</f>
        <v>1757871.2900000007</v>
      </c>
      <c r="P138" s="19">
        <f>SUM(P6:P137)</f>
        <v>1759108.1700000009</v>
      </c>
      <c r="Q138" s="16">
        <f t="shared" si="10"/>
        <v>100.07036237562082</v>
      </c>
      <c r="R138" s="19">
        <f>SUM(R6:R137)</f>
        <v>1759109.1700000009</v>
      </c>
      <c r="S138" s="16">
        <f t="shared" si="11"/>
        <v>100.00005684698741</v>
      </c>
      <c r="T138" s="19">
        <f>SUM(T6:T137)</f>
        <v>-1</v>
      </c>
      <c r="U138" s="16">
        <f t="shared" si="12"/>
        <v>-5.6846987414082645E-5</v>
      </c>
      <c r="V138" s="10"/>
      <c r="W138" s="10"/>
      <c r="X138" s="10"/>
      <c r="Y138" s="9"/>
      <c r="Z138" s="11"/>
      <c r="AA138" s="11"/>
      <c r="AB138" s="9"/>
      <c r="AC138" s="11"/>
      <c r="AD138" s="9"/>
      <c r="AE138" s="11"/>
      <c r="AF138" s="9"/>
    </row>
  </sheetData>
  <sheetProtection algorithmName="SHA-512" hashValue="3wld0nx++1p2ZqB//2Jsa/DOzPKTMLwPXNmmx9JDaFb+MBq8c88F5KhF7yTGN5nvF7W9Pn/bW7gZHxWzNs2siQ==" saltValue="qT4yfO7YJI3NWSQa3V+qvg==" spinCount="100000" sheet="1" objects="1" scenarios="1"/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1"/>
  <headerFooter scaleWithDoc="0"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38"/>
  <sheetViews>
    <sheetView tabSelected="1" zoomScale="75" zoomScaleNormal="75" zoomScaleSheetLayoutView="130" workbookViewId="0">
      <selection activeCell="H39" sqref="H39"/>
    </sheetView>
  </sheetViews>
  <sheetFormatPr defaultRowHeight="15" x14ac:dyDescent="0.25"/>
  <cols>
    <col min="1" max="1" width="6" style="2" bestFit="1" customWidth="1"/>
    <col min="2" max="2" width="14.28515625" style="2" customWidth="1"/>
    <col min="3" max="3" width="13.85546875" style="2" customWidth="1"/>
    <col min="4" max="4" width="22.28515625" style="2" customWidth="1"/>
    <col min="5" max="5" width="17.5703125" style="2" customWidth="1"/>
    <col min="6" max="6" width="19.5703125" style="95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12.140625" style="3" customWidth="1"/>
    <col min="16" max="16" width="13.140625" style="3" customWidth="1"/>
    <col min="17" max="17" width="9.140625" style="2"/>
    <col min="18" max="18" width="11.140625" style="3" customWidth="1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ht="60" customHeight="1" x14ac:dyDescent="0.2">
      <c r="A1" s="240" t="s">
        <v>485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1:32" ht="42.7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9" t="s">
        <v>0</v>
      </c>
      <c r="G2" s="246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12.75" customHeight="1" x14ac:dyDescent="0.2">
      <c r="A3" s="244"/>
      <c r="B3" s="244"/>
      <c r="C3" s="244"/>
      <c r="D3" s="244"/>
      <c r="E3" s="244"/>
      <c r="F3" s="250"/>
      <c r="G3" s="247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</row>
    <row r="4" spans="1:32" ht="223.5" customHeight="1" x14ac:dyDescent="0.2">
      <c r="A4" s="244"/>
      <c r="B4" s="244"/>
      <c r="C4" s="244"/>
      <c r="D4" s="244"/>
      <c r="E4" s="244"/>
      <c r="F4" s="251"/>
      <c r="G4" s="248"/>
      <c r="H4" s="244"/>
      <c r="I4" s="244"/>
      <c r="J4" s="244"/>
      <c r="K4" s="244"/>
      <c r="L4" s="244"/>
      <c r="M4" s="244"/>
      <c r="N4" s="244"/>
      <c r="O4" s="245"/>
      <c r="P4" s="239" t="s">
        <v>6</v>
      </c>
      <c r="Q4" s="238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239" t="s">
        <v>6</v>
      </c>
      <c r="S4" s="238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239" t="s">
        <v>6</v>
      </c>
      <c r="U4" s="238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</row>
    <row r="5" spans="1:32" ht="15" customHeight="1" x14ac:dyDescent="0.25">
      <c r="A5" s="238">
        <v>1</v>
      </c>
      <c r="B5" s="238">
        <v>2</v>
      </c>
      <c r="C5" s="238">
        <v>3</v>
      </c>
      <c r="D5" s="238">
        <v>4</v>
      </c>
      <c r="E5" s="91">
        <v>5</v>
      </c>
      <c r="F5" s="95">
        <v>6</v>
      </c>
      <c r="G5" s="92">
        <v>7</v>
      </c>
      <c r="H5" s="238">
        <v>8</v>
      </c>
      <c r="I5" s="238">
        <v>9</v>
      </c>
      <c r="J5" s="238">
        <v>10</v>
      </c>
      <c r="K5" s="238">
        <v>11</v>
      </c>
      <c r="L5" s="238">
        <v>12</v>
      </c>
      <c r="M5" s="238">
        <v>13</v>
      </c>
      <c r="N5" s="238">
        <v>14</v>
      </c>
      <c r="O5" s="238">
        <v>15</v>
      </c>
      <c r="P5" s="238">
        <v>16</v>
      </c>
      <c r="Q5" s="238">
        <v>17</v>
      </c>
      <c r="R5" s="238">
        <v>18</v>
      </c>
      <c r="S5" s="238">
        <v>19</v>
      </c>
      <c r="T5" s="238">
        <v>20</v>
      </c>
      <c r="U5" s="238">
        <v>21</v>
      </c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</row>
    <row r="6" spans="1:32" ht="27.95" customHeight="1" x14ac:dyDescent="0.25">
      <c r="A6" s="1">
        <f>ROW(A1:A1)</f>
        <v>1</v>
      </c>
      <c r="B6" s="1" t="s">
        <v>22</v>
      </c>
      <c r="C6" s="1"/>
      <c r="D6" s="25" t="s">
        <v>35</v>
      </c>
      <c r="E6" s="84" t="s">
        <v>36</v>
      </c>
      <c r="F6" s="96" t="s">
        <v>288</v>
      </c>
      <c r="G6" s="93">
        <f t="shared" ref="G6:G91" si="0">O6</f>
        <v>47528.31</v>
      </c>
      <c r="H6" s="44">
        <v>61</v>
      </c>
      <c r="I6" s="44">
        <v>11</v>
      </c>
      <c r="J6" s="44">
        <v>43</v>
      </c>
      <c r="K6" s="44">
        <v>58</v>
      </c>
      <c r="L6" s="44">
        <v>80</v>
      </c>
      <c r="M6" s="44">
        <v>0</v>
      </c>
      <c r="N6" s="16">
        <f t="shared" ref="N6:N91" si="1">IF(H6=0,0,K6/H6)*100</f>
        <v>95.081967213114751</v>
      </c>
      <c r="O6" s="5">
        <v>47528.31</v>
      </c>
      <c r="P6" s="5">
        <f t="shared" ref="P6:P91" si="2">O6</f>
        <v>47528.31</v>
      </c>
      <c r="Q6" s="16">
        <f t="shared" ref="Q6:Q75" si="3">IF(O6=0,0,P6/O6)*100</f>
        <v>100</v>
      </c>
      <c r="R6" s="5">
        <v>47528.31</v>
      </c>
      <c r="S6" s="16">
        <f t="shared" ref="S6:S75" si="4">IF(P6=0,0,R6/P6)*100</f>
        <v>100</v>
      </c>
      <c r="T6" s="5">
        <f t="shared" ref="T6:T91" si="5">SUM(P6, -R6)</f>
        <v>0</v>
      </c>
      <c r="U6" s="16">
        <f t="shared" ref="U6:U75" si="6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5">
      <c r="A7" s="1">
        <f t="shared" ref="A7:A70" si="7">ROW(A2:A2)</f>
        <v>2</v>
      </c>
      <c r="B7" s="1" t="s">
        <v>22</v>
      </c>
      <c r="C7" s="1"/>
      <c r="D7" s="25" t="s">
        <v>38</v>
      </c>
      <c r="E7" s="84" t="s">
        <v>36</v>
      </c>
      <c r="F7" s="96" t="s">
        <v>404</v>
      </c>
      <c r="G7" s="93">
        <f t="shared" si="0"/>
        <v>21014.48</v>
      </c>
      <c r="H7" s="44">
        <v>32</v>
      </c>
      <c r="I7" s="44">
        <v>6</v>
      </c>
      <c r="J7" s="44">
        <v>17</v>
      </c>
      <c r="K7" s="44">
        <v>25</v>
      </c>
      <c r="L7" s="44">
        <v>33</v>
      </c>
      <c r="M7" s="44">
        <v>0</v>
      </c>
      <c r="N7" s="16">
        <f t="shared" si="1"/>
        <v>78.125</v>
      </c>
      <c r="O7" s="5">
        <v>21014.48</v>
      </c>
      <c r="P7" s="5">
        <f t="shared" si="2"/>
        <v>21014.48</v>
      </c>
      <c r="Q7" s="16">
        <f t="shared" si="3"/>
        <v>100</v>
      </c>
      <c r="R7" s="5">
        <v>21014.48</v>
      </c>
      <c r="S7" s="16">
        <f t="shared" si="4"/>
        <v>100</v>
      </c>
      <c r="T7" s="5">
        <f t="shared" si="5"/>
        <v>0</v>
      </c>
      <c r="U7" s="16">
        <f t="shared" si="6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5">
      <c r="A8" s="1">
        <f t="shared" si="7"/>
        <v>3</v>
      </c>
      <c r="B8" s="1" t="s">
        <v>22</v>
      </c>
      <c r="C8" s="1"/>
      <c r="D8" s="25" t="s">
        <v>454</v>
      </c>
      <c r="E8" s="84" t="s">
        <v>41</v>
      </c>
      <c r="F8" s="208" t="s">
        <v>455</v>
      </c>
      <c r="G8" s="93">
        <f t="shared" si="0"/>
        <v>1631.24</v>
      </c>
      <c r="H8" s="44">
        <v>3</v>
      </c>
      <c r="I8" s="44">
        <v>0</v>
      </c>
      <c r="J8" s="44">
        <v>2</v>
      </c>
      <c r="K8" s="44">
        <v>2</v>
      </c>
      <c r="L8" s="44">
        <v>2</v>
      </c>
      <c r="M8" s="44">
        <v>0</v>
      </c>
      <c r="N8" s="16">
        <f t="shared" si="1"/>
        <v>66.666666666666657</v>
      </c>
      <c r="O8" s="5">
        <v>1631.24</v>
      </c>
      <c r="P8" s="5">
        <f t="shared" si="2"/>
        <v>1631.24</v>
      </c>
      <c r="Q8" s="16">
        <f t="shared" si="3"/>
        <v>100</v>
      </c>
      <c r="R8" s="5">
        <v>1631.24</v>
      </c>
      <c r="S8" s="16">
        <f t="shared" si="4"/>
        <v>100</v>
      </c>
      <c r="T8" s="5">
        <f t="shared" si="5"/>
        <v>0</v>
      </c>
      <c r="U8" s="16">
        <f t="shared" si="6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5">
      <c r="A9" s="1">
        <f t="shared" si="7"/>
        <v>4</v>
      </c>
      <c r="B9" s="1" t="s">
        <v>22</v>
      </c>
      <c r="C9" s="1"/>
      <c r="D9" s="25" t="s">
        <v>40</v>
      </c>
      <c r="E9" s="84" t="s">
        <v>41</v>
      </c>
      <c r="F9" s="96" t="s">
        <v>372</v>
      </c>
      <c r="G9" s="93">
        <f t="shared" si="0"/>
        <v>49719</v>
      </c>
      <c r="H9" s="44">
        <v>61</v>
      </c>
      <c r="I9" s="44">
        <v>13</v>
      </c>
      <c r="J9" s="44">
        <v>44</v>
      </c>
      <c r="K9" s="44">
        <v>53</v>
      </c>
      <c r="L9" s="44">
        <v>68</v>
      </c>
      <c r="M9" s="44">
        <v>0</v>
      </c>
      <c r="N9" s="16">
        <f t="shared" si="1"/>
        <v>86.885245901639337</v>
      </c>
      <c r="O9" s="5">
        <v>49719</v>
      </c>
      <c r="P9" s="5">
        <f t="shared" si="2"/>
        <v>49719</v>
      </c>
      <c r="Q9" s="16">
        <f t="shared" si="3"/>
        <v>100</v>
      </c>
      <c r="R9" s="5">
        <v>49719</v>
      </c>
      <c r="S9" s="16">
        <f t="shared" si="4"/>
        <v>100</v>
      </c>
      <c r="T9" s="5">
        <f t="shared" si="5"/>
        <v>0</v>
      </c>
      <c r="U9" s="16">
        <f t="shared" si="6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5">
      <c r="A10" s="1">
        <f t="shared" si="7"/>
        <v>5</v>
      </c>
      <c r="B10" s="1" t="s">
        <v>22</v>
      </c>
      <c r="C10" s="1"/>
      <c r="D10" s="25" t="s">
        <v>43</v>
      </c>
      <c r="E10" s="84" t="s">
        <v>44</v>
      </c>
      <c r="F10" s="97" t="s">
        <v>357</v>
      </c>
      <c r="G10" s="93">
        <f t="shared" si="0"/>
        <v>16594.740000000002</v>
      </c>
      <c r="H10" s="44">
        <v>21</v>
      </c>
      <c r="I10" s="44">
        <v>1</v>
      </c>
      <c r="J10" s="44">
        <v>17</v>
      </c>
      <c r="K10" s="44">
        <v>18</v>
      </c>
      <c r="L10" s="44">
        <v>25</v>
      </c>
      <c r="M10" s="44">
        <v>0</v>
      </c>
      <c r="N10" s="16">
        <f t="shared" si="1"/>
        <v>85.714285714285708</v>
      </c>
      <c r="O10" s="5">
        <v>16594.740000000002</v>
      </c>
      <c r="P10" s="5">
        <f t="shared" si="2"/>
        <v>16594.740000000002</v>
      </c>
      <c r="Q10" s="16">
        <f t="shared" si="3"/>
        <v>100</v>
      </c>
      <c r="R10" s="5">
        <v>16594.740000000002</v>
      </c>
      <c r="S10" s="16">
        <f t="shared" si="4"/>
        <v>100</v>
      </c>
      <c r="T10" s="5">
        <f t="shared" si="5"/>
        <v>0</v>
      </c>
      <c r="U10" s="16">
        <f t="shared" si="6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7"/>
        <v>6</v>
      </c>
      <c r="B11" s="1" t="s">
        <v>22</v>
      </c>
      <c r="C11" s="1"/>
      <c r="D11" s="25" t="s">
        <v>46</v>
      </c>
      <c r="E11" s="84" t="s">
        <v>41</v>
      </c>
      <c r="F11" s="96" t="s">
        <v>405</v>
      </c>
      <c r="G11" s="93">
        <f t="shared" si="0"/>
        <v>7757.56</v>
      </c>
      <c r="H11" s="44">
        <v>16</v>
      </c>
      <c r="I11" s="44">
        <v>2</v>
      </c>
      <c r="J11" s="44">
        <v>7</v>
      </c>
      <c r="K11" s="44">
        <v>9</v>
      </c>
      <c r="L11" s="44">
        <v>12</v>
      </c>
      <c r="M11" s="44">
        <v>0</v>
      </c>
      <c r="N11" s="16">
        <f t="shared" si="1"/>
        <v>56.25</v>
      </c>
      <c r="O11" s="5">
        <v>7757.56</v>
      </c>
      <c r="P11" s="5">
        <f t="shared" si="2"/>
        <v>7757.56</v>
      </c>
      <c r="Q11" s="16">
        <f t="shared" si="3"/>
        <v>100</v>
      </c>
      <c r="R11" s="5">
        <v>7757.56</v>
      </c>
      <c r="S11" s="16">
        <f t="shared" si="4"/>
        <v>100</v>
      </c>
      <c r="T11" s="5">
        <f t="shared" si="5"/>
        <v>0</v>
      </c>
      <c r="U11" s="16">
        <f t="shared" si="6"/>
        <v>0</v>
      </c>
      <c r="V11" s="8"/>
      <c r="W11" s="8"/>
      <c r="X11" s="8"/>
      <c r="Y11" s="9"/>
      <c r="Z11" s="9"/>
      <c r="AA11" s="9"/>
      <c r="AB11" s="9"/>
      <c r="AC11" s="9"/>
      <c r="AD11" s="9"/>
      <c r="AE11" s="9"/>
      <c r="AF11" s="9"/>
    </row>
    <row r="12" spans="1:32" ht="27.95" customHeight="1" x14ac:dyDescent="0.25">
      <c r="A12" s="1">
        <f t="shared" si="7"/>
        <v>7</v>
      </c>
      <c r="B12" s="1" t="s">
        <v>22</v>
      </c>
      <c r="C12" s="1"/>
      <c r="D12" s="25" t="s">
        <v>412</v>
      </c>
      <c r="E12" s="84" t="s">
        <v>41</v>
      </c>
      <c r="F12" s="192" t="s">
        <v>427</v>
      </c>
      <c r="G12" s="93">
        <f t="shared" si="0"/>
        <v>7154.13</v>
      </c>
      <c r="H12" s="44">
        <v>17</v>
      </c>
      <c r="I12" s="44">
        <v>2</v>
      </c>
      <c r="J12" s="44">
        <v>4</v>
      </c>
      <c r="K12" s="44">
        <v>12</v>
      </c>
      <c r="L12" s="44">
        <v>12</v>
      </c>
      <c r="M12" s="44">
        <v>0</v>
      </c>
      <c r="N12" s="16">
        <f t="shared" si="1"/>
        <v>70.588235294117652</v>
      </c>
      <c r="O12" s="5">
        <v>7154.13</v>
      </c>
      <c r="P12" s="5">
        <f t="shared" si="2"/>
        <v>7154.13</v>
      </c>
      <c r="Q12" s="16">
        <f t="shared" si="3"/>
        <v>100</v>
      </c>
      <c r="R12" s="5">
        <v>7154.13</v>
      </c>
      <c r="S12" s="16">
        <f t="shared" si="4"/>
        <v>100</v>
      </c>
      <c r="T12" s="5">
        <f t="shared" si="5"/>
        <v>0</v>
      </c>
      <c r="U12" s="16">
        <f t="shared" si="6"/>
        <v>0</v>
      </c>
      <c r="V12" s="8"/>
      <c r="W12" s="8"/>
      <c r="X12" s="8"/>
      <c r="Y12" s="9"/>
      <c r="Z12" s="9"/>
      <c r="AA12" s="9"/>
      <c r="AB12" s="9"/>
      <c r="AC12" s="9"/>
      <c r="AD12" s="9"/>
      <c r="AE12" s="9"/>
      <c r="AF12" s="9"/>
    </row>
    <row r="13" spans="1:32" ht="48.75" customHeight="1" x14ac:dyDescent="0.25">
      <c r="A13" s="1">
        <f t="shared" si="7"/>
        <v>8</v>
      </c>
      <c r="B13" s="1" t="s">
        <v>22</v>
      </c>
      <c r="C13" s="1"/>
      <c r="D13" s="25" t="s">
        <v>413</v>
      </c>
      <c r="E13" s="84" t="s">
        <v>41</v>
      </c>
      <c r="F13" s="192" t="s">
        <v>428</v>
      </c>
      <c r="G13" s="93">
        <f t="shared" si="0"/>
        <v>0</v>
      </c>
      <c r="H13" s="44">
        <v>5</v>
      </c>
      <c r="I13" s="44">
        <v>1</v>
      </c>
      <c r="J13" s="44">
        <v>5</v>
      </c>
      <c r="K13" s="44">
        <v>0</v>
      </c>
      <c r="L13" s="44">
        <v>0</v>
      </c>
      <c r="M13" s="44">
        <v>0</v>
      </c>
      <c r="N13" s="16">
        <f t="shared" si="1"/>
        <v>0</v>
      </c>
      <c r="O13" s="5">
        <v>0</v>
      </c>
      <c r="P13" s="5">
        <f t="shared" si="2"/>
        <v>0</v>
      </c>
      <c r="Q13" s="16">
        <f t="shared" si="3"/>
        <v>0</v>
      </c>
      <c r="R13" s="5">
        <v>0</v>
      </c>
      <c r="S13" s="16">
        <f t="shared" si="4"/>
        <v>0</v>
      </c>
      <c r="T13" s="5">
        <f t="shared" si="5"/>
        <v>0</v>
      </c>
      <c r="U13" s="16">
        <f t="shared" si="6"/>
        <v>0</v>
      </c>
      <c r="V13" s="8"/>
      <c r="W13" s="8"/>
      <c r="X13" s="8"/>
      <c r="Y13" s="9"/>
      <c r="Z13" s="9"/>
      <c r="AA13" s="9"/>
      <c r="AB13" s="9"/>
      <c r="AC13" s="9"/>
      <c r="AD13" s="9"/>
      <c r="AE13" s="9"/>
      <c r="AF13" s="9"/>
    </row>
    <row r="14" spans="1:32" ht="27.95" customHeight="1" x14ac:dyDescent="0.25">
      <c r="A14" s="1">
        <f t="shared" si="7"/>
        <v>9</v>
      </c>
      <c r="B14" s="1" t="s">
        <v>22</v>
      </c>
      <c r="C14" s="1"/>
      <c r="D14" s="25" t="s">
        <v>414</v>
      </c>
      <c r="E14" s="84" t="s">
        <v>41</v>
      </c>
      <c r="F14" s="192" t="s">
        <v>429</v>
      </c>
      <c r="G14" s="93">
        <f t="shared" si="0"/>
        <v>1856.51</v>
      </c>
      <c r="H14" s="44">
        <v>5</v>
      </c>
      <c r="I14" s="44">
        <v>0</v>
      </c>
      <c r="J14" s="44">
        <v>5</v>
      </c>
      <c r="K14" s="44">
        <v>2</v>
      </c>
      <c r="L14" s="44">
        <v>2</v>
      </c>
      <c r="M14" s="44">
        <v>0</v>
      </c>
      <c r="N14" s="16">
        <f t="shared" si="1"/>
        <v>40</v>
      </c>
      <c r="O14" s="5">
        <v>1856.51</v>
      </c>
      <c r="P14" s="5">
        <f t="shared" si="2"/>
        <v>1856.51</v>
      </c>
      <c r="Q14" s="16">
        <f t="shared" si="3"/>
        <v>100</v>
      </c>
      <c r="R14" s="5">
        <v>1856.51</v>
      </c>
      <c r="S14" s="16">
        <f t="shared" si="4"/>
        <v>100</v>
      </c>
      <c r="T14" s="5">
        <f t="shared" si="5"/>
        <v>0</v>
      </c>
      <c r="U14" s="16">
        <f t="shared" si="6"/>
        <v>0</v>
      </c>
      <c r="V14" s="8"/>
      <c r="W14" s="8"/>
      <c r="X14" s="8"/>
      <c r="Y14" s="9"/>
      <c r="Z14" s="9"/>
      <c r="AA14" s="9"/>
      <c r="AB14" s="9"/>
      <c r="AC14" s="9"/>
      <c r="AD14" s="9"/>
      <c r="AE14" s="9"/>
      <c r="AF14" s="9"/>
    </row>
    <row r="15" spans="1:32" ht="27.95" customHeight="1" x14ac:dyDescent="0.25">
      <c r="A15" s="1">
        <f t="shared" si="7"/>
        <v>10</v>
      </c>
      <c r="B15" s="1" t="s">
        <v>22</v>
      </c>
      <c r="C15" s="1"/>
      <c r="D15" s="25" t="s">
        <v>456</v>
      </c>
      <c r="E15" s="84" t="s">
        <v>41</v>
      </c>
      <c r="F15" s="209" t="s">
        <v>457</v>
      </c>
      <c r="G15" s="93">
        <f t="shared" si="0"/>
        <v>746.88</v>
      </c>
      <c r="H15" s="44">
        <v>2</v>
      </c>
      <c r="I15" s="44">
        <v>1</v>
      </c>
      <c r="J15" s="44">
        <v>0</v>
      </c>
      <c r="K15" s="44">
        <v>2</v>
      </c>
      <c r="L15" s="44">
        <v>2</v>
      </c>
      <c r="M15" s="44">
        <v>0</v>
      </c>
      <c r="N15" s="16">
        <f t="shared" si="1"/>
        <v>100</v>
      </c>
      <c r="O15" s="5">
        <v>746.88</v>
      </c>
      <c r="P15" s="5">
        <f t="shared" si="2"/>
        <v>746.88</v>
      </c>
      <c r="Q15" s="16">
        <f t="shared" si="3"/>
        <v>100</v>
      </c>
      <c r="R15" s="5">
        <v>746.88</v>
      </c>
      <c r="S15" s="16">
        <f t="shared" si="4"/>
        <v>100</v>
      </c>
      <c r="T15" s="5">
        <f t="shared" si="5"/>
        <v>0</v>
      </c>
      <c r="U15" s="16">
        <f t="shared" si="6"/>
        <v>0</v>
      </c>
      <c r="V15" s="8"/>
      <c r="W15" s="8"/>
      <c r="X15" s="8"/>
      <c r="Y15" s="9"/>
      <c r="Z15" s="9"/>
      <c r="AA15" s="9"/>
      <c r="AB15" s="9"/>
      <c r="AC15" s="9"/>
      <c r="AD15" s="9"/>
      <c r="AE15" s="9"/>
      <c r="AF15" s="9"/>
    </row>
    <row r="16" spans="1:32" ht="27.95" customHeight="1" x14ac:dyDescent="0.25">
      <c r="A16" s="1">
        <f t="shared" si="7"/>
        <v>11</v>
      </c>
      <c r="B16" s="1" t="s">
        <v>22</v>
      </c>
      <c r="C16" s="1"/>
      <c r="D16" s="29" t="s">
        <v>48</v>
      </c>
      <c r="E16" s="84" t="s">
        <v>41</v>
      </c>
      <c r="F16" s="97" t="s">
        <v>373</v>
      </c>
      <c r="G16" s="93">
        <f t="shared" si="0"/>
        <v>1103.51</v>
      </c>
      <c r="H16" s="44">
        <v>5</v>
      </c>
      <c r="I16" s="44">
        <v>2</v>
      </c>
      <c r="J16" s="44">
        <v>3</v>
      </c>
      <c r="K16" s="44">
        <v>2</v>
      </c>
      <c r="L16" s="44">
        <v>2</v>
      </c>
      <c r="M16" s="44">
        <v>3</v>
      </c>
      <c r="N16" s="16">
        <f t="shared" si="1"/>
        <v>40</v>
      </c>
      <c r="O16" s="5">
        <v>1103.51</v>
      </c>
      <c r="P16" s="5">
        <f t="shared" si="2"/>
        <v>1103.51</v>
      </c>
      <c r="Q16" s="16">
        <f t="shared" si="3"/>
        <v>100</v>
      </c>
      <c r="R16" s="5">
        <v>1103.51</v>
      </c>
      <c r="S16" s="16">
        <f t="shared" si="4"/>
        <v>100</v>
      </c>
      <c r="T16" s="5">
        <f t="shared" si="5"/>
        <v>0</v>
      </c>
      <c r="U16" s="16">
        <f t="shared" si="6"/>
        <v>0</v>
      </c>
    </row>
    <row r="17" spans="1:32" ht="27.95" customHeight="1" x14ac:dyDescent="0.25">
      <c r="A17" s="1">
        <f t="shared" si="7"/>
        <v>12</v>
      </c>
      <c r="B17" s="1" t="s">
        <v>22</v>
      </c>
      <c r="C17" s="1"/>
      <c r="D17" s="25" t="s">
        <v>415</v>
      </c>
      <c r="E17" s="84" t="s">
        <v>41</v>
      </c>
      <c r="F17" s="192" t="s">
        <v>433</v>
      </c>
      <c r="G17" s="93">
        <f t="shared" si="0"/>
        <v>6013.9</v>
      </c>
      <c r="H17" s="44">
        <v>9</v>
      </c>
      <c r="I17" s="44">
        <v>0</v>
      </c>
      <c r="J17" s="44">
        <v>0</v>
      </c>
      <c r="K17" s="44">
        <v>5</v>
      </c>
      <c r="L17" s="44">
        <v>6</v>
      </c>
      <c r="M17" s="44">
        <v>0</v>
      </c>
      <c r="N17" s="16">
        <f t="shared" si="1"/>
        <v>55.555555555555557</v>
      </c>
      <c r="O17" s="5">
        <v>6013.9</v>
      </c>
      <c r="P17" s="5">
        <f t="shared" si="2"/>
        <v>6013.9</v>
      </c>
      <c r="Q17" s="16">
        <f t="shared" si="3"/>
        <v>100</v>
      </c>
      <c r="R17" s="5">
        <v>6013.9</v>
      </c>
      <c r="S17" s="16">
        <f t="shared" si="4"/>
        <v>100</v>
      </c>
      <c r="T17" s="5">
        <f t="shared" si="5"/>
        <v>0</v>
      </c>
      <c r="U17" s="16">
        <f t="shared" si="6"/>
        <v>0</v>
      </c>
    </row>
    <row r="18" spans="1:32" ht="27.95" customHeight="1" x14ac:dyDescent="0.25">
      <c r="A18" s="1">
        <f t="shared" si="7"/>
        <v>13</v>
      </c>
      <c r="B18" s="1" t="s">
        <v>22</v>
      </c>
      <c r="C18" s="1"/>
      <c r="D18" s="25" t="s">
        <v>50</v>
      </c>
      <c r="E18" s="84" t="s">
        <v>41</v>
      </c>
      <c r="F18" s="98" t="s">
        <v>406</v>
      </c>
      <c r="G18" s="93">
        <f t="shared" si="0"/>
        <v>3937.76</v>
      </c>
      <c r="H18" s="44">
        <v>10</v>
      </c>
      <c r="I18" s="44">
        <v>0</v>
      </c>
      <c r="J18" s="44">
        <v>8</v>
      </c>
      <c r="K18" s="44">
        <v>9</v>
      </c>
      <c r="L18" s="44">
        <v>10</v>
      </c>
      <c r="M18" s="44">
        <v>0</v>
      </c>
      <c r="N18" s="16">
        <f t="shared" si="1"/>
        <v>90</v>
      </c>
      <c r="O18" s="5">
        <v>3937.76</v>
      </c>
      <c r="P18" s="5">
        <f t="shared" si="2"/>
        <v>3937.76</v>
      </c>
      <c r="Q18" s="16">
        <f t="shared" si="3"/>
        <v>100</v>
      </c>
      <c r="R18" s="5">
        <v>3937.76</v>
      </c>
      <c r="S18" s="16">
        <f t="shared" si="4"/>
        <v>100</v>
      </c>
      <c r="T18" s="5">
        <f t="shared" si="5"/>
        <v>0</v>
      </c>
      <c r="U18" s="16">
        <f t="shared" si="6"/>
        <v>0</v>
      </c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</row>
    <row r="19" spans="1:32" ht="27.95" customHeight="1" x14ac:dyDescent="0.25">
      <c r="A19" s="1">
        <f t="shared" si="7"/>
        <v>14</v>
      </c>
      <c r="B19" s="1" t="s">
        <v>22</v>
      </c>
      <c r="C19" s="1"/>
      <c r="D19" s="90" t="s">
        <v>52</v>
      </c>
      <c r="E19" s="84" t="s">
        <v>41</v>
      </c>
      <c r="F19" s="98"/>
      <c r="G19" s="93">
        <f t="shared" si="0"/>
        <v>0</v>
      </c>
      <c r="H19" s="44">
        <v>3</v>
      </c>
      <c r="I19" s="44">
        <v>0</v>
      </c>
      <c r="J19" s="44">
        <v>2</v>
      </c>
      <c r="K19" s="44">
        <v>0</v>
      </c>
      <c r="L19" s="44">
        <v>0</v>
      </c>
      <c r="M19" s="44">
        <v>0</v>
      </c>
      <c r="N19" s="16">
        <f t="shared" si="1"/>
        <v>0</v>
      </c>
      <c r="O19" s="5">
        <v>0</v>
      </c>
      <c r="P19" s="5">
        <f t="shared" si="2"/>
        <v>0</v>
      </c>
      <c r="Q19" s="16">
        <f t="shared" si="3"/>
        <v>0</v>
      </c>
      <c r="R19" s="5">
        <v>0</v>
      </c>
      <c r="S19" s="16">
        <f t="shared" si="4"/>
        <v>0</v>
      </c>
      <c r="T19" s="5">
        <f t="shared" si="5"/>
        <v>0</v>
      </c>
      <c r="U19" s="16">
        <f t="shared" si="6"/>
        <v>0</v>
      </c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</row>
    <row r="20" spans="1:32" ht="27.95" customHeight="1" x14ac:dyDescent="0.25">
      <c r="A20" s="1">
        <f t="shared" si="7"/>
        <v>15</v>
      </c>
      <c r="B20" s="1" t="s">
        <v>22</v>
      </c>
      <c r="C20" s="1"/>
      <c r="D20" s="25" t="s">
        <v>55</v>
      </c>
      <c r="E20" s="84" t="s">
        <v>41</v>
      </c>
      <c r="F20" s="98" t="s">
        <v>289</v>
      </c>
      <c r="G20" s="93">
        <f t="shared" si="0"/>
        <v>52625.97</v>
      </c>
      <c r="H20" s="44">
        <v>87</v>
      </c>
      <c r="I20" s="44">
        <v>20</v>
      </c>
      <c r="J20" s="44">
        <v>54</v>
      </c>
      <c r="K20" s="44">
        <v>71</v>
      </c>
      <c r="L20" s="44">
        <v>76</v>
      </c>
      <c r="M20" s="44">
        <v>0</v>
      </c>
      <c r="N20" s="16">
        <f t="shared" si="1"/>
        <v>81.609195402298852</v>
      </c>
      <c r="O20" s="5">
        <v>52625.97</v>
      </c>
      <c r="P20" s="5">
        <f t="shared" si="2"/>
        <v>52625.97</v>
      </c>
      <c r="Q20" s="16">
        <f t="shared" si="3"/>
        <v>100</v>
      </c>
      <c r="R20" s="5">
        <v>52625.97</v>
      </c>
      <c r="S20" s="16">
        <f t="shared" si="4"/>
        <v>100</v>
      </c>
      <c r="T20" s="5">
        <f t="shared" si="5"/>
        <v>0</v>
      </c>
      <c r="U20" s="16">
        <f t="shared" si="6"/>
        <v>0</v>
      </c>
    </row>
    <row r="21" spans="1:32" ht="27.95" customHeight="1" x14ac:dyDescent="0.25">
      <c r="A21" s="1">
        <f t="shared" si="7"/>
        <v>16</v>
      </c>
      <c r="B21" s="1" t="s">
        <v>22</v>
      </c>
      <c r="C21" s="1"/>
      <c r="D21" s="25" t="s">
        <v>57</v>
      </c>
      <c r="E21" s="84" t="s">
        <v>58</v>
      </c>
      <c r="F21" s="96" t="s">
        <v>290</v>
      </c>
      <c r="G21" s="93">
        <f t="shared" si="0"/>
        <v>50323.7</v>
      </c>
      <c r="H21" s="44">
        <v>54</v>
      </c>
      <c r="I21" s="44">
        <v>8</v>
      </c>
      <c r="J21" s="44">
        <v>40</v>
      </c>
      <c r="K21" s="44">
        <v>45</v>
      </c>
      <c r="L21" s="44">
        <v>66</v>
      </c>
      <c r="M21" s="44">
        <v>0</v>
      </c>
      <c r="N21" s="16">
        <f t="shared" si="1"/>
        <v>83.333333333333343</v>
      </c>
      <c r="O21" s="5">
        <v>50323.7</v>
      </c>
      <c r="P21" s="5">
        <f t="shared" si="2"/>
        <v>50323.7</v>
      </c>
      <c r="Q21" s="16">
        <f t="shared" si="3"/>
        <v>100</v>
      </c>
      <c r="R21" s="5">
        <v>50323.7</v>
      </c>
      <c r="S21" s="16">
        <f t="shared" si="4"/>
        <v>100</v>
      </c>
      <c r="T21" s="5">
        <f t="shared" si="5"/>
        <v>0</v>
      </c>
      <c r="U21" s="16">
        <f t="shared" si="6"/>
        <v>0</v>
      </c>
    </row>
    <row r="22" spans="1:32" ht="27.95" customHeight="1" x14ac:dyDescent="0.25">
      <c r="A22" s="1">
        <f t="shared" si="7"/>
        <v>17</v>
      </c>
      <c r="B22" s="1" t="s">
        <v>22</v>
      </c>
      <c r="C22" s="1"/>
      <c r="D22" s="25" t="s">
        <v>60</v>
      </c>
      <c r="E22" s="84" t="s">
        <v>61</v>
      </c>
      <c r="F22" s="96" t="s">
        <v>291</v>
      </c>
      <c r="G22" s="93">
        <f t="shared" si="0"/>
        <v>44556.35</v>
      </c>
      <c r="H22" s="44">
        <v>42</v>
      </c>
      <c r="I22" s="44">
        <v>9</v>
      </c>
      <c r="J22" s="44">
        <v>17</v>
      </c>
      <c r="K22" s="44">
        <v>34</v>
      </c>
      <c r="L22" s="44">
        <v>58</v>
      </c>
      <c r="M22" s="44">
        <v>0</v>
      </c>
      <c r="N22" s="16">
        <f t="shared" si="1"/>
        <v>80.952380952380949</v>
      </c>
      <c r="O22" s="5">
        <v>44556.35</v>
      </c>
      <c r="P22" s="5">
        <f t="shared" si="2"/>
        <v>44556.35</v>
      </c>
      <c r="Q22" s="16">
        <f t="shared" si="3"/>
        <v>100</v>
      </c>
      <c r="R22" s="5">
        <v>44556.35</v>
      </c>
      <c r="S22" s="16">
        <f t="shared" si="4"/>
        <v>100</v>
      </c>
      <c r="T22" s="5">
        <f t="shared" si="5"/>
        <v>0</v>
      </c>
      <c r="U22" s="16">
        <f t="shared" si="6"/>
        <v>0</v>
      </c>
    </row>
    <row r="23" spans="1:32" ht="27.95" customHeight="1" x14ac:dyDescent="0.25">
      <c r="A23" s="1">
        <f t="shared" si="7"/>
        <v>18</v>
      </c>
      <c r="B23" s="1" t="s">
        <v>22</v>
      </c>
      <c r="C23" s="1"/>
      <c r="D23" s="25" t="s">
        <v>63</v>
      </c>
      <c r="E23" s="84" t="s">
        <v>64</v>
      </c>
      <c r="F23" s="96" t="s">
        <v>292</v>
      </c>
      <c r="G23" s="93">
        <f t="shared" si="0"/>
        <v>39094.06</v>
      </c>
      <c r="H23" s="44">
        <v>54</v>
      </c>
      <c r="I23" s="44">
        <v>7</v>
      </c>
      <c r="J23" s="44">
        <v>38</v>
      </c>
      <c r="K23" s="44">
        <v>50</v>
      </c>
      <c r="L23" s="44">
        <v>75</v>
      </c>
      <c r="M23" s="44">
        <v>0</v>
      </c>
      <c r="N23" s="16">
        <f t="shared" si="1"/>
        <v>92.592592592592595</v>
      </c>
      <c r="O23" s="5">
        <v>39094.06</v>
      </c>
      <c r="P23" s="5">
        <f t="shared" si="2"/>
        <v>39094.06</v>
      </c>
      <c r="Q23" s="16">
        <f t="shared" si="3"/>
        <v>100</v>
      </c>
      <c r="R23" s="5">
        <v>39094.06</v>
      </c>
      <c r="S23" s="16">
        <f t="shared" si="4"/>
        <v>100</v>
      </c>
      <c r="T23" s="5">
        <f t="shared" si="5"/>
        <v>0</v>
      </c>
      <c r="U23" s="16">
        <f t="shared" si="6"/>
        <v>0</v>
      </c>
    </row>
    <row r="24" spans="1:32" ht="27.95" customHeight="1" x14ac:dyDescent="0.25">
      <c r="A24" s="1">
        <f t="shared" si="7"/>
        <v>19</v>
      </c>
      <c r="B24" s="1" t="s">
        <v>22</v>
      </c>
      <c r="C24" s="1"/>
      <c r="D24" s="25" t="s">
        <v>476</v>
      </c>
      <c r="E24" s="84" t="s">
        <v>41</v>
      </c>
      <c r="F24" s="192" t="s">
        <v>434</v>
      </c>
      <c r="G24" s="93">
        <f t="shared" si="0"/>
        <v>0</v>
      </c>
      <c r="H24" s="44">
        <v>5</v>
      </c>
      <c r="I24" s="44">
        <v>0</v>
      </c>
      <c r="J24" s="44">
        <v>4</v>
      </c>
      <c r="K24" s="44">
        <v>0</v>
      </c>
      <c r="L24" s="44">
        <v>0</v>
      </c>
      <c r="M24" s="44">
        <v>0</v>
      </c>
      <c r="N24" s="16">
        <f t="shared" si="1"/>
        <v>0</v>
      </c>
      <c r="O24" s="5">
        <v>0</v>
      </c>
      <c r="P24" s="5">
        <f t="shared" si="2"/>
        <v>0</v>
      </c>
      <c r="Q24" s="16">
        <f t="shared" si="3"/>
        <v>0</v>
      </c>
      <c r="R24" s="5">
        <v>0</v>
      </c>
      <c r="S24" s="16">
        <f t="shared" si="4"/>
        <v>0</v>
      </c>
      <c r="T24" s="5">
        <f t="shared" si="5"/>
        <v>0</v>
      </c>
      <c r="U24" s="16">
        <f t="shared" si="6"/>
        <v>0</v>
      </c>
    </row>
    <row r="25" spans="1:32" ht="27.95" customHeight="1" x14ac:dyDescent="0.25">
      <c r="A25" s="1">
        <f t="shared" si="7"/>
        <v>20</v>
      </c>
      <c r="B25" s="1" t="s">
        <v>22</v>
      </c>
      <c r="C25" s="1"/>
      <c r="D25" s="25" t="s">
        <v>69</v>
      </c>
      <c r="E25" s="84" t="s">
        <v>41</v>
      </c>
      <c r="F25" s="96" t="s">
        <v>293</v>
      </c>
      <c r="G25" s="93">
        <f t="shared" si="0"/>
        <v>5766.92</v>
      </c>
      <c r="H25" s="44">
        <v>16</v>
      </c>
      <c r="I25" s="44">
        <v>3</v>
      </c>
      <c r="J25" s="44">
        <v>13</v>
      </c>
      <c r="K25" s="44">
        <v>11</v>
      </c>
      <c r="L25" s="44">
        <v>14</v>
      </c>
      <c r="M25" s="44">
        <v>0</v>
      </c>
      <c r="N25" s="16">
        <f t="shared" si="1"/>
        <v>68.75</v>
      </c>
      <c r="O25" s="5">
        <v>5766.92</v>
      </c>
      <c r="P25" s="5">
        <f t="shared" si="2"/>
        <v>5766.92</v>
      </c>
      <c r="Q25" s="16">
        <f t="shared" si="3"/>
        <v>100</v>
      </c>
      <c r="R25" s="5">
        <v>5766.92</v>
      </c>
      <c r="S25" s="16">
        <f t="shared" si="4"/>
        <v>100</v>
      </c>
      <c r="T25" s="5">
        <f t="shared" si="5"/>
        <v>0</v>
      </c>
      <c r="U25" s="16">
        <f t="shared" si="6"/>
        <v>0</v>
      </c>
    </row>
    <row r="26" spans="1:32" ht="27.95" customHeight="1" x14ac:dyDescent="0.25">
      <c r="A26" s="1">
        <f t="shared" si="7"/>
        <v>21</v>
      </c>
      <c r="B26" s="1" t="s">
        <v>22</v>
      </c>
      <c r="C26" s="1"/>
      <c r="D26" s="25" t="s">
        <v>66</v>
      </c>
      <c r="E26" s="84" t="s">
        <v>67</v>
      </c>
      <c r="F26" s="96" t="s">
        <v>294</v>
      </c>
      <c r="G26" s="93">
        <f t="shared" si="0"/>
        <v>43287.87</v>
      </c>
      <c r="H26" s="44">
        <v>74</v>
      </c>
      <c r="I26" s="44">
        <v>17</v>
      </c>
      <c r="J26" s="44">
        <v>49</v>
      </c>
      <c r="K26" s="44">
        <v>55</v>
      </c>
      <c r="L26" s="44">
        <v>80</v>
      </c>
      <c r="M26" s="44">
        <v>0</v>
      </c>
      <c r="N26" s="16">
        <f t="shared" si="1"/>
        <v>74.324324324324323</v>
      </c>
      <c r="O26" s="5">
        <v>43287.87</v>
      </c>
      <c r="P26" s="5">
        <f t="shared" si="2"/>
        <v>43287.87</v>
      </c>
      <c r="Q26" s="16">
        <f t="shared" si="3"/>
        <v>100</v>
      </c>
      <c r="R26" s="5">
        <v>43287.87</v>
      </c>
      <c r="S26" s="16">
        <f t="shared" si="4"/>
        <v>100</v>
      </c>
      <c r="T26" s="5">
        <f t="shared" si="5"/>
        <v>0</v>
      </c>
      <c r="U26" s="16">
        <f t="shared" si="6"/>
        <v>0</v>
      </c>
    </row>
    <row r="27" spans="1:32" ht="27.95" customHeight="1" x14ac:dyDescent="0.25">
      <c r="A27" s="1">
        <f t="shared" si="7"/>
        <v>22</v>
      </c>
      <c r="B27" s="1" t="s">
        <v>264</v>
      </c>
      <c r="C27" s="238" t="s">
        <v>265</v>
      </c>
      <c r="D27" s="37" t="s">
        <v>284</v>
      </c>
      <c r="E27" s="84" t="s">
        <v>97</v>
      </c>
      <c r="F27" s="97" t="s">
        <v>358</v>
      </c>
      <c r="G27" s="93">
        <f t="shared" si="0"/>
        <v>8584.5</v>
      </c>
      <c r="H27" s="44">
        <v>14</v>
      </c>
      <c r="I27" s="44">
        <v>6</v>
      </c>
      <c r="J27" s="44">
        <v>3</v>
      </c>
      <c r="K27" s="44">
        <v>10</v>
      </c>
      <c r="L27" s="44">
        <v>13</v>
      </c>
      <c r="M27" s="44">
        <v>0</v>
      </c>
      <c r="N27" s="16">
        <f t="shared" si="1"/>
        <v>71.428571428571431</v>
      </c>
      <c r="O27" s="5">
        <v>8584.5</v>
      </c>
      <c r="P27" s="5">
        <f t="shared" si="2"/>
        <v>8584.5</v>
      </c>
      <c r="Q27" s="16">
        <f t="shared" si="3"/>
        <v>100</v>
      </c>
      <c r="R27" s="5">
        <v>8584.5</v>
      </c>
      <c r="S27" s="16">
        <f t="shared" si="4"/>
        <v>100</v>
      </c>
      <c r="T27" s="5">
        <f t="shared" si="5"/>
        <v>0</v>
      </c>
      <c r="U27" s="16">
        <f t="shared" si="6"/>
        <v>0</v>
      </c>
    </row>
    <row r="28" spans="1:32" ht="27.95" customHeight="1" x14ac:dyDescent="0.25">
      <c r="A28" s="1">
        <f t="shared" si="7"/>
        <v>23</v>
      </c>
      <c r="B28" s="25" t="s">
        <v>23</v>
      </c>
      <c r="C28" s="238" t="s">
        <v>26</v>
      </c>
      <c r="D28" s="25" t="s">
        <v>71</v>
      </c>
      <c r="E28" s="25" t="s">
        <v>72</v>
      </c>
      <c r="F28" s="96" t="s">
        <v>295</v>
      </c>
      <c r="G28" s="16">
        <f t="shared" si="0"/>
        <v>9308.32</v>
      </c>
      <c r="H28" s="44">
        <v>26</v>
      </c>
      <c r="I28" s="44">
        <v>4</v>
      </c>
      <c r="J28" s="44">
        <v>19</v>
      </c>
      <c r="K28" s="44">
        <v>14</v>
      </c>
      <c r="L28" s="44">
        <v>20</v>
      </c>
      <c r="M28" s="44">
        <v>0</v>
      </c>
      <c r="N28" s="16">
        <f t="shared" si="1"/>
        <v>53.846153846153847</v>
      </c>
      <c r="O28" s="5">
        <v>9308.32</v>
      </c>
      <c r="P28" s="5">
        <f t="shared" si="2"/>
        <v>9308.32</v>
      </c>
      <c r="Q28" s="16">
        <f t="shared" si="3"/>
        <v>100</v>
      </c>
      <c r="R28" s="5">
        <v>9308.32</v>
      </c>
      <c r="S28" s="16">
        <f t="shared" si="4"/>
        <v>100</v>
      </c>
      <c r="T28" s="5">
        <f t="shared" si="5"/>
        <v>0</v>
      </c>
      <c r="U28" s="16">
        <f t="shared" si="6"/>
        <v>0</v>
      </c>
    </row>
    <row r="29" spans="1:32" ht="27.95" customHeight="1" x14ac:dyDescent="0.2">
      <c r="A29" s="1">
        <f t="shared" si="7"/>
        <v>24</v>
      </c>
      <c r="B29" s="25" t="s">
        <v>22</v>
      </c>
      <c r="C29" s="238"/>
      <c r="D29" s="25" t="s">
        <v>458</v>
      </c>
      <c r="E29" s="25" t="s">
        <v>41</v>
      </c>
      <c r="F29" s="26" t="s">
        <v>459</v>
      </c>
      <c r="G29" s="16">
        <f t="shared" si="0"/>
        <v>409.27</v>
      </c>
      <c r="H29" s="44">
        <v>5</v>
      </c>
      <c r="I29" s="44">
        <v>1</v>
      </c>
      <c r="J29" s="44">
        <v>3</v>
      </c>
      <c r="K29" s="44">
        <v>1</v>
      </c>
      <c r="L29" s="44">
        <v>1</v>
      </c>
      <c r="M29" s="44">
        <v>0</v>
      </c>
      <c r="N29" s="16">
        <f t="shared" si="1"/>
        <v>20</v>
      </c>
      <c r="O29" s="5">
        <v>409.27</v>
      </c>
      <c r="P29" s="5">
        <f t="shared" si="2"/>
        <v>409.27</v>
      </c>
      <c r="Q29" s="16">
        <f t="shared" si="3"/>
        <v>100</v>
      </c>
      <c r="R29" s="5">
        <v>409.27</v>
      </c>
      <c r="S29" s="16">
        <f t="shared" si="4"/>
        <v>100</v>
      </c>
      <c r="T29" s="5">
        <f t="shared" si="5"/>
        <v>0</v>
      </c>
      <c r="U29" s="16">
        <f t="shared" si="6"/>
        <v>0</v>
      </c>
    </row>
    <row r="30" spans="1:32" ht="27.95" customHeight="1" x14ac:dyDescent="0.2">
      <c r="A30" s="1">
        <f t="shared" si="7"/>
        <v>25</v>
      </c>
      <c r="B30" s="25" t="s">
        <v>22</v>
      </c>
      <c r="C30" s="238"/>
      <c r="D30" s="25" t="s">
        <v>465</v>
      </c>
      <c r="E30" s="25" t="s">
        <v>41</v>
      </c>
      <c r="F30" s="26"/>
      <c r="G30" s="16">
        <f t="shared" si="0"/>
        <v>0</v>
      </c>
      <c r="H30" s="44">
        <v>8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16">
        <f t="shared" si="1"/>
        <v>0</v>
      </c>
      <c r="O30" s="5">
        <v>0</v>
      </c>
      <c r="P30" s="5">
        <f t="shared" si="2"/>
        <v>0</v>
      </c>
      <c r="Q30" s="16">
        <f t="shared" si="3"/>
        <v>0</v>
      </c>
      <c r="R30" s="5">
        <v>0</v>
      </c>
      <c r="S30" s="16">
        <f t="shared" si="4"/>
        <v>0</v>
      </c>
      <c r="T30" s="5">
        <f t="shared" si="5"/>
        <v>0</v>
      </c>
      <c r="U30" s="16">
        <f t="shared" si="6"/>
        <v>0</v>
      </c>
    </row>
    <row r="31" spans="1:32" ht="27.95" customHeight="1" x14ac:dyDescent="0.25">
      <c r="A31" s="1">
        <f t="shared" si="7"/>
        <v>26</v>
      </c>
      <c r="B31" s="1" t="s">
        <v>22</v>
      </c>
      <c r="C31" s="1"/>
      <c r="D31" s="25" t="s">
        <v>74</v>
      </c>
      <c r="E31" s="25" t="s">
        <v>75</v>
      </c>
      <c r="F31" s="96" t="s">
        <v>296</v>
      </c>
      <c r="G31" s="16">
        <f t="shared" si="0"/>
        <v>35909.46</v>
      </c>
      <c r="H31" s="44">
        <v>31</v>
      </c>
      <c r="I31" s="44">
        <v>5</v>
      </c>
      <c r="J31" s="44">
        <v>20</v>
      </c>
      <c r="K31" s="44">
        <v>27</v>
      </c>
      <c r="L31" s="44">
        <v>49</v>
      </c>
      <c r="M31" s="44">
        <v>0</v>
      </c>
      <c r="N31" s="16">
        <f t="shared" si="1"/>
        <v>87.096774193548384</v>
      </c>
      <c r="O31" s="5">
        <v>35909.46</v>
      </c>
      <c r="P31" s="5">
        <f t="shared" si="2"/>
        <v>35909.46</v>
      </c>
      <c r="Q31" s="16">
        <f t="shared" si="3"/>
        <v>100</v>
      </c>
      <c r="R31" s="5">
        <v>35909.46</v>
      </c>
      <c r="S31" s="16">
        <f t="shared" si="4"/>
        <v>100</v>
      </c>
      <c r="T31" s="5">
        <f t="shared" si="5"/>
        <v>0</v>
      </c>
      <c r="U31" s="16">
        <f t="shared" si="6"/>
        <v>0</v>
      </c>
    </row>
    <row r="32" spans="1:32" ht="27.95" customHeight="1" x14ac:dyDescent="0.25">
      <c r="A32" s="1">
        <f t="shared" si="7"/>
        <v>27</v>
      </c>
      <c r="B32" s="1" t="s">
        <v>22</v>
      </c>
      <c r="C32" s="1"/>
      <c r="D32" s="25" t="s">
        <v>77</v>
      </c>
      <c r="E32" s="25" t="s">
        <v>78</v>
      </c>
      <c r="F32" s="88" t="s">
        <v>297</v>
      </c>
      <c r="G32" s="16">
        <f t="shared" si="0"/>
        <v>5568.06</v>
      </c>
      <c r="H32" s="44">
        <v>13</v>
      </c>
      <c r="I32" s="44">
        <v>3</v>
      </c>
      <c r="J32" s="44">
        <v>8</v>
      </c>
      <c r="K32" s="44">
        <v>9</v>
      </c>
      <c r="L32" s="44">
        <v>13</v>
      </c>
      <c r="M32" s="44">
        <v>0</v>
      </c>
      <c r="N32" s="16">
        <f t="shared" si="1"/>
        <v>69.230769230769226</v>
      </c>
      <c r="O32" s="5">
        <v>5568.06</v>
      </c>
      <c r="P32" s="5">
        <f t="shared" si="2"/>
        <v>5568.06</v>
      </c>
      <c r="Q32" s="16">
        <f t="shared" si="3"/>
        <v>100</v>
      </c>
      <c r="R32" s="5">
        <v>5568.06</v>
      </c>
      <c r="S32" s="16">
        <f t="shared" si="4"/>
        <v>100</v>
      </c>
      <c r="T32" s="5">
        <f t="shared" si="5"/>
        <v>0</v>
      </c>
      <c r="U32" s="16">
        <f t="shared" si="6"/>
        <v>0</v>
      </c>
    </row>
    <row r="33" spans="1:21" ht="27.95" customHeight="1" x14ac:dyDescent="0.25">
      <c r="A33" s="1">
        <f t="shared" si="7"/>
        <v>28</v>
      </c>
      <c r="B33" s="1" t="s">
        <v>22</v>
      </c>
      <c r="C33" s="1"/>
      <c r="D33" s="25" t="s">
        <v>80</v>
      </c>
      <c r="E33" s="25" t="s">
        <v>81</v>
      </c>
      <c r="F33" s="97" t="s">
        <v>374</v>
      </c>
      <c r="G33" s="16">
        <f t="shared" si="0"/>
        <v>16424.86</v>
      </c>
      <c r="H33" s="44">
        <v>77</v>
      </c>
      <c r="I33" s="44">
        <v>10</v>
      </c>
      <c r="J33" s="44">
        <v>29</v>
      </c>
      <c r="K33" s="44">
        <v>50</v>
      </c>
      <c r="L33" s="44">
        <v>63</v>
      </c>
      <c r="M33" s="44">
        <v>0</v>
      </c>
      <c r="N33" s="16">
        <f t="shared" si="1"/>
        <v>64.935064935064929</v>
      </c>
      <c r="O33" s="5">
        <v>16424.86</v>
      </c>
      <c r="P33" s="5">
        <f t="shared" si="2"/>
        <v>16424.86</v>
      </c>
      <c r="Q33" s="16">
        <f t="shared" si="3"/>
        <v>100</v>
      </c>
      <c r="R33" s="5">
        <v>16424.86</v>
      </c>
      <c r="S33" s="16">
        <f t="shared" si="4"/>
        <v>100</v>
      </c>
      <c r="T33" s="5">
        <f t="shared" si="5"/>
        <v>0</v>
      </c>
      <c r="U33" s="16">
        <f t="shared" si="6"/>
        <v>0</v>
      </c>
    </row>
    <row r="34" spans="1:21" ht="27.95" customHeight="1" x14ac:dyDescent="0.25">
      <c r="A34" s="1">
        <f t="shared" si="7"/>
        <v>29</v>
      </c>
      <c r="B34" s="1" t="s">
        <v>22</v>
      </c>
      <c r="C34" s="1"/>
      <c r="D34" s="25" t="s">
        <v>83</v>
      </c>
      <c r="E34" s="84" t="s">
        <v>41</v>
      </c>
      <c r="F34" s="88" t="s">
        <v>84</v>
      </c>
      <c r="G34" s="93">
        <f t="shared" si="0"/>
        <v>19683.43</v>
      </c>
      <c r="H34" s="44">
        <v>26</v>
      </c>
      <c r="I34" s="44">
        <v>4</v>
      </c>
      <c r="J34" s="44">
        <v>21</v>
      </c>
      <c r="K34" s="44">
        <v>24</v>
      </c>
      <c r="L34" s="44">
        <v>35</v>
      </c>
      <c r="M34" s="44">
        <v>0</v>
      </c>
      <c r="N34" s="16">
        <f t="shared" si="1"/>
        <v>92.307692307692307</v>
      </c>
      <c r="O34" s="5">
        <v>19683.43</v>
      </c>
      <c r="P34" s="5">
        <f t="shared" si="2"/>
        <v>19683.43</v>
      </c>
      <c r="Q34" s="16">
        <f t="shared" si="3"/>
        <v>100</v>
      </c>
      <c r="R34" s="5">
        <v>19683.43</v>
      </c>
      <c r="S34" s="16">
        <f t="shared" si="4"/>
        <v>100</v>
      </c>
      <c r="T34" s="5">
        <f t="shared" si="5"/>
        <v>0</v>
      </c>
      <c r="U34" s="16">
        <f t="shared" si="6"/>
        <v>0</v>
      </c>
    </row>
    <row r="35" spans="1:21" ht="27.95" customHeight="1" x14ac:dyDescent="0.25">
      <c r="A35" s="1">
        <f t="shared" si="7"/>
        <v>30</v>
      </c>
      <c r="B35" s="1" t="s">
        <v>22</v>
      </c>
      <c r="C35" s="1"/>
      <c r="D35" s="34" t="s">
        <v>85</v>
      </c>
      <c r="E35" s="84" t="s">
        <v>41</v>
      </c>
      <c r="F35" s="97" t="s">
        <v>356</v>
      </c>
      <c r="G35" s="93">
        <f t="shared" si="0"/>
        <v>9982.34</v>
      </c>
      <c r="H35" s="44">
        <v>19</v>
      </c>
      <c r="I35" s="44">
        <v>4</v>
      </c>
      <c r="J35" s="44">
        <v>10</v>
      </c>
      <c r="K35" s="44">
        <v>15</v>
      </c>
      <c r="L35" s="44">
        <v>17</v>
      </c>
      <c r="M35" s="44">
        <v>0</v>
      </c>
      <c r="N35" s="16">
        <f t="shared" si="1"/>
        <v>78.94736842105263</v>
      </c>
      <c r="O35" s="5">
        <v>9982.34</v>
      </c>
      <c r="P35" s="5">
        <f t="shared" si="2"/>
        <v>9982.34</v>
      </c>
      <c r="Q35" s="16">
        <f t="shared" si="3"/>
        <v>100</v>
      </c>
      <c r="R35" s="5">
        <v>9982.34</v>
      </c>
      <c r="S35" s="16">
        <f t="shared" si="4"/>
        <v>100</v>
      </c>
      <c r="T35" s="5">
        <f t="shared" si="5"/>
        <v>0</v>
      </c>
      <c r="U35" s="16">
        <f t="shared" si="6"/>
        <v>0</v>
      </c>
    </row>
    <row r="36" spans="1:21" ht="27.95" customHeight="1" x14ac:dyDescent="0.25">
      <c r="A36" s="1">
        <f t="shared" si="7"/>
        <v>31</v>
      </c>
      <c r="B36" s="1" t="s">
        <v>22</v>
      </c>
      <c r="C36" s="1"/>
      <c r="D36" s="25" t="s">
        <v>87</v>
      </c>
      <c r="E36" s="84" t="s">
        <v>53</v>
      </c>
      <c r="F36" s="88" t="s">
        <v>298</v>
      </c>
      <c r="G36" s="93">
        <f t="shared" si="0"/>
        <v>24168.41</v>
      </c>
      <c r="H36" s="44">
        <v>42</v>
      </c>
      <c r="I36" s="44">
        <v>15</v>
      </c>
      <c r="J36" s="44">
        <v>21</v>
      </c>
      <c r="K36" s="44">
        <v>32</v>
      </c>
      <c r="L36" s="44">
        <v>37</v>
      </c>
      <c r="M36" s="44">
        <v>0</v>
      </c>
      <c r="N36" s="16">
        <f t="shared" si="1"/>
        <v>76.19047619047619</v>
      </c>
      <c r="O36" s="5">
        <v>24168.41</v>
      </c>
      <c r="P36" s="5">
        <f t="shared" si="2"/>
        <v>24168.41</v>
      </c>
      <c r="Q36" s="16">
        <f t="shared" si="3"/>
        <v>100</v>
      </c>
      <c r="R36" s="5">
        <v>24168.41</v>
      </c>
      <c r="S36" s="16">
        <f t="shared" si="4"/>
        <v>100</v>
      </c>
      <c r="T36" s="5">
        <f t="shared" si="5"/>
        <v>0</v>
      </c>
      <c r="U36" s="16">
        <f t="shared" si="6"/>
        <v>0</v>
      </c>
    </row>
    <row r="37" spans="1:21" ht="27.95" customHeight="1" x14ac:dyDescent="0.25">
      <c r="A37" s="1">
        <f t="shared" si="7"/>
        <v>32</v>
      </c>
      <c r="B37" s="25" t="s">
        <v>24</v>
      </c>
      <c r="C37" s="238" t="s">
        <v>27</v>
      </c>
      <c r="D37" s="25" t="s">
        <v>483</v>
      </c>
      <c r="E37" s="84" t="s">
        <v>41</v>
      </c>
      <c r="F37" s="96" t="s">
        <v>363</v>
      </c>
      <c r="G37" s="93">
        <f t="shared" si="0"/>
        <v>18443.7</v>
      </c>
      <c r="H37" s="44">
        <v>32</v>
      </c>
      <c r="I37" s="44">
        <v>3</v>
      </c>
      <c r="J37" s="44">
        <v>19</v>
      </c>
      <c r="K37" s="44">
        <v>25</v>
      </c>
      <c r="L37" s="44">
        <v>29</v>
      </c>
      <c r="M37" s="44">
        <v>0</v>
      </c>
      <c r="N37" s="16">
        <f t="shared" si="1"/>
        <v>78.125</v>
      </c>
      <c r="O37" s="5">
        <v>18443.7</v>
      </c>
      <c r="P37" s="5">
        <f t="shared" si="2"/>
        <v>18443.7</v>
      </c>
      <c r="Q37" s="16">
        <f t="shared" si="3"/>
        <v>100</v>
      </c>
      <c r="R37" s="5">
        <v>18443.7</v>
      </c>
      <c r="S37" s="16">
        <f t="shared" si="4"/>
        <v>100</v>
      </c>
      <c r="T37" s="5">
        <f t="shared" si="5"/>
        <v>0</v>
      </c>
      <c r="U37" s="16">
        <f t="shared" si="6"/>
        <v>0</v>
      </c>
    </row>
    <row r="38" spans="1:21" ht="27.95" customHeight="1" x14ac:dyDescent="0.25">
      <c r="A38" s="1">
        <f t="shared" si="7"/>
        <v>33</v>
      </c>
      <c r="B38" s="25" t="s">
        <v>22</v>
      </c>
      <c r="C38" s="238"/>
      <c r="D38" s="25" t="s">
        <v>417</v>
      </c>
      <c r="E38" s="84" t="s">
        <v>41</v>
      </c>
      <c r="F38" s="192" t="s">
        <v>435</v>
      </c>
      <c r="G38" s="93">
        <f t="shared" si="0"/>
        <v>2215.5100000000002</v>
      </c>
      <c r="H38" s="44">
        <v>22</v>
      </c>
      <c r="I38" s="44">
        <v>3</v>
      </c>
      <c r="J38" s="44">
        <v>3</v>
      </c>
      <c r="K38" s="44">
        <v>8</v>
      </c>
      <c r="L38" s="44">
        <v>9</v>
      </c>
      <c r="M38" s="44">
        <v>0</v>
      </c>
      <c r="N38" s="16">
        <f t="shared" si="1"/>
        <v>36.363636363636367</v>
      </c>
      <c r="O38" s="5">
        <v>2215.5100000000002</v>
      </c>
      <c r="P38" s="5">
        <f t="shared" si="2"/>
        <v>2215.5100000000002</v>
      </c>
      <c r="Q38" s="16">
        <f t="shared" si="3"/>
        <v>100</v>
      </c>
      <c r="R38" s="5">
        <v>2215.5100000000002</v>
      </c>
      <c r="S38" s="16">
        <f t="shared" si="4"/>
        <v>100</v>
      </c>
      <c r="T38" s="5">
        <f t="shared" si="5"/>
        <v>0</v>
      </c>
      <c r="U38" s="16">
        <f t="shared" si="6"/>
        <v>0</v>
      </c>
    </row>
    <row r="39" spans="1:21" ht="27.95" customHeight="1" x14ac:dyDescent="0.25">
      <c r="A39" s="1">
        <f t="shared" si="7"/>
        <v>34</v>
      </c>
      <c r="B39" s="1" t="s">
        <v>22</v>
      </c>
      <c r="C39" s="1"/>
      <c r="D39" s="25" t="s">
        <v>94</v>
      </c>
      <c r="E39" s="84" t="s">
        <v>41</v>
      </c>
      <c r="F39" s="96" t="s">
        <v>299</v>
      </c>
      <c r="G39" s="93">
        <f t="shared" si="0"/>
        <v>10950.14</v>
      </c>
      <c r="H39" s="44">
        <v>30</v>
      </c>
      <c r="I39" s="44">
        <v>4</v>
      </c>
      <c r="J39" s="44">
        <v>13</v>
      </c>
      <c r="K39" s="44">
        <v>21</v>
      </c>
      <c r="L39" s="44">
        <v>26</v>
      </c>
      <c r="M39" s="44">
        <v>0</v>
      </c>
      <c r="N39" s="16">
        <f t="shared" si="1"/>
        <v>70</v>
      </c>
      <c r="O39" s="5">
        <v>10950.14</v>
      </c>
      <c r="P39" s="5">
        <f t="shared" si="2"/>
        <v>10950.14</v>
      </c>
      <c r="Q39" s="16">
        <f t="shared" si="3"/>
        <v>100</v>
      </c>
      <c r="R39" s="5">
        <v>10950.14</v>
      </c>
      <c r="S39" s="16">
        <f t="shared" si="4"/>
        <v>100</v>
      </c>
      <c r="T39" s="5">
        <f t="shared" si="5"/>
        <v>0</v>
      </c>
      <c r="U39" s="16">
        <f t="shared" si="6"/>
        <v>0</v>
      </c>
    </row>
    <row r="40" spans="1:21" ht="38.25" x14ac:dyDescent="0.25">
      <c r="A40" s="1">
        <f t="shared" si="7"/>
        <v>35</v>
      </c>
      <c r="B40" s="117" t="s">
        <v>23</v>
      </c>
      <c r="C40" s="238" t="s">
        <v>383</v>
      </c>
      <c r="D40" s="25" t="s">
        <v>384</v>
      </c>
      <c r="E40" s="84" t="s">
        <v>41</v>
      </c>
      <c r="F40" s="97" t="s">
        <v>436</v>
      </c>
      <c r="G40" s="93">
        <f t="shared" si="0"/>
        <v>3993.8</v>
      </c>
      <c r="H40" s="44">
        <v>8</v>
      </c>
      <c r="I40" s="44">
        <v>2</v>
      </c>
      <c r="J40" s="44">
        <v>6</v>
      </c>
      <c r="K40" s="44">
        <v>7</v>
      </c>
      <c r="L40" s="44">
        <v>9</v>
      </c>
      <c r="M40" s="44">
        <v>0</v>
      </c>
      <c r="N40" s="16">
        <f t="shared" si="1"/>
        <v>87.5</v>
      </c>
      <c r="O40" s="5">
        <v>3993.8</v>
      </c>
      <c r="P40" s="5">
        <f t="shared" si="2"/>
        <v>3993.8</v>
      </c>
      <c r="Q40" s="16">
        <f t="shared" si="3"/>
        <v>100</v>
      </c>
      <c r="R40" s="5">
        <v>3993.8</v>
      </c>
      <c r="S40" s="16">
        <f t="shared" si="4"/>
        <v>100</v>
      </c>
      <c r="T40" s="5">
        <f t="shared" si="5"/>
        <v>0</v>
      </c>
      <c r="U40" s="16">
        <f t="shared" si="6"/>
        <v>0</v>
      </c>
    </row>
    <row r="41" spans="1:21" ht="30" x14ac:dyDescent="0.25">
      <c r="A41" s="1">
        <f t="shared" si="7"/>
        <v>36</v>
      </c>
      <c r="B41" s="117" t="s">
        <v>22</v>
      </c>
      <c r="C41" s="238"/>
      <c r="D41" s="25" t="s">
        <v>452</v>
      </c>
      <c r="E41" s="84" t="s">
        <v>41</v>
      </c>
      <c r="F41" s="97"/>
      <c r="G41" s="93">
        <f t="shared" si="0"/>
        <v>1916.42</v>
      </c>
      <c r="H41" s="44">
        <v>6</v>
      </c>
      <c r="I41" s="44">
        <v>0</v>
      </c>
      <c r="J41" s="44">
        <v>5</v>
      </c>
      <c r="K41" s="44">
        <v>4</v>
      </c>
      <c r="L41" s="44">
        <v>4</v>
      </c>
      <c r="M41" s="44">
        <v>0</v>
      </c>
      <c r="N41" s="16">
        <f t="shared" si="1"/>
        <v>66.666666666666657</v>
      </c>
      <c r="O41" s="5">
        <v>1916.42</v>
      </c>
      <c r="P41" s="5">
        <f t="shared" si="2"/>
        <v>1916.42</v>
      </c>
      <c r="Q41" s="16">
        <f t="shared" si="3"/>
        <v>100</v>
      </c>
      <c r="R41" s="5">
        <v>1916.42</v>
      </c>
      <c r="S41" s="16">
        <f t="shared" si="4"/>
        <v>100</v>
      </c>
      <c r="T41" s="5">
        <f t="shared" si="5"/>
        <v>0</v>
      </c>
      <c r="U41" s="16">
        <f t="shared" si="6"/>
        <v>0</v>
      </c>
    </row>
    <row r="42" spans="1:21" ht="27.95" customHeight="1" x14ac:dyDescent="0.2">
      <c r="A42" s="1">
        <f t="shared" si="7"/>
        <v>37</v>
      </c>
      <c r="B42" s="1" t="s">
        <v>22</v>
      </c>
      <c r="C42" s="1"/>
      <c r="D42" s="37" t="s">
        <v>99</v>
      </c>
      <c r="E42" s="85" t="s">
        <v>100</v>
      </c>
      <c r="F42" s="138" t="s">
        <v>300</v>
      </c>
      <c r="G42" s="93">
        <f t="shared" si="0"/>
        <v>49391.18</v>
      </c>
      <c r="H42" s="44">
        <v>63</v>
      </c>
      <c r="I42" s="44">
        <v>4</v>
      </c>
      <c r="J42" s="44">
        <v>45</v>
      </c>
      <c r="K42" s="44">
        <v>59</v>
      </c>
      <c r="L42" s="44">
        <v>72</v>
      </c>
      <c r="M42" s="44">
        <v>1</v>
      </c>
      <c r="N42" s="16">
        <f t="shared" si="1"/>
        <v>93.650793650793645</v>
      </c>
      <c r="O42" s="5">
        <v>49391.18</v>
      </c>
      <c r="P42" s="5">
        <f t="shared" si="2"/>
        <v>49391.18</v>
      </c>
      <c r="Q42" s="16">
        <f t="shared" si="3"/>
        <v>100</v>
      </c>
      <c r="R42" s="5">
        <v>49391.18</v>
      </c>
      <c r="S42" s="16">
        <f t="shared" si="4"/>
        <v>100</v>
      </c>
      <c r="T42" s="5">
        <f t="shared" si="5"/>
        <v>0</v>
      </c>
      <c r="U42" s="16">
        <f t="shared" si="6"/>
        <v>0</v>
      </c>
    </row>
    <row r="43" spans="1:21" ht="27.95" customHeight="1" x14ac:dyDescent="0.25">
      <c r="A43" s="1">
        <f t="shared" si="7"/>
        <v>38</v>
      </c>
      <c r="B43" s="1" t="s">
        <v>22</v>
      </c>
      <c r="C43" s="1"/>
      <c r="D43" s="25" t="s">
        <v>102</v>
      </c>
      <c r="E43" s="84" t="s">
        <v>41</v>
      </c>
      <c r="F43" s="96" t="s">
        <v>301</v>
      </c>
      <c r="G43" s="93">
        <f t="shared" si="0"/>
        <v>27433.25</v>
      </c>
      <c r="H43" s="44">
        <v>47</v>
      </c>
      <c r="I43" s="44">
        <v>10</v>
      </c>
      <c r="J43" s="44">
        <v>33</v>
      </c>
      <c r="K43" s="44">
        <v>37</v>
      </c>
      <c r="L43" s="44">
        <v>45</v>
      </c>
      <c r="M43" s="44">
        <v>0</v>
      </c>
      <c r="N43" s="16">
        <f t="shared" si="1"/>
        <v>78.723404255319153</v>
      </c>
      <c r="O43" s="5">
        <v>27433.25</v>
      </c>
      <c r="P43" s="5">
        <f t="shared" si="2"/>
        <v>27433.25</v>
      </c>
      <c r="Q43" s="16">
        <f t="shared" si="3"/>
        <v>100</v>
      </c>
      <c r="R43" s="5">
        <v>27433.25</v>
      </c>
      <c r="S43" s="16">
        <f t="shared" si="4"/>
        <v>100</v>
      </c>
      <c r="T43" s="5">
        <f t="shared" si="5"/>
        <v>0</v>
      </c>
      <c r="U43" s="16">
        <f t="shared" si="6"/>
        <v>0</v>
      </c>
    </row>
    <row r="44" spans="1:21" ht="27.95" customHeight="1" x14ac:dyDescent="0.25">
      <c r="A44" s="1">
        <f t="shared" si="7"/>
        <v>39</v>
      </c>
      <c r="B44" s="1" t="s">
        <v>22</v>
      </c>
      <c r="C44" s="1"/>
      <c r="D44" s="25" t="s">
        <v>104</v>
      </c>
      <c r="E44" s="84" t="s">
        <v>41</v>
      </c>
      <c r="F44" s="96" t="s">
        <v>302</v>
      </c>
      <c r="G44" s="93">
        <f t="shared" si="0"/>
        <v>18778.2</v>
      </c>
      <c r="H44" s="44">
        <v>33</v>
      </c>
      <c r="I44" s="44">
        <v>8</v>
      </c>
      <c r="J44" s="44">
        <v>20</v>
      </c>
      <c r="K44" s="44">
        <v>22</v>
      </c>
      <c r="L44" s="44">
        <v>30</v>
      </c>
      <c r="M44" s="44">
        <v>0</v>
      </c>
      <c r="N44" s="16">
        <f t="shared" si="1"/>
        <v>66.666666666666657</v>
      </c>
      <c r="O44" s="5">
        <v>18778.2</v>
      </c>
      <c r="P44" s="5">
        <f t="shared" si="2"/>
        <v>18778.2</v>
      </c>
      <c r="Q44" s="16">
        <f t="shared" si="3"/>
        <v>100</v>
      </c>
      <c r="R44" s="5">
        <v>18778.2</v>
      </c>
      <c r="S44" s="16">
        <f t="shared" si="4"/>
        <v>100</v>
      </c>
      <c r="T44" s="5">
        <f t="shared" si="5"/>
        <v>0</v>
      </c>
      <c r="U44" s="16">
        <f t="shared" si="6"/>
        <v>0</v>
      </c>
    </row>
    <row r="45" spans="1:21" ht="27.95" customHeight="1" x14ac:dyDescent="0.25">
      <c r="A45" s="1">
        <f t="shared" si="7"/>
        <v>40</v>
      </c>
      <c r="B45" s="1" t="s">
        <v>22</v>
      </c>
      <c r="C45" s="1"/>
      <c r="D45" s="25" t="s">
        <v>106</v>
      </c>
      <c r="E45" s="84" t="s">
        <v>53</v>
      </c>
      <c r="F45" s="96" t="s">
        <v>303</v>
      </c>
      <c r="G45" s="93">
        <f t="shared" si="0"/>
        <v>15775.46</v>
      </c>
      <c r="H45" s="44">
        <v>29</v>
      </c>
      <c r="I45" s="44">
        <v>10</v>
      </c>
      <c r="J45" s="44">
        <v>15</v>
      </c>
      <c r="K45" s="44">
        <v>25</v>
      </c>
      <c r="L45" s="44">
        <v>38</v>
      </c>
      <c r="M45" s="44">
        <v>0</v>
      </c>
      <c r="N45" s="16">
        <f t="shared" si="1"/>
        <v>86.206896551724128</v>
      </c>
      <c r="O45" s="5">
        <v>15775.46</v>
      </c>
      <c r="P45" s="5">
        <f t="shared" si="2"/>
        <v>15775.46</v>
      </c>
      <c r="Q45" s="16">
        <f t="shared" si="3"/>
        <v>100</v>
      </c>
      <c r="R45" s="5">
        <v>15775.46</v>
      </c>
      <c r="S45" s="16">
        <f t="shared" si="4"/>
        <v>100</v>
      </c>
      <c r="T45" s="5">
        <f t="shared" si="5"/>
        <v>0</v>
      </c>
      <c r="U45" s="16">
        <f t="shared" si="6"/>
        <v>0</v>
      </c>
    </row>
    <row r="46" spans="1:21" ht="27.95" customHeight="1" x14ac:dyDescent="0.25">
      <c r="A46" s="1">
        <f t="shared" si="7"/>
        <v>41</v>
      </c>
      <c r="B46" s="1" t="s">
        <v>22</v>
      </c>
      <c r="C46" s="1"/>
      <c r="D46" s="25" t="s">
        <v>108</v>
      </c>
      <c r="E46" s="84" t="s">
        <v>41</v>
      </c>
      <c r="F46" s="98" t="s">
        <v>304</v>
      </c>
      <c r="G46" s="93">
        <f t="shared" si="0"/>
        <v>61948.3</v>
      </c>
      <c r="H46" s="44">
        <v>76</v>
      </c>
      <c r="I46" s="44">
        <v>25</v>
      </c>
      <c r="J46" s="44">
        <v>40</v>
      </c>
      <c r="K46" s="44">
        <v>64</v>
      </c>
      <c r="L46" s="44">
        <v>91</v>
      </c>
      <c r="M46" s="44">
        <v>0</v>
      </c>
      <c r="N46" s="16">
        <f t="shared" si="1"/>
        <v>84.210526315789465</v>
      </c>
      <c r="O46" s="5">
        <v>61948.3</v>
      </c>
      <c r="P46" s="5">
        <f t="shared" si="2"/>
        <v>61948.3</v>
      </c>
      <c r="Q46" s="16">
        <f t="shared" si="3"/>
        <v>100</v>
      </c>
      <c r="R46" s="5">
        <v>61948.3</v>
      </c>
      <c r="S46" s="16">
        <f t="shared" si="4"/>
        <v>100</v>
      </c>
      <c r="T46" s="5">
        <f t="shared" si="5"/>
        <v>0</v>
      </c>
      <c r="U46" s="16">
        <f t="shared" si="6"/>
        <v>0</v>
      </c>
    </row>
    <row r="47" spans="1:21" ht="27.95" customHeight="1" x14ac:dyDescent="0.25">
      <c r="A47" s="1">
        <f t="shared" si="7"/>
        <v>42</v>
      </c>
      <c r="B47" s="25" t="s">
        <v>264</v>
      </c>
      <c r="C47" s="238" t="s">
        <v>273</v>
      </c>
      <c r="D47" s="25" t="s">
        <v>115</v>
      </c>
      <c r="E47" s="86" t="s">
        <v>116</v>
      </c>
      <c r="F47" s="97" t="s">
        <v>375</v>
      </c>
      <c r="G47" s="93">
        <f t="shared" si="0"/>
        <v>32931.65</v>
      </c>
      <c r="H47" s="44">
        <v>47</v>
      </c>
      <c r="I47" s="44">
        <v>10</v>
      </c>
      <c r="J47" s="44">
        <v>19</v>
      </c>
      <c r="K47" s="44">
        <v>41</v>
      </c>
      <c r="L47" s="44">
        <v>56</v>
      </c>
      <c r="M47" s="44">
        <v>0</v>
      </c>
      <c r="N47" s="16">
        <f t="shared" si="1"/>
        <v>87.2340425531915</v>
      </c>
      <c r="O47" s="5">
        <v>32931.65</v>
      </c>
      <c r="P47" s="5">
        <f t="shared" si="2"/>
        <v>32931.65</v>
      </c>
      <c r="Q47" s="16">
        <f t="shared" si="3"/>
        <v>100</v>
      </c>
      <c r="R47" s="5">
        <v>32931.65</v>
      </c>
      <c r="S47" s="16">
        <f t="shared" si="4"/>
        <v>100</v>
      </c>
      <c r="T47" s="5">
        <f t="shared" si="5"/>
        <v>0</v>
      </c>
      <c r="U47" s="16">
        <f t="shared" si="6"/>
        <v>0</v>
      </c>
    </row>
    <row r="48" spans="1:21" ht="32.25" customHeight="1" x14ac:dyDescent="0.25">
      <c r="A48" s="1">
        <f t="shared" si="7"/>
        <v>43</v>
      </c>
      <c r="B48" s="1" t="s">
        <v>22</v>
      </c>
      <c r="C48" s="1"/>
      <c r="D48" s="25" t="s">
        <v>113</v>
      </c>
      <c r="E48" s="84" t="s">
        <v>53</v>
      </c>
      <c r="F48" s="96" t="s">
        <v>305</v>
      </c>
      <c r="G48" s="93">
        <f t="shared" si="0"/>
        <v>8697.07</v>
      </c>
      <c r="H48" s="44">
        <v>41</v>
      </c>
      <c r="I48" s="44">
        <v>9</v>
      </c>
      <c r="J48" s="44">
        <v>28</v>
      </c>
      <c r="K48" s="44">
        <v>21</v>
      </c>
      <c r="L48" s="44">
        <v>21</v>
      </c>
      <c r="M48" s="44">
        <v>0</v>
      </c>
      <c r="N48" s="16">
        <f t="shared" si="1"/>
        <v>51.219512195121951</v>
      </c>
      <c r="O48" s="5">
        <v>8697.07</v>
      </c>
      <c r="P48" s="5">
        <f t="shared" si="2"/>
        <v>8697.07</v>
      </c>
      <c r="Q48" s="16">
        <f t="shared" si="3"/>
        <v>100</v>
      </c>
      <c r="R48" s="5">
        <v>8697.07</v>
      </c>
      <c r="S48" s="16">
        <f t="shared" si="4"/>
        <v>100</v>
      </c>
      <c r="T48" s="5">
        <f t="shared" si="5"/>
        <v>0</v>
      </c>
      <c r="U48" s="16">
        <f t="shared" si="6"/>
        <v>0</v>
      </c>
    </row>
    <row r="49" spans="1:21" ht="27.95" customHeight="1" x14ac:dyDescent="0.25">
      <c r="A49" s="1">
        <f t="shared" si="7"/>
        <v>44</v>
      </c>
      <c r="B49" s="1" t="s">
        <v>22</v>
      </c>
      <c r="C49" s="1"/>
      <c r="D49" s="25" t="s">
        <v>118</v>
      </c>
      <c r="E49" s="84" t="s">
        <v>116</v>
      </c>
      <c r="F49" s="96" t="s">
        <v>306</v>
      </c>
      <c r="G49" s="93">
        <f t="shared" si="0"/>
        <v>14660.25</v>
      </c>
      <c r="H49" s="44">
        <v>23</v>
      </c>
      <c r="I49" s="44">
        <v>6</v>
      </c>
      <c r="J49" s="44">
        <v>11</v>
      </c>
      <c r="K49" s="44">
        <v>16</v>
      </c>
      <c r="L49" s="44">
        <v>24</v>
      </c>
      <c r="M49" s="44">
        <v>0</v>
      </c>
      <c r="N49" s="16">
        <f t="shared" si="1"/>
        <v>69.565217391304344</v>
      </c>
      <c r="O49" s="5">
        <v>14660.25</v>
      </c>
      <c r="P49" s="5">
        <f t="shared" si="2"/>
        <v>14660.25</v>
      </c>
      <c r="Q49" s="16">
        <f t="shared" si="3"/>
        <v>100</v>
      </c>
      <c r="R49" s="5">
        <v>14660.25</v>
      </c>
      <c r="S49" s="16">
        <f t="shared" si="4"/>
        <v>100</v>
      </c>
      <c r="T49" s="5">
        <f t="shared" si="5"/>
        <v>0</v>
      </c>
      <c r="U49" s="16">
        <f t="shared" si="6"/>
        <v>0</v>
      </c>
    </row>
    <row r="50" spans="1:21" ht="27.95" customHeight="1" x14ac:dyDescent="0.25">
      <c r="A50" s="1">
        <f t="shared" si="7"/>
        <v>45</v>
      </c>
      <c r="B50" s="1" t="s">
        <v>22</v>
      </c>
      <c r="C50" s="1"/>
      <c r="D50" s="25" t="s">
        <v>120</v>
      </c>
      <c r="E50" s="84" t="s">
        <v>58</v>
      </c>
      <c r="F50" s="96" t="s">
        <v>307</v>
      </c>
      <c r="G50" s="93">
        <f t="shared" si="0"/>
        <v>29294.16</v>
      </c>
      <c r="H50" s="44">
        <v>28</v>
      </c>
      <c r="I50" s="44">
        <v>6</v>
      </c>
      <c r="J50" s="44">
        <v>15</v>
      </c>
      <c r="K50" s="44">
        <v>18</v>
      </c>
      <c r="L50" s="44">
        <v>31</v>
      </c>
      <c r="M50" s="44">
        <v>0</v>
      </c>
      <c r="N50" s="16">
        <f t="shared" si="1"/>
        <v>64.285714285714292</v>
      </c>
      <c r="O50" s="5">
        <v>29294.16</v>
      </c>
      <c r="P50" s="5">
        <f t="shared" si="2"/>
        <v>29294.16</v>
      </c>
      <c r="Q50" s="16">
        <f t="shared" si="3"/>
        <v>100</v>
      </c>
      <c r="R50" s="5">
        <v>29294.16</v>
      </c>
      <c r="S50" s="16">
        <f t="shared" si="4"/>
        <v>100</v>
      </c>
      <c r="T50" s="5">
        <f t="shared" si="5"/>
        <v>0</v>
      </c>
      <c r="U50" s="16">
        <f t="shared" si="6"/>
        <v>0</v>
      </c>
    </row>
    <row r="51" spans="1:21" ht="27.95" customHeight="1" x14ac:dyDescent="0.25">
      <c r="A51" s="1">
        <f t="shared" si="7"/>
        <v>46</v>
      </c>
      <c r="B51" s="1" t="s">
        <v>22</v>
      </c>
      <c r="C51" s="1"/>
      <c r="D51" s="37" t="s">
        <v>418</v>
      </c>
      <c r="E51" s="84" t="s">
        <v>58</v>
      </c>
      <c r="F51" s="192" t="s">
        <v>437</v>
      </c>
      <c r="G51" s="93">
        <f t="shared" si="0"/>
        <v>16577.28</v>
      </c>
      <c r="H51" s="44">
        <v>23</v>
      </c>
      <c r="I51" s="44">
        <v>1</v>
      </c>
      <c r="J51" s="44">
        <v>3</v>
      </c>
      <c r="K51" s="44">
        <v>14</v>
      </c>
      <c r="L51" s="44">
        <v>28</v>
      </c>
      <c r="M51" s="44">
        <v>0</v>
      </c>
      <c r="N51" s="16">
        <f t="shared" si="1"/>
        <v>60.869565217391312</v>
      </c>
      <c r="O51" s="5">
        <v>16577.28</v>
      </c>
      <c r="P51" s="5">
        <f t="shared" si="2"/>
        <v>16577.28</v>
      </c>
      <c r="Q51" s="16">
        <f t="shared" si="3"/>
        <v>100</v>
      </c>
      <c r="R51" s="5">
        <v>16577.28</v>
      </c>
      <c r="S51" s="16">
        <f t="shared" si="4"/>
        <v>100</v>
      </c>
      <c r="T51" s="5">
        <f t="shared" si="5"/>
        <v>0</v>
      </c>
      <c r="U51" s="16">
        <f t="shared" si="6"/>
        <v>0</v>
      </c>
    </row>
    <row r="52" spans="1:21" ht="27.95" customHeight="1" x14ac:dyDescent="0.25">
      <c r="A52" s="1">
        <f t="shared" si="7"/>
        <v>47</v>
      </c>
      <c r="B52" s="1" t="s">
        <v>22</v>
      </c>
      <c r="C52" s="1"/>
      <c r="D52" s="25" t="s">
        <v>122</v>
      </c>
      <c r="E52" s="84" t="s">
        <v>123</v>
      </c>
      <c r="F52" s="96" t="s">
        <v>308</v>
      </c>
      <c r="G52" s="93">
        <f t="shared" si="0"/>
        <v>101937.47</v>
      </c>
      <c r="H52" s="44">
        <v>127</v>
      </c>
      <c r="I52" s="44">
        <v>10</v>
      </c>
      <c r="J52" s="44">
        <v>96</v>
      </c>
      <c r="K52" s="44">
        <v>84</v>
      </c>
      <c r="L52" s="44">
        <v>129</v>
      </c>
      <c r="M52" s="44">
        <v>0</v>
      </c>
      <c r="N52" s="16">
        <f t="shared" si="1"/>
        <v>66.141732283464577</v>
      </c>
      <c r="O52" s="5">
        <v>101937.47</v>
      </c>
      <c r="P52" s="5">
        <f t="shared" si="2"/>
        <v>101937.47</v>
      </c>
      <c r="Q52" s="16">
        <f t="shared" si="3"/>
        <v>100</v>
      </c>
      <c r="R52" s="5">
        <v>101937.47</v>
      </c>
      <c r="S52" s="16">
        <f t="shared" si="4"/>
        <v>100</v>
      </c>
      <c r="T52" s="5">
        <f t="shared" si="5"/>
        <v>0</v>
      </c>
      <c r="U52" s="16">
        <f t="shared" si="6"/>
        <v>0</v>
      </c>
    </row>
    <row r="53" spans="1:21" ht="27.95" customHeight="1" x14ac:dyDescent="0.25">
      <c r="A53" s="1">
        <f t="shared" si="7"/>
        <v>48</v>
      </c>
      <c r="B53" s="1" t="s">
        <v>22</v>
      </c>
      <c r="C53" s="1"/>
      <c r="D53" s="25" t="s">
        <v>266</v>
      </c>
      <c r="E53" s="84" t="s">
        <v>41</v>
      </c>
      <c r="F53" s="96" t="s">
        <v>309</v>
      </c>
      <c r="G53" s="93">
        <f t="shared" si="0"/>
        <v>0</v>
      </c>
      <c r="H53" s="44">
        <v>11</v>
      </c>
      <c r="I53" s="44">
        <v>2</v>
      </c>
      <c r="J53" s="44">
        <v>7</v>
      </c>
      <c r="K53" s="44">
        <v>0</v>
      </c>
      <c r="L53" s="44">
        <v>0</v>
      </c>
      <c r="M53" s="44">
        <v>0</v>
      </c>
      <c r="N53" s="16">
        <f t="shared" si="1"/>
        <v>0</v>
      </c>
      <c r="O53" s="16">
        <f>IF(I53=0,0,L53/I53)*100</f>
        <v>0</v>
      </c>
      <c r="P53" s="5">
        <f t="shared" si="2"/>
        <v>0</v>
      </c>
      <c r="Q53" s="16">
        <f t="shared" si="3"/>
        <v>0</v>
      </c>
      <c r="R53" s="16">
        <f t="shared" ref="R53" si="8">IF(L53=0,0,O53/L53)*100</f>
        <v>0</v>
      </c>
      <c r="S53" s="16">
        <f t="shared" si="4"/>
        <v>0</v>
      </c>
      <c r="T53" s="5">
        <f t="shared" si="5"/>
        <v>0</v>
      </c>
      <c r="U53" s="16">
        <f t="shared" si="6"/>
        <v>0</v>
      </c>
    </row>
    <row r="54" spans="1:21" ht="38.25" customHeight="1" x14ac:dyDescent="0.25">
      <c r="A54" s="1">
        <f t="shared" si="7"/>
        <v>49</v>
      </c>
      <c r="B54" s="238" t="s">
        <v>23</v>
      </c>
      <c r="C54" s="238" t="s">
        <v>273</v>
      </c>
      <c r="D54" s="25" t="s">
        <v>274</v>
      </c>
      <c r="E54" s="84" t="s">
        <v>41</v>
      </c>
      <c r="F54" s="96" t="s">
        <v>310</v>
      </c>
      <c r="G54" s="93">
        <f t="shared" si="0"/>
        <v>6532.15</v>
      </c>
      <c r="H54" s="44">
        <v>27</v>
      </c>
      <c r="I54" s="44">
        <v>5</v>
      </c>
      <c r="J54" s="44">
        <v>16</v>
      </c>
      <c r="K54" s="44">
        <v>14</v>
      </c>
      <c r="L54" s="44">
        <v>27</v>
      </c>
      <c r="M54" s="44">
        <v>0</v>
      </c>
      <c r="N54" s="16">
        <f t="shared" si="1"/>
        <v>51.851851851851848</v>
      </c>
      <c r="O54" s="16">
        <v>6532.15</v>
      </c>
      <c r="P54" s="5">
        <f t="shared" si="2"/>
        <v>6532.15</v>
      </c>
      <c r="Q54" s="16">
        <f t="shared" si="3"/>
        <v>100</v>
      </c>
      <c r="R54" s="16">
        <v>6532.15</v>
      </c>
      <c r="S54" s="16">
        <f t="shared" si="4"/>
        <v>100</v>
      </c>
      <c r="T54" s="5">
        <f t="shared" si="5"/>
        <v>0</v>
      </c>
      <c r="U54" s="16">
        <f t="shared" si="6"/>
        <v>0</v>
      </c>
    </row>
    <row r="55" spans="1:21" ht="27.95" customHeight="1" x14ac:dyDescent="0.25">
      <c r="A55" s="1">
        <f t="shared" si="7"/>
        <v>50</v>
      </c>
      <c r="B55" s="1" t="s">
        <v>22</v>
      </c>
      <c r="C55" s="1"/>
      <c r="D55" s="25" t="s">
        <v>125</v>
      </c>
      <c r="E55" s="84" t="s">
        <v>72</v>
      </c>
      <c r="F55" s="96" t="s">
        <v>311</v>
      </c>
      <c r="G55" s="93">
        <f t="shared" si="0"/>
        <v>39564.36</v>
      </c>
      <c r="H55" s="44">
        <v>39</v>
      </c>
      <c r="I55" s="44">
        <v>6</v>
      </c>
      <c r="J55" s="44">
        <v>25</v>
      </c>
      <c r="K55" s="44">
        <v>29</v>
      </c>
      <c r="L55" s="44">
        <v>45</v>
      </c>
      <c r="M55" s="44">
        <v>0</v>
      </c>
      <c r="N55" s="16">
        <f t="shared" si="1"/>
        <v>74.358974358974365</v>
      </c>
      <c r="O55" s="5">
        <v>39564.36</v>
      </c>
      <c r="P55" s="5">
        <f t="shared" si="2"/>
        <v>39564.36</v>
      </c>
      <c r="Q55" s="16">
        <f t="shared" si="3"/>
        <v>100</v>
      </c>
      <c r="R55" s="5">
        <v>39564.36</v>
      </c>
      <c r="S55" s="16">
        <f t="shared" si="4"/>
        <v>100</v>
      </c>
      <c r="T55" s="5">
        <f t="shared" si="5"/>
        <v>0</v>
      </c>
      <c r="U55" s="16">
        <f t="shared" si="6"/>
        <v>0</v>
      </c>
    </row>
    <row r="56" spans="1:21" ht="27.95" customHeight="1" x14ac:dyDescent="0.25">
      <c r="A56" s="1">
        <f t="shared" si="7"/>
        <v>51</v>
      </c>
      <c r="B56" s="1" t="s">
        <v>22</v>
      </c>
      <c r="C56" s="1"/>
      <c r="D56" s="37" t="s">
        <v>127</v>
      </c>
      <c r="E56" s="85" t="s">
        <v>128</v>
      </c>
      <c r="F56" s="98" t="s">
        <v>312</v>
      </c>
      <c r="G56" s="93">
        <f t="shared" si="0"/>
        <v>39516.75</v>
      </c>
      <c r="H56" s="44">
        <v>64</v>
      </c>
      <c r="I56" s="44">
        <v>22</v>
      </c>
      <c r="J56" s="44">
        <v>25</v>
      </c>
      <c r="K56" s="44">
        <v>56</v>
      </c>
      <c r="L56" s="44">
        <v>69</v>
      </c>
      <c r="M56" s="44">
        <v>0</v>
      </c>
      <c r="N56" s="16">
        <f t="shared" si="1"/>
        <v>87.5</v>
      </c>
      <c r="O56" s="5">
        <v>39516.75</v>
      </c>
      <c r="P56" s="5">
        <f t="shared" si="2"/>
        <v>39516.75</v>
      </c>
      <c r="Q56" s="16">
        <f t="shared" si="3"/>
        <v>100</v>
      </c>
      <c r="R56" s="5">
        <v>39516.75</v>
      </c>
      <c r="S56" s="16">
        <f t="shared" si="4"/>
        <v>100</v>
      </c>
      <c r="T56" s="5">
        <f t="shared" si="5"/>
        <v>0</v>
      </c>
      <c r="U56" s="16">
        <f t="shared" si="6"/>
        <v>0</v>
      </c>
    </row>
    <row r="57" spans="1:21" ht="27.95" customHeight="1" x14ac:dyDescent="0.25">
      <c r="A57" s="1">
        <f t="shared" si="7"/>
        <v>52</v>
      </c>
      <c r="B57" s="1" t="s">
        <v>22</v>
      </c>
      <c r="C57" s="1"/>
      <c r="D57" s="37" t="s">
        <v>468</v>
      </c>
      <c r="E57" s="85" t="s">
        <v>469</v>
      </c>
      <c r="F57" s="98"/>
      <c r="G57" s="93">
        <f t="shared" si="0"/>
        <v>1971</v>
      </c>
      <c r="H57" s="44">
        <v>9</v>
      </c>
      <c r="I57" s="44">
        <v>0</v>
      </c>
      <c r="J57" s="44">
        <v>0</v>
      </c>
      <c r="K57" s="44">
        <v>2</v>
      </c>
      <c r="L57" s="44">
        <v>2</v>
      </c>
      <c r="M57" s="44">
        <v>0</v>
      </c>
      <c r="N57" s="16">
        <f t="shared" si="1"/>
        <v>22.222222222222221</v>
      </c>
      <c r="O57" s="5">
        <v>1971</v>
      </c>
      <c r="P57" s="5">
        <f t="shared" si="2"/>
        <v>1971</v>
      </c>
      <c r="Q57" s="16">
        <f t="shared" si="3"/>
        <v>100</v>
      </c>
      <c r="R57" s="5">
        <v>1971</v>
      </c>
      <c r="S57" s="16">
        <f t="shared" si="4"/>
        <v>100</v>
      </c>
      <c r="T57" s="5">
        <f t="shared" si="5"/>
        <v>0</v>
      </c>
      <c r="U57" s="16">
        <f t="shared" si="6"/>
        <v>0</v>
      </c>
    </row>
    <row r="58" spans="1:21" ht="27.95" customHeight="1" x14ac:dyDescent="0.25">
      <c r="A58" s="1">
        <f t="shared" si="7"/>
        <v>53</v>
      </c>
      <c r="B58" s="1" t="s">
        <v>22</v>
      </c>
      <c r="C58" s="1"/>
      <c r="D58" s="25" t="s">
        <v>477</v>
      </c>
      <c r="E58" s="224" t="s">
        <v>263</v>
      </c>
      <c r="F58" s="98"/>
      <c r="G58" s="93">
        <f t="shared" si="0"/>
        <v>964.6</v>
      </c>
      <c r="H58" s="44">
        <v>14</v>
      </c>
      <c r="I58" s="44">
        <v>0</v>
      </c>
      <c r="J58" s="44">
        <v>2</v>
      </c>
      <c r="K58" s="44">
        <v>2</v>
      </c>
      <c r="L58" s="44">
        <v>2</v>
      </c>
      <c r="M58" s="44">
        <v>0</v>
      </c>
      <c r="N58" s="16">
        <f t="shared" si="1"/>
        <v>14.285714285714285</v>
      </c>
      <c r="O58" s="5">
        <v>964.6</v>
      </c>
      <c r="P58" s="5">
        <f t="shared" si="2"/>
        <v>964.6</v>
      </c>
      <c r="Q58" s="16">
        <f t="shared" si="3"/>
        <v>100</v>
      </c>
      <c r="R58" s="5">
        <v>964.6</v>
      </c>
      <c r="S58" s="16">
        <f t="shared" si="4"/>
        <v>100</v>
      </c>
      <c r="T58" s="5">
        <f t="shared" si="5"/>
        <v>0</v>
      </c>
      <c r="U58" s="16">
        <f t="shared" si="6"/>
        <v>0</v>
      </c>
    </row>
    <row r="59" spans="1:21" ht="27.95" customHeight="1" x14ac:dyDescent="0.25">
      <c r="A59" s="1">
        <f t="shared" si="7"/>
        <v>54</v>
      </c>
      <c r="B59" s="1" t="s">
        <v>22</v>
      </c>
      <c r="C59" s="1"/>
      <c r="D59" s="25" t="s">
        <v>275</v>
      </c>
      <c r="E59" s="85" t="s">
        <v>276</v>
      </c>
      <c r="F59" s="97" t="s">
        <v>436</v>
      </c>
      <c r="G59" s="93">
        <f t="shared" si="0"/>
        <v>0</v>
      </c>
      <c r="H59" s="44">
        <v>3</v>
      </c>
      <c r="I59" s="44">
        <v>0</v>
      </c>
      <c r="J59" s="44">
        <v>2</v>
      </c>
      <c r="K59" s="44">
        <v>0</v>
      </c>
      <c r="L59" s="44">
        <v>0</v>
      </c>
      <c r="M59" s="44">
        <v>0</v>
      </c>
      <c r="N59" s="16">
        <f t="shared" si="1"/>
        <v>0</v>
      </c>
      <c r="O59" s="16">
        <f>IF(I59=0,0,L59/I59)*100</f>
        <v>0</v>
      </c>
      <c r="P59" s="5">
        <f t="shared" si="2"/>
        <v>0</v>
      </c>
      <c r="Q59" s="16">
        <f t="shared" si="3"/>
        <v>0</v>
      </c>
      <c r="R59" s="16">
        <f>IF(L59=0,0,O59/L59)*100</f>
        <v>0</v>
      </c>
      <c r="S59" s="16">
        <f t="shared" si="4"/>
        <v>0</v>
      </c>
      <c r="T59" s="5">
        <f t="shared" si="5"/>
        <v>0</v>
      </c>
      <c r="U59" s="16">
        <f t="shared" si="6"/>
        <v>0</v>
      </c>
    </row>
    <row r="60" spans="1:21" ht="27.95" customHeight="1" x14ac:dyDescent="0.25">
      <c r="A60" s="1">
        <f t="shared" si="7"/>
        <v>55</v>
      </c>
      <c r="B60" s="25" t="s">
        <v>23</v>
      </c>
      <c r="C60" s="238" t="s">
        <v>29</v>
      </c>
      <c r="D60" s="25" t="s">
        <v>132</v>
      </c>
      <c r="E60" s="84" t="s">
        <v>78</v>
      </c>
      <c r="F60" s="96" t="s">
        <v>313</v>
      </c>
      <c r="G60" s="93">
        <f t="shared" si="0"/>
        <v>38526.47</v>
      </c>
      <c r="H60" s="44">
        <v>48</v>
      </c>
      <c r="I60" s="44">
        <v>9</v>
      </c>
      <c r="J60" s="44">
        <v>30</v>
      </c>
      <c r="K60" s="44">
        <v>38</v>
      </c>
      <c r="L60" s="44">
        <v>49</v>
      </c>
      <c r="M60" s="44">
        <v>0</v>
      </c>
      <c r="N60" s="16">
        <f t="shared" si="1"/>
        <v>79.166666666666657</v>
      </c>
      <c r="O60" s="5">
        <v>38526.47</v>
      </c>
      <c r="P60" s="5">
        <f t="shared" si="2"/>
        <v>38526.47</v>
      </c>
      <c r="Q60" s="16">
        <f t="shared" si="3"/>
        <v>100</v>
      </c>
      <c r="R60" s="5">
        <v>38526.47</v>
      </c>
      <c r="S60" s="16">
        <f t="shared" si="4"/>
        <v>100</v>
      </c>
      <c r="T60" s="5">
        <f t="shared" si="5"/>
        <v>0</v>
      </c>
      <c r="U60" s="16">
        <f t="shared" si="6"/>
        <v>0</v>
      </c>
    </row>
    <row r="61" spans="1:21" ht="29.25" customHeight="1" x14ac:dyDescent="0.25">
      <c r="A61" s="1">
        <f t="shared" si="7"/>
        <v>56</v>
      </c>
      <c r="B61" s="1" t="s">
        <v>22</v>
      </c>
      <c r="C61" s="1"/>
      <c r="D61" s="37" t="s">
        <v>130</v>
      </c>
      <c r="E61" s="85" t="s">
        <v>41</v>
      </c>
      <c r="F61" s="96" t="s">
        <v>314</v>
      </c>
      <c r="G61" s="93">
        <f t="shared" si="0"/>
        <v>35063.379999999997</v>
      </c>
      <c r="H61" s="44">
        <v>60</v>
      </c>
      <c r="I61" s="44">
        <v>6</v>
      </c>
      <c r="J61" s="44">
        <v>22</v>
      </c>
      <c r="K61" s="44">
        <v>32</v>
      </c>
      <c r="L61" s="44">
        <v>44</v>
      </c>
      <c r="M61" s="44">
        <v>0</v>
      </c>
      <c r="N61" s="16">
        <f t="shared" si="1"/>
        <v>53.333333333333336</v>
      </c>
      <c r="O61" s="5">
        <v>35063.379999999997</v>
      </c>
      <c r="P61" s="5">
        <f t="shared" si="2"/>
        <v>35063.379999999997</v>
      </c>
      <c r="Q61" s="16">
        <f t="shared" si="3"/>
        <v>100</v>
      </c>
      <c r="R61" s="5">
        <v>35063.379999999997</v>
      </c>
      <c r="S61" s="16">
        <f t="shared" si="4"/>
        <v>100</v>
      </c>
      <c r="T61" s="5">
        <f t="shared" si="5"/>
        <v>0</v>
      </c>
      <c r="U61" s="16">
        <f t="shared" si="6"/>
        <v>0</v>
      </c>
    </row>
    <row r="62" spans="1:21" ht="28.5" customHeight="1" x14ac:dyDescent="0.25">
      <c r="A62" s="1">
        <f t="shared" si="7"/>
        <v>57</v>
      </c>
      <c r="B62" s="60" t="s">
        <v>22</v>
      </c>
      <c r="C62" s="238"/>
      <c r="D62" s="37" t="s">
        <v>277</v>
      </c>
      <c r="E62" s="84" t="s">
        <v>41</v>
      </c>
      <c r="F62" s="98" t="s">
        <v>315</v>
      </c>
      <c r="G62" s="93">
        <f t="shared" si="0"/>
        <v>1510.98</v>
      </c>
      <c r="H62" s="44">
        <v>30</v>
      </c>
      <c r="I62" s="44">
        <v>6</v>
      </c>
      <c r="J62" s="44">
        <v>19</v>
      </c>
      <c r="K62" s="44">
        <v>25</v>
      </c>
      <c r="L62" s="44">
        <v>29</v>
      </c>
      <c r="M62" s="44">
        <v>0</v>
      </c>
      <c r="N62" s="16">
        <f t="shared" si="1"/>
        <v>83.333333333333343</v>
      </c>
      <c r="O62" s="5">
        <v>1510.98</v>
      </c>
      <c r="P62" s="5">
        <f t="shared" si="2"/>
        <v>1510.98</v>
      </c>
      <c r="Q62" s="16">
        <f t="shared" si="3"/>
        <v>100</v>
      </c>
      <c r="R62" s="5">
        <v>1510.98</v>
      </c>
      <c r="S62" s="16">
        <f t="shared" si="4"/>
        <v>100</v>
      </c>
      <c r="T62" s="5">
        <f t="shared" si="5"/>
        <v>0</v>
      </c>
      <c r="U62" s="16">
        <f t="shared" si="6"/>
        <v>0</v>
      </c>
    </row>
    <row r="63" spans="1:21" ht="28.5" customHeight="1" x14ac:dyDescent="0.25">
      <c r="A63" s="1">
        <f t="shared" si="7"/>
        <v>58</v>
      </c>
      <c r="B63" s="60" t="s">
        <v>22</v>
      </c>
      <c r="C63" s="238"/>
      <c r="D63" s="37" t="s">
        <v>419</v>
      </c>
      <c r="E63" s="84" t="s">
        <v>41</v>
      </c>
      <c r="F63" s="192" t="s">
        <v>438</v>
      </c>
      <c r="G63" s="93">
        <f t="shared" si="0"/>
        <v>5846.78</v>
      </c>
      <c r="H63" s="44">
        <v>13</v>
      </c>
      <c r="I63" s="44">
        <v>1</v>
      </c>
      <c r="J63" s="44">
        <v>5</v>
      </c>
      <c r="K63" s="44">
        <v>4</v>
      </c>
      <c r="L63" s="44">
        <v>4</v>
      </c>
      <c r="M63" s="44">
        <v>0</v>
      </c>
      <c r="N63" s="16">
        <f t="shared" si="1"/>
        <v>30.76923076923077</v>
      </c>
      <c r="O63" s="5">
        <v>5846.78</v>
      </c>
      <c r="P63" s="5">
        <f t="shared" si="2"/>
        <v>5846.78</v>
      </c>
      <c r="Q63" s="16">
        <f t="shared" si="3"/>
        <v>100</v>
      </c>
      <c r="R63" s="5">
        <v>5846.78</v>
      </c>
      <c r="S63" s="16">
        <f t="shared" si="4"/>
        <v>100</v>
      </c>
      <c r="T63" s="5">
        <f t="shared" si="5"/>
        <v>0</v>
      </c>
      <c r="U63" s="16">
        <f t="shared" si="6"/>
        <v>0</v>
      </c>
    </row>
    <row r="64" spans="1:21" ht="27.95" customHeight="1" x14ac:dyDescent="0.25">
      <c r="A64" s="1">
        <f t="shared" si="7"/>
        <v>59</v>
      </c>
      <c r="B64" s="1" t="s">
        <v>22</v>
      </c>
      <c r="C64" s="1"/>
      <c r="D64" s="25" t="s">
        <v>134</v>
      </c>
      <c r="E64" s="84" t="s">
        <v>135</v>
      </c>
      <c r="F64" s="96" t="s">
        <v>316</v>
      </c>
      <c r="G64" s="93">
        <f t="shared" si="0"/>
        <v>5396.16</v>
      </c>
      <c r="H64" s="44">
        <v>10</v>
      </c>
      <c r="I64" s="44">
        <v>1</v>
      </c>
      <c r="J64" s="44">
        <v>7</v>
      </c>
      <c r="K64" s="44">
        <v>9</v>
      </c>
      <c r="L64" s="44">
        <v>11</v>
      </c>
      <c r="M64" s="44">
        <v>0</v>
      </c>
      <c r="N64" s="16">
        <f t="shared" si="1"/>
        <v>90</v>
      </c>
      <c r="O64" s="5">
        <v>5396.16</v>
      </c>
      <c r="P64" s="5">
        <f t="shared" si="2"/>
        <v>5396.16</v>
      </c>
      <c r="Q64" s="16">
        <f t="shared" si="3"/>
        <v>100</v>
      </c>
      <c r="R64" s="5">
        <v>5396.16</v>
      </c>
      <c r="S64" s="16">
        <f t="shared" si="4"/>
        <v>100</v>
      </c>
      <c r="T64" s="5">
        <f t="shared" si="5"/>
        <v>0</v>
      </c>
      <c r="U64" s="16">
        <f t="shared" si="6"/>
        <v>0</v>
      </c>
    </row>
    <row r="65" spans="1:21" ht="27.95" customHeight="1" x14ac:dyDescent="0.25">
      <c r="A65" s="1">
        <f t="shared" si="7"/>
        <v>60</v>
      </c>
      <c r="B65" s="1" t="s">
        <v>22</v>
      </c>
      <c r="C65" s="1"/>
      <c r="D65" s="25" t="s">
        <v>141</v>
      </c>
      <c r="E65" s="84" t="s">
        <v>53</v>
      </c>
      <c r="F65" s="96" t="s">
        <v>317</v>
      </c>
      <c r="G65" s="93">
        <f t="shared" si="0"/>
        <v>26713.86</v>
      </c>
      <c r="H65" s="44">
        <v>41</v>
      </c>
      <c r="I65" s="44">
        <v>11</v>
      </c>
      <c r="J65" s="44">
        <v>22</v>
      </c>
      <c r="K65" s="44">
        <v>34</v>
      </c>
      <c r="L65" s="44">
        <v>40</v>
      </c>
      <c r="M65" s="44">
        <v>0</v>
      </c>
      <c r="N65" s="16">
        <f t="shared" si="1"/>
        <v>82.926829268292678</v>
      </c>
      <c r="O65" s="5">
        <v>26713.86</v>
      </c>
      <c r="P65" s="5">
        <f t="shared" si="2"/>
        <v>26713.86</v>
      </c>
      <c r="Q65" s="16">
        <f t="shared" si="3"/>
        <v>100</v>
      </c>
      <c r="R65" s="5">
        <v>26713.86</v>
      </c>
      <c r="S65" s="16">
        <f t="shared" si="4"/>
        <v>100</v>
      </c>
      <c r="T65" s="5">
        <f t="shared" si="5"/>
        <v>0</v>
      </c>
      <c r="U65" s="16">
        <f t="shared" si="6"/>
        <v>0</v>
      </c>
    </row>
    <row r="66" spans="1:21" ht="27.95" customHeight="1" x14ac:dyDescent="0.25">
      <c r="A66" s="1">
        <f t="shared" si="7"/>
        <v>61</v>
      </c>
      <c r="B66" s="1" t="s">
        <v>22</v>
      </c>
      <c r="C66" s="1"/>
      <c r="D66" s="25" t="s">
        <v>143</v>
      </c>
      <c r="E66" s="84" t="s">
        <v>53</v>
      </c>
      <c r="F66" s="96" t="s">
        <v>318</v>
      </c>
      <c r="G66" s="93">
        <f t="shared" si="0"/>
        <v>19117.990000000002</v>
      </c>
      <c r="H66" s="44">
        <v>29</v>
      </c>
      <c r="I66" s="44">
        <v>9</v>
      </c>
      <c r="J66" s="44">
        <v>18</v>
      </c>
      <c r="K66" s="44">
        <v>21</v>
      </c>
      <c r="L66" s="44">
        <v>28</v>
      </c>
      <c r="M66" s="44">
        <v>0</v>
      </c>
      <c r="N66" s="16">
        <f t="shared" si="1"/>
        <v>72.41379310344827</v>
      </c>
      <c r="O66" s="5">
        <v>19117.990000000002</v>
      </c>
      <c r="P66" s="5">
        <f t="shared" si="2"/>
        <v>19117.990000000002</v>
      </c>
      <c r="Q66" s="16">
        <f t="shared" si="3"/>
        <v>100</v>
      </c>
      <c r="R66" s="5">
        <v>19117.990000000002</v>
      </c>
      <c r="S66" s="16">
        <f t="shared" si="4"/>
        <v>100</v>
      </c>
      <c r="T66" s="5">
        <f t="shared" si="5"/>
        <v>0</v>
      </c>
      <c r="U66" s="16">
        <f t="shared" si="6"/>
        <v>0</v>
      </c>
    </row>
    <row r="67" spans="1:21" ht="30.75" customHeight="1" x14ac:dyDescent="0.25">
      <c r="A67" s="1">
        <f t="shared" si="7"/>
        <v>62</v>
      </c>
      <c r="B67" s="25" t="s">
        <v>23</v>
      </c>
      <c r="C67" s="238" t="s">
        <v>268</v>
      </c>
      <c r="D67" s="25" t="s">
        <v>267</v>
      </c>
      <c r="E67" s="84" t="s">
        <v>41</v>
      </c>
      <c r="F67" s="96" t="s">
        <v>319</v>
      </c>
      <c r="G67" s="93">
        <f t="shared" si="0"/>
        <v>1203.94</v>
      </c>
      <c r="H67" s="44">
        <v>7</v>
      </c>
      <c r="I67" s="44">
        <v>0</v>
      </c>
      <c r="J67" s="44">
        <v>5</v>
      </c>
      <c r="K67" s="44">
        <v>3</v>
      </c>
      <c r="L67" s="44">
        <v>3</v>
      </c>
      <c r="M67" s="44">
        <v>0</v>
      </c>
      <c r="N67" s="16">
        <f t="shared" si="1"/>
        <v>42.857142857142854</v>
      </c>
      <c r="O67" s="16">
        <v>1203.94</v>
      </c>
      <c r="P67" s="5">
        <f t="shared" si="2"/>
        <v>1203.94</v>
      </c>
      <c r="Q67" s="16">
        <f t="shared" si="3"/>
        <v>100</v>
      </c>
      <c r="R67" s="16">
        <v>1203.94</v>
      </c>
      <c r="S67" s="16">
        <f t="shared" si="4"/>
        <v>100</v>
      </c>
      <c r="T67" s="5">
        <f t="shared" si="5"/>
        <v>0</v>
      </c>
      <c r="U67" s="16">
        <f t="shared" si="6"/>
        <v>0</v>
      </c>
    </row>
    <row r="68" spans="1:21" ht="30.75" customHeight="1" x14ac:dyDescent="0.25">
      <c r="A68" s="1">
        <f t="shared" si="7"/>
        <v>63</v>
      </c>
      <c r="B68" s="25" t="s">
        <v>22</v>
      </c>
      <c r="C68" s="238"/>
      <c r="D68" s="25" t="s">
        <v>420</v>
      </c>
      <c r="E68" s="84" t="s">
        <v>41</v>
      </c>
      <c r="F68" s="192" t="s">
        <v>439</v>
      </c>
      <c r="G68" s="93">
        <f t="shared" si="0"/>
        <v>4894.03</v>
      </c>
      <c r="H68" s="44">
        <v>15</v>
      </c>
      <c r="I68" s="44">
        <v>2</v>
      </c>
      <c r="J68" s="44">
        <v>3</v>
      </c>
      <c r="K68" s="44">
        <v>5</v>
      </c>
      <c r="L68" s="44">
        <v>9</v>
      </c>
      <c r="M68" s="44">
        <v>0</v>
      </c>
      <c r="N68" s="16">
        <f t="shared" si="1"/>
        <v>33.333333333333329</v>
      </c>
      <c r="O68" s="16">
        <v>4894.03</v>
      </c>
      <c r="P68" s="5">
        <f t="shared" si="2"/>
        <v>4894.03</v>
      </c>
      <c r="Q68" s="16">
        <f t="shared" si="3"/>
        <v>100</v>
      </c>
      <c r="R68" s="16">
        <v>4894.03</v>
      </c>
      <c r="S68" s="16">
        <f t="shared" si="4"/>
        <v>100</v>
      </c>
      <c r="T68" s="5">
        <f t="shared" si="5"/>
        <v>0</v>
      </c>
      <c r="U68" s="16">
        <f t="shared" si="6"/>
        <v>0</v>
      </c>
    </row>
    <row r="69" spans="1:21" ht="27.95" customHeight="1" x14ac:dyDescent="0.25">
      <c r="A69" s="1">
        <f t="shared" si="7"/>
        <v>64</v>
      </c>
      <c r="B69" s="1" t="s">
        <v>22</v>
      </c>
      <c r="C69" s="1"/>
      <c r="D69" s="25" t="s">
        <v>145</v>
      </c>
      <c r="E69" s="84" t="s">
        <v>111</v>
      </c>
      <c r="F69" s="96" t="s">
        <v>320</v>
      </c>
      <c r="G69" s="93">
        <f t="shared" si="0"/>
        <v>32040.43</v>
      </c>
      <c r="H69" s="44">
        <v>34</v>
      </c>
      <c r="I69" s="44">
        <v>2</v>
      </c>
      <c r="J69" s="44">
        <v>16</v>
      </c>
      <c r="K69" s="44">
        <v>27</v>
      </c>
      <c r="L69" s="44">
        <v>36</v>
      </c>
      <c r="M69" s="44">
        <v>0</v>
      </c>
      <c r="N69" s="16">
        <f t="shared" si="1"/>
        <v>79.411764705882348</v>
      </c>
      <c r="O69" s="5">
        <v>32040.43</v>
      </c>
      <c r="P69" s="5">
        <f t="shared" si="2"/>
        <v>32040.43</v>
      </c>
      <c r="Q69" s="16">
        <f t="shared" si="3"/>
        <v>100</v>
      </c>
      <c r="R69" s="5">
        <v>32040.43</v>
      </c>
      <c r="S69" s="16">
        <f t="shared" si="4"/>
        <v>100</v>
      </c>
      <c r="T69" s="5">
        <f t="shared" si="5"/>
        <v>0</v>
      </c>
      <c r="U69" s="16">
        <f t="shared" si="6"/>
        <v>0</v>
      </c>
    </row>
    <row r="70" spans="1:21" ht="27.95" customHeight="1" x14ac:dyDescent="0.25">
      <c r="A70" s="1">
        <f t="shared" si="7"/>
        <v>65</v>
      </c>
      <c r="B70" s="1" t="s">
        <v>22</v>
      </c>
      <c r="C70" s="1"/>
      <c r="D70" s="25" t="s">
        <v>421</v>
      </c>
      <c r="E70" s="84" t="s">
        <v>41</v>
      </c>
      <c r="F70" s="192" t="s">
        <v>440</v>
      </c>
      <c r="G70" s="93">
        <f t="shared" si="0"/>
        <v>2394.15</v>
      </c>
      <c r="H70" s="44">
        <v>8</v>
      </c>
      <c r="I70" s="44">
        <v>2</v>
      </c>
      <c r="J70" s="44">
        <v>4</v>
      </c>
      <c r="K70" s="44">
        <v>3</v>
      </c>
      <c r="L70" s="44">
        <v>3</v>
      </c>
      <c r="M70" s="44">
        <v>0</v>
      </c>
      <c r="N70" s="16">
        <f t="shared" si="1"/>
        <v>37.5</v>
      </c>
      <c r="O70" s="5">
        <v>2394.15</v>
      </c>
      <c r="P70" s="5">
        <f t="shared" si="2"/>
        <v>2394.15</v>
      </c>
      <c r="Q70" s="16">
        <f t="shared" si="3"/>
        <v>100</v>
      </c>
      <c r="R70" s="5">
        <v>2394.15</v>
      </c>
      <c r="S70" s="16">
        <f t="shared" si="4"/>
        <v>100</v>
      </c>
      <c r="T70" s="5">
        <f t="shared" si="5"/>
        <v>0</v>
      </c>
      <c r="U70" s="16">
        <f t="shared" si="6"/>
        <v>0</v>
      </c>
    </row>
    <row r="71" spans="1:21" ht="27.95" customHeight="1" x14ac:dyDescent="0.25">
      <c r="A71" s="1">
        <f t="shared" ref="A71:A134" si="9">ROW(A66:A66)</f>
        <v>66</v>
      </c>
      <c r="B71" s="1" t="s">
        <v>22</v>
      </c>
      <c r="C71" s="1"/>
      <c r="D71" s="25" t="s">
        <v>149</v>
      </c>
      <c r="E71" s="84" t="s">
        <v>150</v>
      </c>
      <c r="F71" s="96" t="s">
        <v>321</v>
      </c>
      <c r="G71" s="93">
        <f t="shared" si="0"/>
        <v>21618.62</v>
      </c>
      <c r="H71" s="44">
        <v>27</v>
      </c>
      <c r="I71" s="44">
        <v>4</v>
      </c>
      <c r="J71" s="44">
        <v>15</v>
      </c>
      <c r="K71" s="44">
        <v>21</v>
      </c>
      <c r="L71" s="44">
        <v>26</v>
      </c>
      <c r="M71" s="44">
        <v>0</v>
      </c>
      <c r="N71" s="16">
        <f t="shared" si="1"/>
        <v>77.777777777777786</v>
      </c>
      <c r="O71" s="5">
        <v>21618.62</v>
      </c>
      <c r="P71" s="5">
        <f t="shared" si="2"/>
        <v>21618.62</v>
      </c>
      <c r="Q71" s="16">
        <f t="shared" si="3"/>
        <v>100</v>
      </c>
      <c r="R71" s="5">
        <v>21618.62</v>
      </c>
      <c r="S71" s="16">
        <f t="shared" si="4"/>
        <v>100</v>
      </c>
      <c r="T71" s="5">
        <f t="shared" si="5"/>
        <v>0</v>
      </c>
      <c r="U71" s="16">
        <f t="shared" si="6"/>
        <v>0</v>
      </c>
    </row>
    <row r="72" spans="1:21" ht="27.95" customHeight="1" x14ac:dyDescent="0.25">
      <c r="A72" s="1">
        <f t="shared" si="9"/>
        <v>67</v>
      </c>
      <c r="B72" s="1" t="s">
        <v>22</v>
      </c>
      <c r="C72" s="1"/>
      <c r="D72" s="25" t="s">
        <v>152</v>
      </c>
      <c r="E72" s="86" t="s">
        <v>53</v>
      </c>
      <c r="F72" s="96" t="s">
        <v>322</v>
      </c>
      <c r="G72" s="93">
        <f t="shared" si="0"/>
        <v>15105.65</v>
      </c>
      <c r="H72" s="44">
        <v>32</v>
      </c>
      <c r="I72" s="44">
        <v>8</v>
      </c>
      <c r="J72" s="44">
        <v>18</v>
      </c>
      <c r="K72" s="44">
        <v>16</v>
      </c>
      <c r="L72" s="44">
        <v>22</v>
      </c>
      <c r="M72" s="44">
        <v>0</v>
      </c>
      <c r="N72" s="16">
        <f t="shared" si="1"/>
        <v>50</v>
      </c>
      <c r="O72" s="5">
        <v>15105.65</v>
      </c>
      <c r="P72" s="5">
        <f t="shared" si="2"/>
        <v>15105.65</v>
      </c>
      <c r="Q72" s="16">
        <f t="shared" si="3"/>
        <v>100</v>
      </c>
      <c r="R72" s="5">
        <v>15105.65</v>
      </c>
      <c r="S72" s="16">
        <f t="shared" si="4"/>
        <v>100</v>
      </c>
      <c r="T72" s="5">
        <f t="shared" si="5"/>
        <v>0</v>
      </c>
      <c r="U72" s="16">
        <f t="shared" si="6"/>
        <v>0</v>
      </c>
    </row>
    <row r="73" spans="1:21" ht="27.95" customHeight="1" x14ac:dyDescent="0.25">
      <c r="A73" s="1">
        <f t="shared" si="9"/>
        <v>68</v>
      </c>
      <c r="B73" s="1" t="s">
        <v>22</v>
      </c>
      <c r="C73" s="1"/>
      <c r="D73" s="25" t="s">
        <v>154</v>
      </c>
      <c r="E73" s="84" t="s">
        <v>155</v>
      </c>
      <c r="F73" s="99" t="s">
        <v>323</v>
      </c>
      <c r="G73" s="93">
        <f t="shared" si="0"/>
        <v>43731.08</v>
      </c>
      <c r="H73" s="44">
        <v>52</v>
      </c>
      <c r="I73" s="44">
        <v>5</v>
      </c>
      <c r="J73" s="44">
        <v>46</v>
      </c>
      <c r="K73" s="44">
        <v>47</v>
      </c>
      <c r="L73" s="44">
        <v>69</v>
      </c>
      <c r="M73" s="44">
        <v>0</v>
      </c>
      <c r="N73" s="16">
        <f t="shared" si="1"/>
        <v>90.384615384615387</v>
      </c>
      <c r="O73" s="5">
        <v>43731.08</v>
      </c>
      <c r="P73" s="5">
        <f t="shared" si="2"/>
        <v>43731.08</v>
      </c>
      <c r="Q73" s="16">
        <f t="shared" si="3"/>
        <v>100</v>
      </c>
      <c r="R73" s="5">
        <v>43731.08</v>
      </c>
      <c r="S73" s="16">
        <f t="shared" si="4"/>
        <v>100</v>
      </c>
      <c r="T73" s="5">
        <f t="shared" si="5"/>
        <v>0</v>
      </c>
      <c r="U73" s="16">
        <f t="shared" si="6"/>
        <v>0</v>
      </c>
    </row>
    <row r="74" spans="1:21" ht="39" customHeight="1" x14ac:dyDescent="0.25">
      <c r="A74" s="1">
        <f t="shared" si="9"/>
        <v>69</v>
      </c>
      <c r="B74" s="25" t="s">
        <v>23</v>
      </c>
      <c r="C74" s="238" t="s">
        <v>30</v>
      </c>
      <c r="D74" s="25" t="s">
        <v>157</v>
      </c>
      <c r="E74" s="87" t="s">
        <v>158</v>
      </c>
      <c r="F74" s="97" t="s">
        <v>324</v>
      </c>
      <c r="G74" s="93">
        <f t="shared" si="0"/>
        <v>7360.29</v>
      </c>
      <c r="H74" s="44">
        <v>47</v>
      </c>
      <c r="I74" s="44">
        <v>9</v>
      </c>
      <c r="J74" s="44">
        <v>14</v>
      </c>
      <c r="K74" s="44">
        <v>8</v>
      </c>
      <c r="L74" s="44">
        <v>9</v>
      </c>
      <c r="M74" s="44">
        <v>0</v>
      </c>
      <c r="N74" s="16">
        <f t="shared" si="1"/>
        <v>17.021276595744681</v>
      </c>
      <c r="O74" s="5">
        <v>7360.29</v>
      </c>
      <c r="P74" s="5">
        <f t="shared" si="2"/>
        <v>7360.29</v>
      </c>
      <c r="Q74" s="16">
        <f t="shared" si="3"/>
        <v>100</v>
      </c>
      <c r="R74" s="5">
        <v>7360.29</v>
      </c>
      <c r="S74" s="16">
        <f t="shared" si="4"/>
        <v>100</v>
      </c>
      <c r="T74" s="5">
        <f t="shared" si="5"/>
        <v>0</v>
      </c>
      <c r="U74" s="16">
        <f t="shared" si="6"/>
        <v>0</v>
      </c>
    </row>
    <row r="75" spans="1:21" ht="27.95" customHeight="1" x14ac:dyDescent="0.25">
      <c r="A75" s="1">
        <f t="shared" si="9"/>
        <v>70</v>
      </c>
      <c r="B75" s="1" t="s">
        <v>22</v>
      </c>
      <c r="C75" s="1"/>
      <c r="D75" s="25" t="s">
        <v>160</v>
      </c>
      <c r="E75" s="84" t="s">
        <v>161</v>
      </c>
      <c r="F75" s="96" t="s">
        <v>325</v>
      </c>
      <c r="G75" s="93">
        <f t="shared" si="0"/>
        <v>28428.51</v>
      </c>
      <c r="H75" s="44">
        <v>48</v>
      </c>
      <c r="I75" s="44">
        <v>3</v>
      </c>
      <c r="J75" s="44">
        <v>23</v>
      </c>
      <c r="K75" s="44">
        <v>34</v>
      </c>
      <c r="L75" s="44">
        <v>43</v>
      </c>
      <c r="M75" s="44">
        <v>0</v>
      </c>
      <c r="N75" s="16">
        <f t="shared" si="1"/>
        <v>70.833333333333343</v>
      </c>
      <c r="O75" s="5">
        <v>28428.51</v>
      </c>
      <c r="P75" s="5">
        <f t="shared" si="2"/>
        <v>28428.51</v>
      </c>
      <c r="Q75" s="16">
        <f t="shared" si="3"/>
        <v>100</v>
      </c>
      <c r="R75" s="5">
        <v>28428.51</v>
      </c>
      <c r="S75" s="16">
        <f t="shared" si="4"/>
        <v>100</v>
      </c>
      <c r="T75" s="5">
        <f t="shared" si="5"/>
        <v>0</v>
      </c>
      <c r="U75" s="16">
        <f t="shared" si="6"/>
        <v>0</v>
      </c>
    </row>
    <row r="76" spans="1:21" ht="27.95" customHeight="1" x14ac:dyDescent="0.25">
      <c r="A76" s="1">
        <f t="shared" si="9"/>
        <v>71</v>
      </c>
      <c r="B76" s="25" t="s">
        <v>24</v>
      </c>
      <c r="C76" s="238" t="s">
        <v>31</v>
      </c>
      <c r="D76" s="25" t="s">
        <v>163</v>
      </c>
      <c r="E76" s="84" t="s">
        <v>164</v>
      </c>
      <c r="F76" s="100" t="s">
        <v>165</v>
      </c>
      <c r="G76" s="93">
        <f t="shared" si="0"/>
        <v>32821.14</v>
      </c>
      <c r="H76" s="44">
        <v>34</v>
      </c>
      <c r="I76" s="44">
        <v>6</v>
      </c>
      <c r="J76" s="44">
        <v>18</v>
      </c>
      <c r="K76" s="44">
        <v>22</v>
      </c>
      <c r="L76" s="44">
        <v>25</v>
      </c>
      <c r="M76" s="44">
        <v>0</v>
      </c>
      <c r="N76" s="16">
        <f t="shared" si="1"/>
        <v>64.705882352941174</v>
      </c>
      <c r="O76" s="5">
        <v>32821.14</v>
      </c>
      <c r="P76" s="5">
        <f t="shared" si="2"/>
        <v>32821.14</v>
      </c>
      <c r="Q76" s="16">
        <f t="shared" ref="Q76:Q138" si="10">IF(O76=0,0,P76/O76)*100</f>
        <v>100</v>
      </c>
      <c r="R76" s="5">
        <v>32821.14</v>
      </c>
      <c r="S76" s="16">
        <f t="shared" ref="S76:S138" si="11">IF(P76=0,0,R76/P76)*100</f>
        <v>100</v>
      </c>
      <c r="T76" s="5">
        <f t="shared" si="5"/>
        <v>0</v>
      </c>
      <c r="U76" s="16">
        <f t="shared" ref="U76:U138" si="12">IF(P76=0,0,T76/P76)*100</f>
        <v>0</v>
      </c>
    </row>
    <row r="77" spans="1:21" ht="27.95" customHeight="1" x14ac:dyDescent="0.25">
      <c r="A77" s="1">
        <f t="shared" si="9"/>
        <v>72</v>
      </c>
      <c r="B77" s="1" t="s">
        <v>22</v>
      </c>
      <c r="C77" s="1"/>
      <c r="D77" s="25" t="s">
        <v>168</v>
      </c>
      <c r="E77" s="84" t="s">
        <v>41</v>
      </c>
      <c r="F77" s="98" t="s">
        <v>326</v>
      </c>
      <c r="G77" s="93">
        <f t="shared" si="0"/>
        <v>15861.13</v>
      </c>
      <c r="H77" s="44">
        <v>49</v>
      </c>
      <c r="I77" s="44">
        <v>15</v>
      </c>
      <c r="J77" s="44">
        <v>19</v>
      </c>
      <c r="K77" s="44">
        <v>25</v>
      </c>
      <c r="L77" s="44">
        <v>30</v>
      </c>
      <c r="M77" s="44">
        <v>0</v>
      </c>
      <c r="N77" s="16">
        <f t="shared" si="1"/>
        <v>51.020408163265309</v>
      </c>
      <c r="O77" s="5">
        <v>15861.13</v>
      </c>
      <c r="P77" s="5">
        <f t="shared" si="2"/>
        <v>15861.13</v>
      </c>
      <c r="Q77" s="16">
        <f t="shared" si="10"/>
        <v>100</v>
      </c>
      <c r="R77" s="5">
        <v>15861.13</v>
      </c>
      <c r="S77" s="16">
        <f t="shared" si="11"/>
        <v>100</v>
      </c>
      <c r="T77" s="5">
        <f t="shared" si="5"/>
        <v>0</v>
      </c>
      <c r="U77" s="16">
        <f t="shared" si="12"/>
        <v>0</v>
      </c>
    </row>
    <row r="78" spans="1:21" ht="27.95" customHeight="1" x14ac:dyDescent="0.25">
      <c r="A78" s="1">
        <f t="shared" si="9"/>
        <v>73</v>
      </c>
      <c r="B78" s="1" t="s">
        <v>22</v>
      </c>
      <c r="C78" s="1"/>
      <c r="D78" s="25" t="s">
        <v>170</v>
      </c>
      <c r="E78" s="84" t="s">
        <v>41</v>
      </c>
      <c r="F78" s="98" t="s">
        <v>327</v>
      </c>
      <c r="G78" s="93">
        <f t="shared" si="0"/>
        <v>12002.45</v>
      </c>
      <c r="H78" s="44">
        <v>32</v>
      </c>
      <c r="I78" s="44">
        <v>7</v>
      </c>
      <c r="J78" s="44">
        <v>14</v>
      </c>
      <c r="K78" s="44">
        <v>14</v>
      </c>
      <c r="L78" s="44">
        <v>17</v>
      </c>
      <c r="M78" s="44">
        <v>0</v>
      </c>
      <c r="N78" s="16">
        <f t="shared" si="1"/>
        <v>43.75</v>
      </c>
      <c r="O78" s="5">
        <v>12002.45</v>
      </c>
      <c r="P78" s="5">
        <f t="shared" si="2"/>
        <v>12002.45</v>
      </c>
      <c r="Q78" s="16">
        <f t="shared" si="10"/>
        <v>100</v>
      </c>
      <c r="R78" s="5">
        <v>12002.45</v>
      </c>
      <c r="S78" s="16">
        <f t="shared" si="11"/>
        <v>100</v>
      </c>
      <c r="T78" s="5">
        <f t="shared" si="5"/>
        <v>0</v>
      </c>
      <c r="U78" s="16">
        <f t="shared" si="12"/>
        <v>0</v>
      </c>
    </row>
    <row r="79" spans="1:21" ht="27.95" customHeight="1" x14ac:dyDescent="0.25">
      <c r="A79" s="1">
        <f t="shared" si="9"/>
        <v>74</v>
      </c>
      <c r="B79" s="1" t="s">
        <v>22</v>
      </c>
      <c r="C79" s="1"/>
      <c r="D79" s="25" t="s">
        <v>166</v>
      </c>
      <c r="E79" s="84" t="s">
        <v>53</v>
      </c>
      <c r="F79" s="98" t="s">
        <v>328</v>
      </c>
      <c r="G79" s="93">
        <f t="shared" si="0"/>
        <v>18669.23</v>
      </c>
      <c r="H79" s="44">
        <v>41</v>
      </c>
      <c r="I79" s="44">
        <v>6</v>
      </c>
      <c r="J79" s="44">
        <v>29</v>
      </c>
      <c r="K79" s="44">
        <v>28</v>
      </c>
      <c r="L79" s="44">
        <v>35</v>
      </c>
      <c r="M79" s="44">
        <v>0</v>
      </c>
      <c r="N79" s="16">
        <f t="shared" si="1"/>
        <v>68.292682926829272</v>
      </c>
      <c r="O79" s="5">
        <v>18669.23</v>
      </c>
      <c r="P79" s="5">
        <f t="shared" si="2"/>
        <v>18669.23</v>
      </c>
      <c r="Q79" s="16">
        <f t="shared" si="10"/>
        <v>100</v>
      </c>
      <c r="R79" s="5">
        <v>18669.23</v>
      </c>
      <c r="S79" s="16">
        <f t="shared" si="11"/>
        <v>100</v>
      </c>
      <c r="T79" s="5">
        <f t="shared" si="5"/>
        <v>0</v>
      </c>
      <c r="U79" s="16">
        <f t="shared" si="12"/>
        <v>0</v>
      </c>
    </row>
    <row r="80" spans="1:21" ht="27.95" customHeight="1" x14ac:dyDescent="0.25">
      <c r="A80" s="1">
        <f t="shared" si="9"/>
        <v>75</v>
      </c>
      <c r="B80" s="1" t="s">
        <v>22</v>
      </c>
      <c r="C80" s="1"/>
      <c r="D80" s="25" t="s">
        <v>481</v>
      </c>
      <c r="E80" s="84" t="s">
        <v>53</v>
      </c>
      <c r="F80" s="192" t="s">
        <v>441</v>
      </c>
      <c r="G80" s="93">
        <f t="shared" si="0"/>
        <v>2857.63</v>
      </c>
      <c r="H80" s="44">
        <v>10</v>
      </c>
      <c r="I80" s="44">
        <v>1</v>
      </c>
      <c r="J80" s="44">
        <v>2</v>
      </c>
      <c r="K80" s="44">
        <v>2</v>
      </c>
      <c r="L80" s="44">
        <v>2</v>
      </c>
      <c r="M80" s="44">
        <v>0</v>
      </c>
      <c r="N80" s="16">
        <f t="shared" si="1"/>
        <v>20</v>
      </c>
      <c r="O80" s="5">
        <v>2857.63</v>
      </c>
      <c r="P80" s="5">
        <f t="shared" si="2"/>
        <v>2857.63</v>
      </c>
      <c r="Q80" s="16">
        <f t="shared" si="10"/>
        <v>100</v>
      </c>
      <c r="R80" s="5">
        <v>2857.63</v>
      </c>
      <c r="S80" s="16">
        <f t="shared" si="11"/>
        <v>100</v>
      </c>
      <c r="T80" s="5">
        <f t="shared" si="5"/>
        <v>0</v>
      </c>
      <c r="U80" s="16">
        <f t="shared" si="12"/>
        <v>0</v>
      </c>
    </row>
    <row r="81" spans="1:21" ht="27.95" customHeight="1" x14ac:dyDescent="0.25">
      <c r="A81" s="1">
        <f t="shared" si="9"/>
        <v>76</v>
      </c>
      <c r="B81" s="1" t="s">
        <v>22</v>
      </c>
      <c r="C81" s="1"/>
      <c r="D81" s="25" t="s">
        <v>172</v>
      </c>
      <c r="E81" s="86" t="s">
        <v>173</v>
      </c>
      <c r="F81" s="96" t="s">
        <v>329</v>
      </c>
      <c r="G81" s="93">
        <f t="shared" si="0"/>
        <v>30380.47</v>
      </c>
      <c r="H81" s="44">
        <v>41</v>
      </c>
      <c r="I81" s="44">
        <v>1</v>
      </c>
      <c r="J81" s="44">
        <v>26</v>
      </c>
      <c r="K81" s="44">
        <v>18</v>
      </c>
      <c r="L81" s="44">
        <v>23</v>
      </c>
      <c r="M81" s="44">
        <v>0</v>
      </c>
      <c r="N81" s="16">
        <f t="shared" si="1"/>
        <v>43.902439024390247</v>
      </c>
      <c r="O81" s="5">
        <v>30380.47</v>
      </c>
      <c r="P81" s="5">
        <f t="shared" si="2"/>
        <v>30380.47</v>
      </c>
      <c r="Q81" s="16">
        <f t="shared" si="10"/>
        <v>100</v>
      </c>
      <c r="R81" s="5">
        <v>30380.47</v>
      </c>
      <c r="S81" s="16">
        <f t="shared" si="11"/>
        <v>100</v>
      </c>
      <c r="T81" s="5">
        <f t="shared" si="5"/>
        <v>0</v>
      </c>
      <c r="U81" s="16">
        <f t="shared" si="12"/>
        <v>0</v>
      </c>
    </row>
    <row r="82" spans="1:21" ht="27.95" customHeight="1" x14ac:dyDescent="0.25">
      <c r="A82" s="1">
        <f t="shared" si="9"/>
        <v>77</v>
      </c>
      <c r="B82" s="1" t="s">
        <v>22</v>
      </c>
      <c r="C82" s="1"/>
      <c r="D82" s="25" t="s">
        <v>175</v>
      </c>
      <c r="E82" s="84" t="s">
        <v>176</v>
      </c>
      <c r="F82" s="96" t="s">
        <v>370</v>
      </c>
      <c r="G82" s="93">
        <f t="shared" si="0"/>
        <v>21797.52</v>
      </c>
      <c r="H82" s="44">
        <v>38</v>
      </c>
      <c r="I82" s="44">
        <v>9</v>
      </c>
      <c r="J82" s="44">
        <v>18</v>
      </c>
      <c r="K82" s="44">
        <v>23</v>
      </c>
      <c r="L82" s="44">
        <v>26</v>
      </c>
      <c r="M82" s="44">
        <v>0</v>
      </c>
      <c r="N82" s="16">
        <f t="shared" si="1"/>
        <v>60.526315789473685</v>
      </c>
      <c r="O82" s="5">
        <v>21797.52</v>
      </c>
      <c r="P82" s="5">
        <f t="shared" si="2"/>
        <v>21797.52</v>
      </c>
      <c r="Q82" s="16">
        <f t="shared" si="10"/>
        <v>100</v>
      </c>
      <c r="R82" s="5">
        <v>21797.52</v>
      </c>
      <c r="S82" s="16">
        <f t="shared" si="11"/>
        <v>100</v>
      </c>
      <c r="T82" s="5">
        <f t="shared" si="5"/>
        <v>0</v>
      </c>
      <c r="U82" s="16">
        <f t="shared" si="12"/>
        <v>0</v>
      </c>
    </row>
    <row r="83" spans="1:21" ht="27.95" customHeight="1" x14ac:dyDescent="0.25">
      <c r="A83" s="1">
        <f t="shared" si="9"/>
        <v>78</v>
      </c>
      <c r="B83" s="1" t="s">
        <v>22</v>
      </c>
      <c r="C83" s="1"/>
      <c r="D83" s="25" t="s">
        <v>451</v>
      </c>
      <c r="E83" s="84" t="s">
        <v>41</v>
      </c>
      <c r="F83" s="96"/>
      <c r="G83" s="93">
        <f t="shared" si="0"/>
        <v>1571.61</v>
      </c>
      <c r="H83" s="44">
        <v>7</v>
      </c>
      <c r="I83" s="44">
        <v>1</v>
      </c>
      <c r="J83" s="44">
        <v>4</v>
      </c>
      <c r="K83" s="44">
        <v>3</v>
      </c>
      <c r="L83" s="44">
        <v>3</v>
      </c>
      <c r="M83" s="44">
        <v>0</v>
      </c>
      <c r="N83" s="16">
        <f t="shared" si="1"/>
        <v>42.857142857142854</v>
      </c>
      <c r="O83" s="5">
        <v>1571.61</v>
      </c>
      <c r="P83" s="5">
        <f t="shared" si="2"/>
        <v>1571.61</v>
      </c>
      <c r="Q83" s="16">
        <f t="shared" si="10"/>
        <v>100</v>
      </c>
      <c r="R83" s="5">
        <v>1571.61</v>
      </c>
      <c r="S83" s="16">
        <f t="shared" si="11"/>
        <v>100</v>
      </c>
      <c r="T83" s="5">
        <f t="shared" si="5"/>
        <v>0</v>
      </c>
      <c r="U83" s="16">
        <f t="shared" si="12"/>
        <v>0</v>
      </c>
    </row>
    <row r="84" spans="1:21" ht="27.95" customHeight="1" x14ac:dyDescent="0.25">
      <c r="A84" s="1">
        <f t="shared" si="9"/>
        <v>79</v>
      </c>
      <c r="B84" s="1" t="s">
        <v>22</v>
      </c>
      <c r="C84" s="1"/>
      <c r="D84" s="37" t="s">
        <v>178</v>
      </c>
      <c r="E84" s="85" t="s">
        <v>53</v>
      </c>
      <c r="F84" s="96" t="s">
        <v>330</v>
      </c>
      <c r="G84" s="93">
        <f t="shared" si="0"/>
        <v>103.49</v>
      </c>
      <c r="H84" s="44">
        <v>1</v>
      </c>
      <c r="I84" s="44">
        <v>0</v>
      </c>
      <c r="J84" s="44">
        <v>1</v>
      </c>
      <c r="K84" s="44">
        <v>1</v>
      </c>
      <c r="L84" s="44">
        <v>1</v>
      </c>
      <c r="M84" s="44">
        <v>0</v>
      </c>
      <c r="N84" s="16">
        <f t="shared" si="1"/>
        <v>100</v>
      </c>
      <c r="O84" s="5">
        <v>103.49</v>
      </c>
      <c r="P84" s="5">
        <f t="shared" si="2"/>
        <v>103.49</v>
      </c>
      <c r="Q84" s="16">
        <f t="shared" si="10"/>
        <v>100</v>
      </c>
      <c r="R84" s="5">
        <v>103.49</v>
      </c>
      <c r="S84" s="16">
        <f t="shared" si="11"/>
        <v>100</v>
      </c>
      <c r="T84" s="5">
        <f t="shared" si="5"/>
        <v>0</v>
      </c>
      <c r="U84" s="16">
        <f t="shared" si="12"/>
        <v>0</v>
      </c>
    </row>
    <row r="85" spans="1:21" ht="27.95" customHeight="1" x14ac:dyDescent="0.25">
      <c r="A85" s="1">
        <f t="shared" si="9"/>
        <v>80</v>
      </c>
      <c r="B85" s="1" t="s">
        <v>22</v>
      </c>
      <c r="C85" s="1"/>
      <c r="D85" s="25" t="s">
        <v>180</v>
      </c>
      <c r="E85" s="84" t="s">
        <v>41</v>
      </c>
      <c r="F85" s="97" t="s">
        <v>359</v>
      </c>
      <c r="G85" s="93">
        <f t="shared" si="0"/>
        <v>1254.32</v>
      </c>
      <c r="H85" s="44">
        <v>18</v>
      </c>
      <c r="I85" s="44">
        <v>5</v>
      </c>
      <c r="J85" s="44">
        <v>7</v>
      </c>
      <c r="K85" s="44">
        <v>2</v>
      </c>
      <c r="L85" s="44">
        <v>2</v>
      </c>
      <c r="M85" s="44">
        <v>0</v>
      </c>
      <c r="N85" s="16">
        <f t="shared" si="1"/>
        <v>11.111111111111111</v>
      </c>
      <c r="O85" s="5">
        <v>1254.32</v>
      </c>
      <c r="P85" s="5">
        <f t="shared" si="2"/>
        <v>1254.32</v>
      </c>
      <c r="Q85" s="16">
        <f>IF(O85=0,0,P85/O85)*100</f>
        <v>100</v>
      </c>
      <c r="R85" s="5">
        <v>1254.32</v>
      </c>
      <c r="S85" s="16">
        <f t="shared" si="11"/>
        <v>100</v>
      </c>
      <c r="T85" s="5">
        <f t="shared" si="5"/>
        <v>0</v>
      </c>
      <c r="U85" s="16">
        <f t="shared" si="12"/>
        <v>0</v>
      </c>
    </row>
    <row r="86" spans="1:21" ht="27.95" customHeight="1" x14ac:dyDescent="0.25">
      <c r="A86" s="1">
        <f t="shared" si="9"/>
        <v>81</v>
      </c>
      <c r="B86" s="25" t="s">
        <v>25</v>
      </c>
      <c r="C86" s="238" t="s">
        <v>32</v>
      </c>
      <c r="D86" s="25" t="s">
        <v>182</v>
      </c>
      <c r="E86" s="84" t="s">
        <v>41</v>
      </c>
      <c r="F86" s="96" t="s">
        <v>331</v>
      </c>
      <c r="G86" s="93">
        <f t="shared" si="0"/>
        <v>18644.41</v>
      </c>
      <c r="H86" s="44">
        <v>41</v>
      </c>
      <c r="I86" s="44">
        <v>14</v>
      </c>
      <c r="J86" s="44">
        <v>19</v>
      </c>
      <c r="K86" s="44">
        <v>32</v>
      </c>
      <c r="L86" s="44">
        <v>40</v>
      </c>
      <c r="M86" s="44">
        <v>0</v>
      </c>
      <c r="N86" s="16">
        <f t="shared" si="1"/>
        <v>78.048780487804876</v>
      </c>
      <c r="O86" s="5">
        <v>18644.41</v>
      </c>
      <c r="P86" s="5">
        <f t="shared" si="2"/>
        <v>18644.41</v>
      </c>
      <c r="Q86" s="16">
        <f t="shared" si="10"/>
        <v>100</v>
      </c>
      <c r="R86" s="5">
        <v>18644.41</v>
      </c>
      <c r="S86" s="16">
        <f t="shared" si="11"/>
        <v>100</v>
      </c>
      <c r="T86" s="5">
        <f t="shared" si="5"/>
        <v>0</v>
      </c>
      <c r="U86" s="16">
        <f t="shared" si="12"/>
        <v>0</v>
      </c>
    </row>
    <row r="87" spans="1:21" ht="27.95" customHeight="1" x14ac:dyDescent="0.25">
      <c r="A87" s="1">
        <f t="shared" si="9"/>
        <v>82</v>
      </c>
      <c r="B87" s="238" t="s">
        <v>24</v>
      </c>
      <c r="C87" s="238" t="s">
        <v>259</v>
      </c>
      <c r="D87" s="25" t="s">
        <v>260</v>
      </c>
      <c r="E87" s="84" t="s">
        <v>41</v>
      </c>
      <c r="F87" s="96" t="s">
        <v>332</v>
      </c>
      <c r="G87" s="93">
        <f t="shared" si="0"/>
        <v>7879.3</v>
      </c>
      <c r="H87" s="44">
        <v>20</v>
      </c>
      <c r="I87" s="44">
        <v>2</v>
      </c>
      <c r="J87" s="44">
        <v>9</v>
      </c>
      <c r="K87" s="44">
        <v>16</v>
      </c>
      <c r="L87" s="44">
        <v>21</v>
      </c>
      <c r="M87" s="44">
        <v>0</v>
      </c>
      <c r="N87" s="16">
        <f t="shared" si="1"/>
        <v>80</v>
      </c>
      <c r="O87" s="16">
        <v>7879.3</v>
      </c>
      <c r="P87" s="5">
        <f t="shared" si="2"/>
        <v>7879.3</v>
      </c>
      <c r="Q87" s="16">
        <f t="shared" si="10"/>
        <v>100</v>
      </c>
      <c r="R87" s="16">
        <v>7879.3</v>
      </c>
      <c r="S87" s="16">
        <f t="shared" si="11"/>
        <v>100</v>
      </c>
      <c r="T87" s="5">
        <f t="shared" si="5"/>
        <v>0</v>
      </c>
      <c r="U87" s="16">
        <f t="shared" si="12"/>
        <v>0</v>
      </c>
    </row>
    <row r="88" spans="1:21" ht="27.95" customHeight="1" x14ac:dyDescent="0.25">
      <c r="A88" s="1">
        <f t="shared" si="9"/>
        <v>83</v>
      </c>
      <c r="B88" s="238" t="s">
        <v>22</v>
      </c>
      <c r="C88" s="238"/>
      <c r="D88" s="25" t="s">
        <v>473</v>
      </c>
      <c r="E88" s="84" t="s">
        <v>58</v>
      </c>
      <c r="F88" s="96"/>
      <c r="G88" s="93">
        <f t="shared" si="0"/>
        <v>1515.8</v>
      </c>
      <c r="H88" s="44">
        <v>4</v>
      </c>
      <c r="I88" s="44">
        <v>0</v>
      </c>
      <c r="J88" s="44">
        <v>0</v>
      </c>
      <c r="K88" s="44">
        <v>2</v>
      </c>
      <c r="L88" s="44">
        <v>2</v>
      </c>
      <c r="M88" s="44">
        <v>0</v>
      </c>
      <c r="N88" s="16">
        <f t="shared" si="1"/>
        <v>50</v>
      </c>
      <c r="O88" s="16">
        <v>1515.8</v>
      </c>
      <c r="P88" s="5">
        <f t="shared" si="2"/>
        <v>1515.8</v>
      </c>
      <c r="Q88" s="16">
        <f t="shared" si="10"/>
        <v>100</v>
      </c>
      <c r="R88" s="16">
        <v>1515.8</v>
      </c>
      <c r="S88" s="16">
        <f t="shared" si="11"/>
        <v>100</v>
      </c>
      <c r="T88" s="5">
        <f t="shared" si="5"/>
        <v>0</v>
      </c>
      <c r="U88" s="16">
        <f t="shared" si="12"/>
        <v>0</v>
      </c>
    </row>
    <row r="89" spans="1:21" ht="27.95" customHeight="1" x14ac:dyDescent="0.25">
      <c r="A89" s="1">
        <f t="shared" si="9"/>
        <v>84</v>
      </c>
      <c r="B89" s="1" t="s">
        <v>22</v>
      </c>
      <c r="C89" s="1"/>
      <c r="D89" s="25" t="s">
        <v>184</v>
      </c>
      <c r="E89" s="84" t="s">
        <v>185</v>
      </c>
      <c r="F89" s="98" t="s">
        <v>333</v>
      </c>
      <c r="G89" s="93">
        <f t="shared" si="0"/>
        <v>1632.58</v>
      </c>
      <c r="H89" s="44">
        <v>11</v>
      </c>
      <c r="I89" s="44">
        <v>1</v>
      </c>
      <c r="J89" s="44">
        <v>6</v>
      </c>
      <c r="K89" s="44">
        <v>5</v>
      </c>
      <c r="L89" s="44">
        <v>6</v>
      </c>
      <c r="M89" s="44">
        <v>0</v>
      </c>
      <c r="N89" s="16">
        <f t="shared" si="1"/>
        <v>45.454545454545453</v>
      </c>
      <c r="O89" s="5">
        <v>1632.58</v>
      </c>
      <c r="P89" s="5">
        <f t="shared" si="2"/>
        <v>1632.58</v>
      </c>
      <c r="Q89" s="16">
        <f t="shared" si="10"/>
        <v>100</v>
      </c>
      <c r="R89" s="5">
        <v>1632.58</v>
      </c>
      <c r="S89" s="16">
        <f t="shared" si="11"/>
        <v>100</v>
      </c>
      <c r="T89" s="5">
        <f t="shared" si="5"/>
        <v>0</v>
      </c>
      <c r="U89" s="16">
        <f t="shared" si="12"/>
        <v>0</v>
      </c>
    </row>
    <row r="90" spans="1:21" ht="27.95" customHeight="1" x14ac:dyDescent="0.25">
      <c r="A90" s="1">
        <f t="shared" si="9"/>
        <v>85</v>
      </c>
      <c r="B90" s="1" t="s">
        <v>22</v>
      </c>
      <c r="C90" s="1"/>
      <c r="D90" s="25" t="s">
        <v>187</v>
      </c>
      <c r="E90" s="84" t="s">
        <v>188</v>
      </c>
      <c r="F90" s="96" t="s">
        <v>362</v>
      </c>
      <c r="G90" s="93">
        <f t="shared" si="0"/>
        <v>25436.92</v>
      </c>
      <c r="H90" s="44">
        <v>43</v>
      </c>
      <c r="I90" s="44">
        <v>9</v>
      </c>
      <c r="J90" s="44">
        <v>24</v>
      </c>
      <c r="K90" s="44">
        <v>40</v>
      </c>
      <c r="L90" s="44">
        <v>57</v>
      </c>
      <c r="M90" s="44">
        <v>0</v>
      </c>
      <c r="N90" s="16">
        <f t="shared" si="1"/>
        <v>93.023255813953483</v>
      </c>
      <c r="O90" s="5">
        <v>25436.92</v>
      </c>
      <c r="P90" s="5">
        <f t="shared" si="2"/>
        <v>25436.92</v>
      </c>
      <c r="Q90" s="16">
        <f t="shared" si="10"/>
        <v>100</v>
      </c>
      <c r="R90" s="5">
        <v>25436.92</v>
      </c>
      <c r="S90" s="16">
        <f t="shared" si="11"/>
        <v>100</v>
      </c>
      <c r="T90" s="5">
        <f t="shared" si="5"/>
        <v>0</v>
      </c>
      <c r="U90" s="16">
        <f t="shared" si="12"/>
        <v>0</v>
      </c>
    </row>
    <row r="91" spans="1:21" ht="27.95" customHeight="1" x14ac:dyDescent="0.25">
      <c r="A91" s="1">
        <f t="shared" si="9"/>
        <v>86</v>
      </c>
      <c r="B91" s="1" t="s">
        <v>22</v>
      </c>
      <c r="C91" s="1"/>
      <c r="D91" s="25" t="s">
        <v>423</v>
      </c>
      <c r="E91" s="84" t="s">
        <v>188</v>
      </c>
      <c r="F91" s="192" t="s">
        <v>442</v>
      </c>
      <c r="G91" s="93">
        <f t="shared" si="0"/>
        <v>0</v>
      </c>
      <c r="H91" s="44">
        <v>9</v>
      </c>
      <c r="I91" s="44">
        <v>0</v>
      </c>
      <c r="J91" s="44">
        <v>1</v>
      </c>
      <c r="K91" s="44">
        <v>0</v>
      </c>
      <c r="L91" s="44">
        <v>0</v>
      </c>
      <c r="M91" s="44">
        <v>0</v>
      </c>
      <c r="N91" s="16">
        <f t="shared" si="1"/>
        <v>0</v>
      </c>
      <c r="O91" s="5">
        <v>0</v>
      </c>
      <c r="P91" s="5">
        <f t="shared" si="2"/>
        <v>0</v>
      </c>
      <c r="Q91" s="16">
        <f t="shared" si="10"/>
        <v>0</v>
      </c>
      <c r="R91" s="5">
        <v>0</v>
      </c>
      <c r="S91" s="16">
        <f t="shared" si="11"/>
        <v>0</v>
      </c>
      <c r="T91" s="5">
        <f t="shared" si="5"/>
        <v>0</v>
      </c>
      <c r="U91" s="16">
        <f t="shared" si="12"/>
        <v>0</v>
      </c>
    </row>
    <row r="92" spans="1:21" ht="42" customHeight="1" x14ac:dyDescent="0.25">
      <c r="A92" s="1">
        <f t="shared" si="9"/>
        <v>87</v>
      </c>
      <c r="B92" s="1" t="s">
        <v>22</v>
      </c>
      <c r="C92" s="1"/>
      <c r="D92" s="25" t="s">
        <v>190</v>
      </c>
      <c r="E92" s="84" t="s">
        <v>44</v>
      </c>
      <c r="F92" s="96" t="s">
        <v>361</v>
      </c>
      <c r="G92" s="93">
        <f t="shared" ref="G92:G137" si="13">O92</f>
        <v>57873.73</v>
      </c>
      <c r="H92" s="44">
        <v>60</v>
      </c>
      <c r="I92" s="44">
        <v>14</v>
      </c>
      <c r="J92" s="44">
        <v>36</v>
      </c>
      <c r="K92" s="44">
        <v>51</v>
      </c>
      <c r="L92" s="44">
        <v>73</v>
      </c>
      <c r="M92" s="44">
        <v>0</v>
      </c>
      <c r="N92" s="16">
        <f t="shared" ref="N92:R137" si="14">IF(H92=0,0,K92/H92)*100</f>
        <v>85</v>
      </c>
      <c r="O92" s="5">
        <v>57873.73</v>
      </c>
      <c r="P92" s="5">
        <f t="shared" ref="P92:P137" si="15">O92</f>
        <v>57873.73</v>
      </c>
      <c r="Q92" s="16">
        <f t="shared" si="10"/>
        <v>100</v>
      </c>
      <c r="R92" s="5">
        <v>57873.73</v>
      </c>
      <c r="S92" s="16">
        <f t="shared" si="11"/>
        <v>100</v>
      </c>
      <c r="T92" s="5">
        <f t="shared" ref="T92:T137" si="16">SUM(P92, -R92)</f>
        <v>0</v>
      </c>
      <c r="U92" s="16">
        <f t="shared" si="12"/>
        <v>0</v>
      </c>
    </row>
    <row r="93" spans="1:21" ht="27.95" customHeight="1" x14ac:dyDescent="0.25">
      <c r="A93" s="1">
        <f t="shared" si="9"/>
        <v>88</v>
      </c>
      <c r="B93" s="1" t="s">
        <v>22</v>
      </c>
      <c r="C93" s="1"/>
      <c r="D93" s="25" t="s">
        <v>192</v>
      </c>
      <c r="E93" s="84" t="s">
        <v>123</v>
      </c>
      <c r="F93" s="98" t="s">
        <v>334</v>
      </c>
      <c r="G93" s="93">
        <f t="shared" si="13"/>
        <v>643.1</v>
      </c>
      <c r="H93" s="44">
        <v>2</v>
      </c>
      <c r="I93" s="44">
        <v>0</v>
      </c>
      <c r="J93" s="44">
        <v>2</v>
      </c>
      <c r="K93" s="44">
        <v>2</v>
      </c>
      <c r="L93" s="44">
        <v>2</v>
      </c>
      <c r="M93" s="44">
        <v>0</v>
      </c>
      <c r="N93" s="16">
        <f t="shared" si="14"/>
        <v>100</v>
      </c>
      <c r="O93" s="5">
        <v>643.1</v>
      </c>
      <c r="P93" s="5">
        <f t="shared" si="15"/>
        <v>643.1</v>
      </c>
      <c r="Q93" s="16">
        <f t="shared" si="10"/>
        <v>100</v>
      </c>
      <c r="R93" s="5">
        <v>643.1</v>
      </c>
      <c r="S93" s="16">
        <f t="shared" si="11"/>
        <v>100</v>
      </c>
      <c r="T93" s="5">
        <f t="shared" si="16"/>
        <v>0</v>
      </c>
      <c r="U93" s="16">
        <f t="shared" si="12"/>
        <v>0</v>
      </c>
    </row>
    <row r="94" spans="1:21" ht="27.95" customHeight="1" x14ac:dyDescent="0.25">
      <c r="A94" s="1">
        <f t="shared" si="9"/>
        <v>89</v>
      </c>
      <c r="B94" s="1" t="s">
        <v>22</v>
      </c>
      <c r="C94" s="1"/>
      <c r="D94" s="25" t="s">
        <v>424</v>
      </c>
      <c r="E94" s="84" t="s">
        <v>111</v>
      </c>
      <c r="F94" s="192" t="s">
        <v>443</v>
      </c>
      <c r="G94" s="93">
        <f t="shared" si="13"/>
        <v>6009.33</v>
      </c>
      <c r="H94" s="44">
        <v>22</v>
      </c>
      <c r="I94" s="44">
        <v>1</v>
      </c>
      <c r="J94" s="44">
        <v>0</v>
      </c>
      <c r="K94" s="44">
        <v>6</v>
      </c>
      <c r="L94" s="44">
        <v>6</v>
      </c>
      <c r="M94" s="44">
        <v>0</v>
      </c>
      <c r="N94" s="16">
        <f t="shared" si="14"/>
        <v>27.27272727272727</v>
      </c>
      <c r="O94" s="5">
        <v>6009.33</v>
      </c>
      <c r="P94" s="5">
        <f t="shared" si="15"/>
        <v>6009.33</v>
      </c>
      <c r="Q94" s="16">
        <f t="shared" si="10"/>
        <v>100</v>
      </c>
      <c r="R94" s="5">
        <v>6009.33</v>
      </c>
      <c r="S94" s="16">
        <f t="shared" si="11"/>
        <v>100</v>
      </c>
      <c r="T94" s="5">
        <f t="shared" si="16"/>
        <v>0</v>
      </c>
      <c r="U94" s="16">
        <f t="shared" si="12"/>
        <v>0</v>
      </c>
    </row>
    <row r="95" spans="1:21" ht="27.95" customHeight="1" x14ac:dyDescent="0.25">
      <c r="A95" s="1">
        <f t="shared" si="9"/>
        <v>90</v>
      </c>
      <c r="B95" s="1" t="s">
        <v>22</v>
      </c>
      <c r="C95" s="1"/>
      <c r="D95" s="25" t="s">
        <v>193</v>
      </c>
      <c r="E95" s="84" t="s">
        <v>41</v>
      </c>
      <c r="F95" s="100" t="s">
        <v>376</v>
      </c>
      <c r="G95" s="93">
        <f t="shared" si="13"/>
        <v>558.76</v>
      </c>
      <c r="H95" s="44">
        <v>25</v>
      </c>
      <c r="I95" s="44">
        <v>4</v>
      </c>
      <c r="J95" s="44">
        <v>20</v>
      </c>
      <c r="K95" s="44">
        <v>4</v>
      </c>
      <c r="L95" s="44">
        <v>0</v>
      </c>
      <c r="M95" s="44">
        <v>0</v>
      </c>
      <c r="N95" s="16">
        <f t="shared" si="14"/>
        <v>16</v>
      </c>
      <c r="O95" s="5">
        <v>558.76</v>
      </c>
      <c r="P95" s="5">
        <f t="shared" si="15"/>
        <v>558.76</v>
      </c>
      <c r="Q95" s="16">
        <f t="shared" si="10"/>
        <v>100</v>
      </c>
      <c r="R95" s="5">
        <v>558.76</v>
      </c>
      <c r="S95" s="16">
        <f t="shared" si="11"/>
        <v>100</v>
      </c>
      <c r="T95" s="5">
        <f t="shared" si="16"/>
        <v>0</v>
      </c>
      <c r="U95" s="16">
        <f t="shared" si="12"/>
        <v>0</v>
      </c>
    </row>
    <row r="96" spans="1:21" ht="27.95" customHeight="1" x14ac:dyDescent="0.25">
      <c r="A96" s="1">
        <f t="shared" si="9"/>
        <v>91</v>
      </c>
      <c r="B96" s="1" t="s">
        <v>22</v>
      </c>
      <c r="C96" s="1"/>
      <c r="D96" s="25" t="s">
        <v>195</v>
      </c>
      <c r="E96" s="84" t="s">
        <v>196</v>
      </c>
      <c r="F96" s="96" t="s">
        <v>335</v>
      </c>
      <c r="G96" s="93">
        <f t="shared" si="13"/>
        <v>26202.94</v>
      </c>
      <c r="H96" s="44">
        <v>34</v>
      </c>
      <c r="I96" s="44">
        <v>2</v>
      </c>
      <c r="J96" s="44">
        <v>31</v>
      </c>
      <c r="K96" s="44">
        <v>22</v>
      </c>
      <c r="L96" s="44">
        <v>31</v>
      </c>
      <c r="M96" s="44">
        <v>0</v>
      </c>
      <c r="N96" s="16">
        <f t="shared" si="14"/>
        <v>64.705882352941174</v>
      </c>
      <c r="O96" s="5">
        <v>26202.94</v>
      </c>
      <c r="P96" s="5">
        <f t="shared" si="15"/>
        <v>26202.94</v>
      </c>
      <c r="Q96" s="16">
        <f t="shared" si="10"/>
        <v>100</v>
      </c>
      <c r="R96" s="5">
        <v>26202.94</v>
      </c>
      <c r="S96" s="16">
        <f t="shared" si="11"/>
        <v>100</v>
      </c>
      <c r="T96" s="5">
        <f t="shared" si="16"/>
        <v>0</v>
      </c>
      <c r="U96" s="16">
        <f t="shared" si="12"/>
        <v>0</v>
      </c>
    </row>
    <row r="97" spans="1:21" ht="27.95" customHeight="1" x14ac:dyDescent="0.25">
      <c r="A97" s="1">
        <f t="shared" si="9"/>
        <v>92</v>
      </c>
      <c r="B97" s="1" t="s">
        <v>22</v>
      </c>
      <c r="C97" s="1"/>
      <c r="D97" s="25" t="s">
        <v>198</v>
      </c>
      <c r="E97" s="84" t="s">
        <v>196</v>
      </c>
      <c r="F97" s="96" t="s">
        <v>336</v>
      </c>
      <c r="G97" s="93">
        <f t="shared" si="13"/>
        <v>5236.76</v>
      </c>
      <c r="H97" s="44">
        <v>7</v>
      </c>
      <c r="I97" s="44">
        <v>0</v>
      </c>
      <c r="J97" s="44">
        <v>7</v>
      </c>
      <c r="K97" s="44">
        <v>6</v>
      </c>
      <c r="L97" s="44">
        <v>8</v>
      </c>
      <c r="M97" s="44">
        <v>0</v>
      </c>
      <c r="N97" s="16">
        <f t="shared" si="14"/>
        <v>85.714285714285708</v>
      </c>
      <c r="O97" s="5">
        <v>5236.76</v>
      </c>
      <c r="P97" s="5">
        <f t="shared" si="15"/>
        <v>5236.76</v>
      </c>
      <c r="Q97" s="16">
        <f t="shared" si="10"/>
        <v>100</v>
      </c>
      <c r="R97" s="5">
        <v>5236.76</v>
      </c>
      <c r="S97" s="16">
        <f t="shared" si="11"/>
        <v>100</v>
      </c>
      <c r="T97" s="5">
        <f t="shared" si="16"/>
        <v>0</v>
      </c>
      <c r="U97" s="16">
        <f t="shared" si="12"/>
        <v>0</v>
      </c>
    </row>
    <row r="98" spans="1:21" ht="27.95" customHeight="1" x14ac:dyDescent="0.25">
      <c r="A98" s="1">
        <f t="shared" si="9"/>
        <v>93</v>
      </c>
      <c r="B98" s="1" t="s">
        <v>22</v>
      </c>
      <c r="C98" s="1"/>
      <c r="D98" s="25" t="s">
        <v>200</v>
      </c>
      <c r="E98" s="84" t="s">
        <v>41</v>
      </c>
      <c r="F98" s="96" t="s">
        <v>337</v>
      </c>
      <c r="G98" s="93">
        <f t="shared" si="13"/>
        <v>29763.31</v>
      </c>
      <c r="H98" s="44">
        <v>30</v>
      </c>
      <c r="I98" s="44">
        <v>10</v>
      </c>
      <c r="J98" s="44">
        <v>19</v>
      </c>
      <c r="K98" s="44">
        <v>26</v>
      </c>
      <c r="L98" s="44">
        <v>47</v>
      </c>
      <c r="M98" s="44">
        <v>0</v>
      </c>
      <c r="N98" s="16">
        <f t="shared" si="14"/>
        <v>86.666666666666671</v>
      </c>
      <c r="O98" s="5">
        <v>29763.31</v>
      </c>
      <c r="P98" s="5">
        <f t="shared" si="15"/>
        <v>29763.31</v>
      </c>
      <c r="Q98" s="16">
        <f t="shared" si="10"/>
        <v>100</v>
      </c>
      <c r="R98" s="5">
        <v>29763.31</v>
      </c>
      <c r="S98" s="16">
        <f t="shared" si="11"/>
        <v>100</v>
      </c>
      <c r="T98" s="5">
        <f t="shared" si="16"/>
        <v>0</v>
      </c>
      <c r="U98" s="16">
        <f t="shared" si="12"/>
        <v>0</v>
      </c>
    </row>
    <row r="99" spans="1:21" ht="27.95" customHeight="1" x14ac:dyDescent="0.25">
      <c r="A99" s="1">
        <f t="shared" si="9"/>
        <v>94</v>
      </c>
      <c r="B99" s="1" t="s">
        <v>22</v>
      </c>
      <c r="C99" s="1"/>
      <c r="D99" s="25" t="s">
        <v>204</v>
      </c>
      <c r="E99" s="84" t="s">
        <v>53</v>
      </c>
      <c r="F99" s="96" t="s">
        <v>338</v>
      </c>
      <c r="G99" s="93">
        <f t="shared" si="13"/>
        <v>25737.31</v>
      </c>
      <c r="H99" s="44">
        <v>41</v>
      </c>
      <c r="I99" s="44">
        <v>3</v>
      </c>
      <c r="J99" s="44">
        <v>25</v>
      </c>
      <c r="K99" s="44">
        <v>35</v>
      </c>
      <c r="L99" s="44">
        <v>49</v>
      </c>
      <c r="M99" s="44">
        <v>0</v>
      </c>
      <c r="N99" s="16">
        <f t="shared" si="14"/>
        <v>85.365853658536579</v>
      </c>
      <c r="O99" s="5">
        <v>25737.31</v>
      </c>
      <c r="P99" s="5">
        <f t="shared" si="15"/>
        <v>25737.31</v>
      </c>
      <c r="Q99" s="16">
        <f t="shared" si="10"/>
        <v>100</v>
      </c>
      <c r="R99" s="5">
        <v>25737.31</v>
      </c>
      <c r="S99" s="16">
        <f t="shared" si="11"/>
        <v>100</v>
      </c>
      <c r="T99" s="5">
        <f t="shared" si="16"/>
        <v>0</v>
      </c>
      <c r="U99" s="16">
        <f t="shared" si="12"/>
        <v>0</v>
      </c>
    </row>
    <row r="100" spans="1:21" ht="27.95" customHeight="1" x14ac:dyDescent="0.25">
      <c r="A100" s="1">
        <f t="shared" si="9"/>
        <v>95</v>
      </c>
      <c r="B100" s="1" t="s">
        <v>22</v>
      </c>
      <c r="C100" s="1"/>
      <c r="D100" s="25" t="s">
        <v>206</v>
      </c>
      <c r="E100" s="86" t="s">
        <v>41</v>
      </c>
      <c r="F100" s="96" t="s">
        <v>339</v>
      </c>
      <c r="G100" s="93">
        <f t="shared" si="13"/>
        <v>68357.759999999995</v>
      </c>
      <c r="H100" s="44">
        <v>65</v>
      </c>
      <c r="I100" s="44">
        <v>15</v>
      </c>
      <c r="J100" s="44">
        <v>36</v>
      </c>
      <c r="K100" s="44">
        <v>55</v>
      </c>
      <c r="L100" s="44">
        <v>89</v>
      </c>
      <c r="M100" s="44">
        <v>0</v>
      </c>
      <c r="N100" s="16">
        <f t="shared" si="14"/>
        <v>84.615384615384613</v>
      </c>
      <c r="O100" s="5">
        <v>68357.759999999995</v>
      </c>
      <c r="P100" s="5">
        <f t="shared" si="15"/>
        <v>68357.759999999995</v>
      </c>
      <c r="Q100" s="16">
        <f t="shared" si="10"/>
        <v>100</v>
      </c>
      <c r="R100" s="5">
        <v>68357.759999999995</v>
      </c>
      <c r="S100" s="16">
        <f t="shared" si="11"/>
        <v>100</v>
      </c>
      <c r="T100" s="5">
        <f t="shared" si="16"/>
        <v>0</v>
      </c>
      <c r="U100" s="16">
        <f t="shared" si="12"/>
        <v>0</v>
      </c>
    </row>
    <row r="101" spans="1:21" ht="27.95" customHeight="1" x14ac:dyDescent="0.25">
      <c r="A101" s="1">
        <f t="shared" si="9"/>
        <v>96</v>
      </c>
      <c r="B101" s="1" t="s">
        <v>22</v>
      </c>
      <c r="C101" s="1"/>
      <c r="D101" s="25" t="s">
        <v>450</v>
      </c>
      <c r="E101" s="86" t="s">
        <v>41</v>
      </c>
      <c r="F101" s="96"/>
      <c r="G101" s="93">
        <f t="shared" si="13"/>
        <v>7858.2</v>
      </c>
      <c r="H101" s="44">
        <v>5</v>
      </c>
      <c r="I101" s="44">
        <v>0</v>
      </c>
      <c r="J101" s="44">
        <v>1</v>
      </c>
      <c r="K101" s="44">
        <v>4</v>
      </c>
      <c r="L101" s="44">
        <v>7</v>
      </c>
      <c r="M101" s="44">
        <v>0</v>
      </c>
      <c r="N101" s="16">
        <f t="shared" si="14"/>
        <v>80</v>
      </c>
      <c r="O101" s="5">
        <v>7858.2</v>
      </c>
      <c r="P101" s="5">
        <f t="shared" si="15"/>
        <v>7858.2</v>
      </c>
      <c r="Q101" s="16">
        <f t="shared" si="10"/>
        <v>100</v>
      </c>
      <c r="R101" s="5">
        <v>7858.2</v>
      </c>
      <c r="S101" s="16">
        <f t="shared" si="11"/>
        <v>100</v>
      </c>
      <c r="T101" s="5">
        <f t="shared" si="16"/>
        <v>0</v>
      </c>
      <c r="U101" s="16">
        <f t="shared" si="12"/>
        <v>0</v>
      </c>
    </row>
    <row r="102" spans="1:21" ht="27.95" customHeight="1" x14ac:dyDescent="0.25">
      <c r="A102" s="1">
        <f t="shared" si="9"/>
        <v>97</v>
      </c>
      <c r="B102" s="1" t="s">
        <v>22</v>
      </c>
      <c r="C102" s="1"/>
      <c r="D102" s="25" t="s">
        <v>208</v>
      </c>
      <c r="E102" s="84" t="s">
        <v>135</v>
      </c>
      <c r="F102" s="96" t="s">
        <v>340</v>
      </c>
      <c r="G102" s="93">
        <f t="shared" si="13"/>
        <v>9577.0300000000007</v>
      </c>
      <c r="H102" s="44">
        <v>7</v>
      </c>
      <c r="I102" s="44">
        <v>2</v>
      </c>
      <c r="J102" s="44">
        <v>3</v>
      </c>
      <c r="K102" s="44">
        <v>7</v>
      </c>
      <c r="L102" s="44">
        <v>11</v>
      </c>
      <c r="M102" s="44">
        <v>0</v>
      </c>
      <c r="N102" s="16">
        <f t="shared" si="14"/>
        <v>100</v>
      </c>
      <c r="O102" s="5">
        <v>9577.0300000000007</v>
      </c>
      <c r="P102" s="5">
        <f t="shared" si="15"/>
        <v>9577.0300000000007</v>
      </c>
      <c r="Q102" s="16">
        <f t="shared" si="10"/>
        <v>100</v>
      </c>
      <c r="R102" s="5">
        <v>9577.0300000000007</v>
      </c>
      <c r="S102" s="16">
        <f t="shared" si="11"/>
        <v>100</v>
      </c>
      <c r="T102" s="5">
        <f t="shared" si="16"/>
        <v>0</v>
      </c>
      <c r="U102" s="16">
        <f t="shared" si="12"/>
        <v>0</v>
      </c>
    </row>
    <row r="103" spans="1:21" ht="27.95" customHeight="1" x14ac:dyDescent="0.25">
      <c r="A103" s="1">
        <f t="shared" si="9"/>
        <v>98</v>
      </c>
      <c r="B103" s="1" t="s">
        <v>22</v>
      </c>
      <c r="C103" s="1"/>
      <c r="D103" s="25" t="s">
        <v>210</v>
      </c>
      <c r="E103" s="84" t="s">
        <v>211</v>
      </c>
      <c r="F103" s="100" t="s">
        <v>341</v>
      </c>
      <c r="G103" s="93">
        <f t="shared" si="13"/>
        <v>8230.5499999999993</v>
      </c>
      <c r="H103" s="44">
        <v>7</v>
      </c>
      <c r="I103" s="44">
        <v>1</v>
      </c>
      <c r="J103" s="44">
        <v>6</v>
      </c>
      <c r="K103" s="44">
        <v>6</v>
      </c>
      <c r="L103" s="44">
        <v>9</v>
      </c>
      <c r="M103" s="44">
        <v>0</v>
      </c>
      <c r="N103" s="16">
        <f t="shared" si="14"/>
        <v>85.714285714285708</v>
      </c>
      <c r="O103" s="5">
        <v>8230.5499999999993</v>
      </c>
      <c r="P103" s="5">
        <f t="shared" si="15"/>
        <v>8230.5499999999993</v>
      </c>
      <c r="Q103" s="16">
        <f t="shared" si="10"/>
        <v>100</v>
      </c>
      <c r="R103" s="5">
        <v>8230.5499999999993</v>
      </c>
      <c r="S103" s="16">
        <f t="shared" si="11"/>
        <v>100</v>
      </c>
      <c r="T103" s="5">
        <f t="shared" si="16"/>
        <v>0</v>
      </c>
      <c r="U103" s="16">
        <f t="shared" si="12"/>
        <v>0</v>
      </c>
    </row>
    <row r="104" spans="1:21" ht="30" x14ac:dyDescent="0.25">
      <c r="A104" s="1">
        <f t="shared" si="9"/>
        <v>99</v>
      </c>
      <c r="B104" s="1" t="s">
        <v>22</v>
      </c>
      <c r="C104" s="1"/>
      <c r="D104" s="25" t="s">
        <v>385</v>
      </c>
      <c r="E104" s="84" t="s">
        <v>41</v>
      </c>
      <c r="F104" s="97" t="s">
        <v>431</v>
      </c>
      <c r="G104" s="93">
        <f t="shared" si="13"/>
        <v>2533.59</v>
      </c>
      <c r="H104" s="44">
        <v>29</v>
      </c>
      <c r="I104" s="44">
        <v>8</v>
      </c>
      <c r="J104" s="44">
        <v>8</v>
      </c>
      <c r="K104" s="44">
        <v>8</v>
      </c>
      <c r="L104" s="44">
        <v>8</v>
      </c>
      <c r="M104" s="44">
        <v>0</v>
      </c>
      <c r="N104" s="16">
        <f t="shared" si="14"/>
        <v>27.586206896551722</v>
      </c>
      <c r="O104" s="16">
        <v>2533.59</v>
      </c>
      <c r="P104" s="5">
        <f t="shared" si="15"/>
        <v>2533.59</v>
      </c>
      <c r="Q104" s="16">
        <f t="shared" si="10"/>
        <v>100</v>
      </c>
      <c r="R104" s="5">
        <v>2533.59</v>
      </c>
      <c r="S104" s="16">
        <f t="shared" si="11"/>
        <v>100</v>
      </c>
      <c r="T104" s="5">
        <f t="shared" si="16"/>
        <v>0</v>
      </c>
      <c r="U104" s="16">
        <f t="shared" si="12"/>
        <v>0</v>
      </c>
    </row>
    <row r="105" spans="1:21" ht="27.95" customHeight="1" x14ac:dyDescent="0.25">
      <c r="A105" s="1">
        <f t="shared" si="9"/>
        <v>100</v>
      </c>
      <c r="B105" s="1" t="s">
        <v>22</v>
      </c>
      <c r="C105" s="1"/>
      <c r="D105" s="25" t="s">
        <v>218</v>
      </c>
      <c r="E105" s="84" t="s">
        <v>53</v>
      </c>
      <c r="F105" s="96" t="s">
        <v>342</v>
      </c>
      <c r="G105" s="93">
        <f t="shared" si="13"/>
        <v>14022.35</v>
      </c>
      <c r="H105" s="44">
        <v>35</v>
      </c>
      <c r="I105" s="44">
        <v>10</v>
      </c>
      <c r="J105" s="44">
        <v>22</v>
      </c>
      <c r="K105" s="44">
        <v>28</v>
      </c>
      <c r="L105" s="44">
        <v>38</v>
      </c>
      <c r="M105" s="44">
        <v>0</v>
      </c>
      <c r="N105" s="16">
        <f t="shared" si="14"/>
        <v>80</v>
      </c>
      <c r="O105" s="5">
        <v>14022.35</v>
      </c>
      <c r="P105" s="5">
        <f t="shared" si="15"/>
        <v>14022.35</v>
      </c>
      <c r="Q105" s="16">
        <f t="shared" si="10"/>
        <v>100</v>
      </c>
      <c r="R105" s="5">
        <v>14022.35</v>
      </c>
      <c r="S105" s="16">
        <f t="shared" si="11"/>
        <v>100</v>
      </c>
      <c r="T105" s="5">
        <f t="shared" si="16"/>
        <v>0</v>
      </c>
      <c r="U105" s="16">
        <f t="shared" si="12"/>
        <v>0</v>
      </c>
    </row>
    <row r="106" spans="1:21" ht="27.95" customHeight="1" x14ac:dyDescent="0.25">
      <c r="A106" s="1">
        <f t="shared" si="9"/>
        <v>101</v>
      </c>
      <c r="B106" s="1" t="s">
        <v>22</v>
      </c>
      <c r="C106" s="1"/>
      <c r="D106" s="25" t="s">
        <v>216</v>
      </c>
      <c r="E106" s="25" t="s">
        <v>53</v>
      </c>
      <c r="F106" s="98" t="s">
        <v>343</v>
      </c>
      <c r="G106" s="93">
        <f t="shared" si="13"/>
        <v>36526.839999999997</v>
      </c>
      <c r="H106" s="44">
        <v>37</v>
      </c>
      <c r="I106" s="44">
        <v>6</v>
      </c>
      <c r="J106" s="44">
        <v>18</v>
      </c>
      <c r="K106" s="44">
        <v>27</v>
      </c>
      <c r="L106" s="44">
        <v>35</v>
      </c>
      <c r="M106" s="44">
        <v>0</v>
      </c>
      <c r="N106" s="16">
        <f t="shared" si="14"/>
        <v>72.972972972972968</v>
      </c>
      <c r="O106" s="5">
        <v>36526.839999999997</v>
      </c>
      <c r="P106" s="5">
        <f t="shared" si="15"/>
        <v>36526.839999999997</v>
      </c>
      <c r="Q106" s="16">
        <f t="shared" si="10"/>
        <v>100</v>
      </c>
      <c r="R106" s="5">
        <v>36526.839999999997</v>
      </c>
      <c r="S106" s="16">
        <f t="shared" si="11"/>
        <v>100</v>
      </c>
      <c r="T106" s="5">
        <f t="shared" si="16"/>
        <v>0</v>
      </c>
      <c r="U106" s="16">
        <f t="shared" si="12"/>
        <v>0</v>
      </c>
    </row>
    <row r="107" spans="1:21" ht="27.95" customHeight="1" x14ac:dyDescent="0.25">
      <c r="A107" s="1">
        <f t="shared" si="9"/>
        <v>102</v>
      </c>
      <c r="B107" s="1" t="s">
        <v>22</v>
      </c>
      <c r="C107" s="1"/>
      <c r="D107" s="25" t="s">
        <v>466</v>
      </c>
      <c r="E107" s="25" t="s">
        <v>53</v>
      </c>
      <c r="F107" s="98"/>
      <c r="G107" s="93">
        <f t="shared" si="13"/>
        <v>0</v>
      </c>
      <c r="H107" s="44">
        <v>4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16">
        <f t="shared" si="14"/>
        <v>0</v>
      </c>
      <c r="O107" s="5">
        <v>0</v>
      </c>
      <c r="P107" s="5">
        <f t="shared" si="15"/>
        <v>0</v>
      </c>
      <c r="Q107" s="16">
        <f t="shared" si="10"/>
        <v>0</v>
      </c>
      <c r="R107" s="5">
        <v>0</v>
      </c>
      <c r="S107" s="16">
        <f t="shared" si="11"/>
        <v>0</v>
      </c>
      <c r="T107" s="5">
        <f t="shared" si="16"/>
        <v>0</v>
      </c>
      <c r="U107" s="16">
        <f t="shared" si="12"/>
        <v>0</v>
      </c>
    </row>
    <row r="108" spans="1:21" ht="27.95" customHeight="1" x14ac:dyDescent="0.25">
      <c r="A108" s="1">
        <f t="shared" si="9"/>
        <v>103</v>
      </c>
      <c r="B108" s="1" t="s">
        <v>22</v>
      </c>
      <c r="C108" s="1"/>
      <c r="D108" s="25" t="s">
        <v>220</v>
      </c>
      <c r="E108" s="25" t="s">
        <v>221</v>
      </c>
      <c r="F108" s="101" t="s">
        <v>344</v>
      </c>
      <c r="G108" s="93">
        <f t="shared" si="13"/>
        <v>54332.63</v>
      </c>
      <c r="H108" s="44">
        <v>57</v>
      </c>
      <c r="I108" s="44">
        <v>5</v>
      </c>
      <c r="J108" s="44">
        <v>47</v>
      </c>
      <c r="K108" s="44">
        <v>47</v>
      </c>
      <c r="L108" s="44">
        <v>57</v>
      </c>
      <c r="M108" s="44">
        <v>0</v>
      </c>
      <c r="N108" s="16">
        <f t="shared" si="14"/>
        <v>82.456140350877192</v>
      </c>
      <c r="O108" s="5">
        <v>54332.63</v>
      </c>
      <c r="P108" s="5">
        <f t="shared" si="15"/>
        <v>54332.63</v>
      </c>
      <c r="Q108" s="16">
        <f t="shared" si="10"/>
        <v>100</v>
      </c>
      <c r="R108" s="5">
        <v>54332.63</v>
      </c>
      <c r="S108" s="16">
        <f t="shared" si="11"/>
        <v>100</v>
      </c>
      <c r="T108" s="5">
        <f t="shared" si="16"/>
        <v>0</v>
      </c>
      <c r="U108" s="16">
        <f t="shared" si="12"/>
        <v>0</v>
      </c>
    </row>
    <row r="109" spans="1:21" ht="27.95" customHeight="1" x14ac:dyDescent="0.25">
      <c r="A109" s="1">
        <f t="shared" si="9"/>
        <v>104</v>
      </c>
      <c r="B109" s="1" t="s">
        <v>22</v>
      </c>
      <c r="C109" s="1"/>
      <c r="D109" s="25" t="s">
        <v>269</v>
      </c>
      <c r="E109" s="25" t="s">
        <v>41</v>
      </c>
      <c r="F109" s="102" t="s">
        <v>345</v>
      </c>
      <c r="G109" s="93">
        <f t="shared" si="13"/>
        <v>12544.15</v>
      </c>
      <c r="H109" s="44">
        <v>31</v>
      </c>
      <c r="I109" s="44">
        <v>9</v>
      </c>
      <c r="J109" s="44">
        <v>17</v>
      </c>
      <c r="K109" s="44">
        <v>27</v>
      </c>
      <c r="L109" s="44">
        <v>30</v>
      </c>
      <c r="M109" s="44">
        <v>0</v>
      </c>
      <c r="N109" s="16">
        <f t="shared" si="14"/>
        <v>87.096774193548384</v>
      </c>
      <c r="O109" s="16">
        <v>12544.15</v>
      </c>
      <c r="P109" s="5">
        <f t="shared" si="15"/>
        <v>12544.15</v>
      </c>
      <c r="Q109" s="16">
        <f t="shared" si="10"/>
        <v>100</v>
      </c>
      <c r="R109" s="5">
        <v>12544.15</v>
      </c>
      <c r="S109" s="16">
        <f t="shared" si="11"/>
        <v>100</v>
      </c>
      <c r="T109" s="5">
        <f t="shared" si="16"/>
        <v>0</v>
      </c>
      <c r="U109" s="16">
        <f t="shared" si="12"/>
        <v>0</v>
      </c>
    </row>
    <row r="110" spans="1:21" ht="27.95" customHeight="1" x14ac:dyDescent="0.25">
      <c r="A110" s="1">
        <f t="shared" si="9"/>
        <v>105</v>
      </c>
      <c r="B110" s="1" t="s">
        <v>22</v>
      </c>
      <c r="C110" s="1"/>
      <c r="D110" s="25" t="s">
        <v>223</v>
      </c>
      <c r="E110" s="25" t="s">
        <v>224</v>
      </c>
      <c r="F110" s="103" t="s">
        <v>346</v>
      </c>
      <c r="G110" s="93">
        <f t="shared" si="13"/>
        <v>27944.59</v>
      </c>
      <c r="H110" s="44">
        <v>54</v>
      </c>
      <c r="I110" s="44">
        <v>0</v>
      </c>
      <c r="J110" s="44">
        <v>38</v>
      </c>
      <c r="K110" s="44">
        <v>42</v>
      </c>
      <c r="L110" s="44">
        <v>51</v>
      </c>
      <c r="M110" s="44">
        <v>0</v>
      </c>
      <c r="N110" s="16">
        <f t="shared" si="14"/>
        <v>77.777777777777786</v>
      </c>
      <c r="O110" s="5">
        <v>27944.59</v>
      </c>
      <c r="P110" s="5">
        <f t="shared" si="15"/>
        <v>27944.59</v>
      </c>
      <c r="Q110" s="16">
        <f t="shared" si="10"/>
        <v>100</v>
      </c>
      <c r="R110" s="5">
        <v>27944.59</v>
      </c>
      <c r="S110" s="16">
        <f t="shared" si="11"/>
        <v>100</v>
      </c>
      <c r="T110" s="5">
        <f t="shared" si="16"/>
        <v>0</v>
      </c>
      <c r="U110" s="16">
        <f t="shared" si="12"/>
        <v>0</v>
      </c>
    </row>
    <row r="111" spans="1:21" ht="27.95" customHeight="1" x14ac:dyDescent="0.25">
      <c r="A111" s="1">
        <f t="shared" si="9"/>
        <v>106</v>
      </c>
      <c r="B111" s="1" t="s">
        <v>22</v>
      </c>
      <c r="C111" s="1"/>
      <c r="D111" s="25" t="s">
        <v>460</v>
      </c>
      <c r="E111" s="25" t="s">
        <v>41</v>
      </c>
      <c r="F111" s="36" t="s">
        <v>461</v>
      </c>
      <c r="G111" s="93">
        <f t="shared" si="13"/>
        <v>2879.6</v>
      </c>
      <c r="H111" s="44">
        <v>9</v>
      </c>
      <c r="I111" s="44">
        <v>0</v>
      </c>
      <c r="J111" s="44">
        <v>0</v>
      </c>
      <c r="K111" s="44">
        <v>6</v>
      </c>
      <c r="L111" s="44">
        <v>8</v>
      </c>
      <c r="M111" s="44">
        <v>0</v>
      </c>
      <c r="N111" s="16">
        <f t="shared" si="14"/>
        <v>66.666666666666657</v>
      </c>
      <c r="O111" s="5">
        <v>2879.6</v>
      </c>
      <c r="P111" s="5">
        <f t="shared" si="15"/>
        <v>2879.6</v>
      </c>
      <c r="Q111" s="16">
        <f t="shared" si="10"/>
        <v>100</v>
      </c>
      <c r="R111" s="5">
        <v>2879.6</v>
      </c>
      <c r="S111" s="16">
        <f t="shared" si="11"/>
        <v>100</v>
      </c>
      <c r="T111" s="5">
        <f t="shared" si="16"/>
        <v>0</v>
      </c>
      <c r="U111" s="16">
        <f t="shared" si="12"/>
        <v>0</v>
      </c>
    </row>
    <row r="112" spans="1:21" ht="27.95" customHeight="1" x14ac:dyDescent="0.25">
      <c r="A112" s="1">
        <f t="shared" si="9"/>
        <v>107</v>
      </c>
      <c r="B112" s="1" t="s">
        <v>22</v>
      </c>
      <c r="C112" s="1"/>
      <c r="D112" s="90" t="s">
        <v>371</v>
      </c>
      <c r="E112" s="25" t="s">
        <v>41</v>
      </c>
      <c r="F112" s="97" t="s">
        <v>432</v>
      </c>
      <c r="G112" s="93">
        <f t="shared" si="13"/>
        <v>0</v>
      </c>
      <c r="H112" s="44">
        <v>20</v>
      </c>
      <c r="I112" s="44">
        <v>7</v>
      </c>
      <c r="J112" s="44">
        <v>9</v>
      </c>
      <c r="K112" s="44">
        <v>0</v>
      </c>
      <c r="L112" s="44">
        <v>0</v>
      </c>
      <c r="M112" s="44">
        <v>0</v>
      </c>
      <c r="N112" s="16">
        <f t="shared" si="14"/>
        <v>0</v>
      </c>
      <c r="O112" s="16">
        <f t="shared" si="14"/>
        <v>0</v>
      </c>
      <c r="P112" s="5">
        <f t="shared" si="15"/>
        <v>0</v>
      </c>
      <c r="Q112" s="16">
        <f t="shared" si="10"/>
        <v>0</v>
      </c>
      <c r="R112" s="16">
        <f t="shared" si="14"/>
        <v>0</v>
      </c>
      <c r="S112" s="16">
        <f t="shared" si="11"/>
        <v>0</v>
      </c>
      <c r="T112" s="5">
        <f t="shared" si="16"/>
        <v>0</v>
      </c>
      <c r="U112" s="16">
        <f t="shared" si="12"/>
        <v>0</v>
      </c>
    </row>
    <row r="113" spans="1:21" ht="27.95" customHeight="1" x14ac:dyDescent="0.25">
      <c r="A113" s="1">
        <f t="shared" si="9"/>
        <v>108</v>
      </c>
      <c r="B113" s="1" t="s">
        <v>22</v>
      </c>
      <c r="C113" s="1"/>
      <c r="D113" s="25" t="s">
        <v>226</v>
      </c>
      <c r="E113" s="25" t="s">
        <v>41</v>
      </c>
      <c r="F113" s="96" t="s">
        <v>347</v>
      </c>
      <c r="G113" s="93">
        <f t="shared" si="13"/>
        <v>42266.720000000001</v>
      </c>
      <c r="H113" s="44">
        <v>45</v>
      </c>
      <c r="I113" s="44">
        <v>7</v>
      </c>
      <c r="J113" s="44">
        <v>24</v>
      </c>
      <c r="K113" s="44">
        <v>31</v>
      </c>
      <c r="L113" s="44">
        <v>43</v>
      </c>
      <c r="M113" s="44">
        <v>0</v>
      </c>
      <c r="N113" s="16">
        <f t="shared" si="14"/>
        <v>68.888888888888886</v>
      </c>
      <c r="O113" s="5">
        <v>42266.720000000001</v>
      </c>
      <c r="P113" s="5">
        <f t="shared" si="15"/>
        <v>42266.720000000001</v>
      </c>
      <c r="Q113" s="16">
        <f t="shared" si="10"/>
        <v>100</v>
      </c>
      <c r="R113" s="5">
        <v>42266.720000000001</v>
      </c>
      <c r="S113" s="16">
        <f t="shared" si="11"/>
        <v>100</v>
      </c>
      <c r="T113" s="5">
        <f t="shared" si="16"/>
        <v>0</v>
      </c>
      <c r="U113" s="16">
        <f t="shared" si="12"/>
        <v>0</v>
      </c>
    </row>
    <row r="114" spans="1:21" ht="27.95" customHeight="1" x14ac:dyDescent="0.25">
      <c r="A114" s="1">
        <f t="shared" si="9"/>
        <v>109</v>
      </c>
      <c r="B114" s="1" t="s">
        <v>22</v>
      </c>
      <c r="C114" s="1"/>
      <c r="D114" s="25" t="s">
        <v>228</v>
      </c>
      <c r="E114" s="25" t="s">
        <v>53</v>
      </c>
      <c r="F114" s="96" t="s">
        <v>348</v>
      </c>
      <c r="G114" s="93">
        <f t="shared" si="13"/>
        <v>10485.58</v>
      </c>
      <c r="H114" s="44">
        <v>21</v>
      </c>
      <c r="I114" s="44">
        <v>1</v>
      </c>
      <c r="J114" s="44">
        <v>17</v>
      </c>
      <c r="K114" s="44">
        <v>16</v>
      </c>
      <c r="L114" s="44">
        <v>22</v>
      </c>
      <c r="M114" s="44">
        <v>0</v>
      </c>
      <c r="N114" s="16">
        <f t="shared" si="14"/>
        <v>76.19047619047619</v>
      </c>
      <c r="O114" s="5">
        <v>10485.58</v>
      </c>
      <c r="P114" s="5">
        <f t="shared" si="15"/>
        <v>10485.58</v>
      </c>
      <c r="Q114" s="16">
        <f t="shared" si="10"/>
        <v>100</v>
      </c>
      <c r="R114" s="5">
        <v>10485.58</v>
      </c>
      <c r="S114" s="16">
        <f t="shared" si="11"/>
        <v>100</v>
      </c>
      <c r="T114" s="5">
        <f t="shared" si="16"/>
        <v>0</v>
      </c>
      <c r="U114" s="16">
        <f t="shared" si="12"/>
        <v>0</v>
      </c>
    </row>
    <row r="115" spans="1:21" ht="27.95" customHeight="1" x14ac:dyDescent="0.25">
      <c r="A115" s="1">
        <f t="shared" si="9"/>
        <v>110</v>
      </c>
      <c r="B115" s="1" t="s">
        <v>22</v>
      </c>
      <c r="C115" s="1"/>
      <c r="D115" s="25" t="s">
        <v>232</v>
      </c>
      <c r="E115" s="84" t="s">
        <v>164</v>
      </c>
      <c r="F115" s="100" t="s">
        <v>360</v>
      </c>
      <c r="G115" s="93">
        <f t="shared" si="13"/>
        <v>13181.89</v>
      </c>
      <c r="H115" s="44">
        <v>26</v>
      </c>
      <c r="I115" s="44">
        <v>5</v>
      </c>
      <c r="J115" s="44">
        <v>10</v>
      </c>
      <c r="K115" s="44">
        <v>20</v>
      </c>
      <c r="L115" s="44">
        <v>24</v>
      </c>
      <c r="M115" s="44">
        <v>0</v>
      </c>
      <c r="N115" s="16">
        <f t="shared" si="14"/>
        <v>76.923076923076934</v>
      </c>
      <c r="O115" s="5">
        <v>13181.89</v>
      </c>
      <c r="P115" s="5">
        <f t="shared" si="15"/>
        <v>13181.89</v>
      </c>
      <c r="Q115" s="16">
        <f t="shared" si="10"/>
        <v>100</v>
      </c>
      <c r="R115" s="5">
        <v>13181.89</v>
      </c>
      <c r="S115" s="16">
        <f t="shared" si="11"/>
        <v>100</v>
      </c>
      <c r="T115" s="5">
        <f t="shared" si="16"/>
        <v>0</v>
      </c>
      <c r="U115" s="16">
        <f t="shared" si="12"/>
        <v>0</v>
      </c>
    </row>
    <row r="116" spans="1:21" ht="27.95" customHeight="1" x14ac:dyDescent="0.25">
      <c r="A116" s="1">
        <f t="shared" si="9"/>
        <v>111</v>
      </c>
      <c r="B116" s="1" t="s">
        <v>22</v>
      </c>
      <c r="C116" s="1"/>
      <c r="D116" s="25" t="s">
        <v>230</v>
      </c>
      <c r="E116" s="84" t="s">
        <v>64</v>
      </c>
      <c r="F116" s="97" t="s">
        <v>436</v>
      </c>
      <c r="G116" s="93">
        <f t="shared" si="13"/>
        <v>0</v>
      </c>
      <c r="H116" s="44">
        <v>1</v>
      </c>
      <c r="I116" s="44">
        <v>0</v>
      </c>
      <c r="J116" s="44">
        <v>1</v>
      </c>
      <c r="K116" s="44">
        <v>0</v>
      </c>
      <c r="L116" s="44">
        <v>0</v>
      </c>
      <c r="M116" s="44">
        <v>0</v>
      </c>
      <c r="N116" s="16">
        <f t="shared" si="14"/>
        <v>0</v>
      </c>
      <c r="O116" s="5">
        <v>0</v>
      </c>
      <c r="P116" s="5">
        <f t="shared" si="15"/>
        <v>0</v>
      </c>
      <c r="Q116" s="16">
        <f t="shared" si="10"/>
        <v>0</v>
      </c>
      <c r="R116" s="5">
        <v>0</v>
      </c>
      <c r="S116" s="16">
        <f t="shared" si="11"/>
        <v>0</v>
      </c>
      <c r="T116" s="5">
        <f t="shared" si="16"/>
        <v>0</v>
      </c>
      <c r="U116" s="16">
        <f t="shared" si="12"/>
        <v>0</v>
      </c>
    </row>
    <row r="117" spans="1:21" ht="27.95" customHeight="1" x14ac:dyDescent="0.25">
      <c r="A117" s="1">
        <f t="shared" si="9"/>
        <v>112</v>
      </c>
      <c r="B117" s="1" t="s">
        <v>22</v>
      </c>
      <c r="C117" s="1"/>
      <c r="D117" s="25" t="s">
        <v>463</v>
      </c>
      <c r="E117" s="84" t="s">
        <v>41</v>
      </c>
      <c r="F117" s="98"/>
      <c r="G117" s="93">
        <f t="shared" si="13"/>
        <v>0</v>
      </c>
      <c r="H117" s="44">
        <v>15</v>
      </c>
      <c r="I117" s="44">
        <v>2</v>
      </c>
      <c r="J117" s="44">
        <v>8</v>
      </c>
      <c r="K117" s="44">
        <v>0</v>
      </c>
      <c r="L117" s="44">
        <v>0</v>
      </c>
      <c r="M117" s="44">
        <v>0</v>
      </c>
      <c r="N117" s="16">
        <f t="shared" si="14"/>
        <v>0</v>
      </c>
      <c r="O117" s="5">
        <v>0</v>
      </c>
      <c r="P117" s="5">
        <f t="shared" si="15"/>
        <v>0</v>
      </c>
      <c r="Q117" s="16">
        <f t="shared" si="10"/>
        <v>0</v>
      </c>
      <c r="R117" s="5">
        <v>0</v>
      </c>
      <c r="S117" s="16">
        <f t="shared" si="11"/>
        <v>0</v>
      </c>
      <c r="T117" s="5">
        <f t="shared" si="16"/>
        <v>0</v>
      </c>
      <c r="U117" s="16">
        <f t="shared" si="12"/>
        <v>0</v>
      </c>
    </row>
    <row r="118" spans="1:21" ht="49.5" customHeight="1" x14ac:dyDescent="0.25">
      <c r="A118" s="1">
        <f t="shared" si="9"/>
        <v>113</v>
      </c>
      <c r="B118" s="25" t="s">
        <v>23</v>
      </c>
      <c r="C118" s="238" t="s">
        <v>271</v>
      </c>
      <c r="D118" s="25" t="s">
        <v>270</v>
      </c>
      <c r="E118" s="84" t="s">
        <v>41</v>
      </c>
      <c r="F118" s="97" t="s">
        <v>369</v>
      </c>
      <c r="G118" s="93">
        <f t="shared" si="13"/>
        <v>5489.35</v>
      </c>
      <c r="H118" s="44">
        <v>17</v>
      </c>
      <c r="I118" s="44">
        <v>2</v>
      </c>
      <c r="J118" s="44">
        <v>13</v>
      </c>
      <c r="K118" s="44">
        <v>14</v>
      </c>
      <c r="L118" s="44">
        <v>18</v>
      </c>
      <c r="M118" s="44">
        <v>0</v>
      </c>
      <c r="N118" s="16">
        <f t="shared" si="14"/>
        <v>82.35294117647058</v>
      </c>
      <c r="O118" s="5">
        <v>5489.35</v>
      </c>
      <c r="P118" s="5">
        <f t="shared" si="15"/>
        <v>5489.35</v>
      </c>
      <c r="Q118" s="16">
        <f t="shared" si="10"/>
        <v>100</v>
      </c>
      <c r="R118" s="5">
        <v>5489.35</v>
      </c>
      <c r="S118" s="16">
        <f t="shared" si="11"/>
        <v>100</v>
      </c>
      <c r="T118" s="5">
        <f t="shared" si="16"/>
        <v>0</v>
      </c>
      <c r="U118" s="16">
        <f t="shared" si="12"/>
        <v>0</v>
      </c>
    </row>
    <row r="119" spans="1:21" ht="38.25" customHeight="1" x14ac:dyDescent="0.25">
      <c r="A119" s="1">
        <f t="shared" si="9"/>
        <v>114</v>
      </c>
      <c r="B119" s="1" t="s">
        <v>22</v>
      </c>
      <c r="C119" s="238"/>
      <c r="D119" s="25" t="s">
        <v>471</v>
      </c>
      <c r="E119" s="84" t="s">
        <v>41</v>
      </c>
      <c r="F119" s="97"/>
      <c r="G119" s="93">
        <f t="shared" si="13"/>
        <v>416.4</v>
      </c>
      <c r="H119" s="44">
        <v>2</v>
      </c>
      <c r="I119" s="44">
        <v>0</v>
      </c>
      <c r="J119" s="44">
        <v>0</v>
      </c>
      <c r="K119" s="44">
        <v>1</v>
      </c>
      <c r="L119" s="44">
        <v>1</v>
      </c>
      <c r="M119" s="44">
        <v>0</v>
      </c>
      <c r="N119" s="16">
        <f t="shared" si="14"/>
        <v>50</v>
      </c>
      <c r="O119" s="5">
        <v>416.4</v>
      </c>
      <c r="P119" s="5">
        <f t="shared" si="15"/>
        <v>416.4</v>
      </c>
      <c r="Q119" s="16">
        <f t="shared" si="10"/>
        <v>100</v>
      </c>
      <c r="R119" s="5">
        <v>416.4</v>
      </c>
      <c r="S119" s="16">
        <f t="shared" si="11"/>
        <v>100</v>
      </c>
      <c r="T119" s="5">
        <f t="shared" si="16"/>
        <v>0</v>
      </c>
      <c r="U119" s="16">
        <f t="shared" si="12"/>
        <v>0</v>
      </c>
    </row>
    <row r="120" spans="1:21" ht="27.95" customHeight="1" x14ac:dyDescent="0.25">
      <c r="A120" s="1">
        <f t="shared" si="9"/>
        <v>115</v>
      </c>
      <c r="B120" s="1" t="s">
        <v>22</v>
      </c>
      <c r="C120" s="1"/>
      <c r="D120" s="25" t="s">
        <v>234</v>
      </c>
      <c r="E120" s="86" t="s">
        <v>176</v>
      </c>
      <c r="F120" s="96" t="s">
        <v>349</v>
      </c>
      <c r="G120" s="93">
        <f t="shared" si="13"/>
        <v>9773.99</v>
      </c>
      <c r="H120" s="44">
        <v>38</v>
      </c>
      <c r="I120" s="44">
        <v>3</v>
      </c>
      <c r="J120" s="44">
        <v>16</v>
      </c>
      <c r="K120" s="44">
        <v>31</v>
      </c>
      <c r="L120" s="44">
        <v>37</v>
      </c>
      <c r="M120" s="44">
        <v>0</v>
      </c>
      <c r="N120" s="16">
        <f t="shared" si="14"/>
        <v>81.578947368421055</v>
      </c>
      <c r="O120" s="5">
        <v>9773.99</v>
      </c>
      <c r="P120" s="5">
        <f t="shared" si="15"/>
        <v>9773.99</v>
      </c>
      <c r="Q120" s="16">
        <f t="shared" si="10"/>
        <v>100</v>
      </c>
      <c r="R120" s="5">
        <v>9773.99</v>
      </c>
      <c r="S120" s="16">
        <f t="shared" si="11"/>
        <v>100</v>
      </c>
      <c r="T120" s="5">
        <f t="shared" si="16"/>
        <v>0</v>
      </c>
      <c r="U120" s="16">
        <f t="shared" si="12"/>
        <v>0</v>
      </c>
    </row>
    <row r="121" spans="1:21" s="169" customFormat="1" ht="27.95" customHeight="1" x14ac:dyDescent="0.25">
      <c r="A121" s="1">
        <f t="shared" si="9"/>
        <v>116</v>
      </c>
      <c r="B121" s="166" t="s">
        <v>22</v>
      </c>
      <c r="C121" s="166"/>
      <c r="D121" s="25" t="s">
        <v>401</v>
      </c>
      <c r="E121" s="86" t="s">
        <v>128</v>
      </c>
      <c r="F121" s="97" t="s">
        <v>430</v>
      </c>
      <c r="G121" s="93">
        <f t="shared" si="13"/>
        <v>0</v>
      </c>
      <c r="H121" s="168">
        <v>5</v>
      </c>
      <c r="I121" s="168">
        <v>1</v>
      </c>
      <c r="J121" s="168">
        <v>4</v>
      </c>
      <c r="K121" s="44">
        <v>0</v>
      </c>
      <c r="L121" s="44">
        <v>0</v>
      </c>
      <c r="M121" s="44">
        <v>0</v>
      </c>
      <c r="N121" s="16">
        <f t="shared" si="14"/>
        <v>0</v>
      </c>
      <c r="O121" s="5">
        <v>0</v>
      </c>
      <c r="P121" s="5">
        <f t="shared" si="15"/>
        <v>0</v>
      </c>
      <c r="Q121" s="16">
        <f t="shared" si="10"/>
        <v>0</v>
      </c>
      <c r="R121" s="5">
        <v>0</v>
      </c>
      <c r="S121" s="16">
        <f t="shared" si="11"/>
        <v>0</v>
      </c>
      <c r="T121" s="5">
        <f t="shared" si="16"/>
        <v>0</v>
      </c>
      <c r="U121" s="16">
        <f t="shared" si="12"/>
        <v>0</v>
      </c>
    </row>
    <row r="122" spans="1:21" s="169" customFormat="1" ht="27.95" customHeight="1" x14ac:dyDescent="0.25">
      <c r="A122" s="1">
        <f t="shared" si="9"/>
        <v>117</v>
      </c>
      <c r="B122" s="166" t="s">
        <v>22</v>
      </c>
      <c r="C122" s="166"/>
      <c r="D122" s="25" t="s">
        <v>425</v>
      </c>
      <c r="E122" s="86" t="s">
        <v>41</v>
      </c>
      <c r="F122" s="192" t="s">
        <v>444</v>
      </c>
      <c r="G122" s="93">
        <f t="shared" si="13"/>
        <v>2243.5500000000002</v>
      </c>
      <c r="H122" s="168">
        <v>12</v>
      </c>
      <c r="I122" s="168">
        <v>2</v>
      </c>
      <c r="J122" s="168">
        <v>9</v>
      </c>
      <c r="K122" s="168">
        <v>7</v>
      </c>
      <c r="L122" s="168">
        <v>7</v>
      </c>
      <c r="M122" s="168">
        <v>0</v>
      </c>
      <c r="N122" s="16">
        <f t="shared" si="14"/>
        <v>58.333333333333336</v>
      </c>
      <c r="O122" s="5">
        <v>2243.5500000000002</v>
      </c>
      <c r="P122" s="5">
        <f t="shared" si="15"/>
        <v>2243.5500000000002</v>
      </c>
      <c r="Q122" s="16">
        <f t="shared" si="10"/>
        <v>100</v>
      </c>
      <c r="R122" s="5">
        <v>2243.5500000000002</v>
      </c>
      <c r="S122" s="16">
        <f t="shared" si="11"/>
        <v>100</v>
      </c>
      <c r="T122" s="5">
        <f t="shared" si="16"/>
        <v>0</v>
      </c>
      <c r="U122" s="16">
        <f t="shared" si="12"/>
        <v>0</v>
      </c>
    </row>
    <row r="123" spans="1:21" ht="27.95" customHeight="1" x14ac:dyDescent="0.25">
      <c r="A123" s="1">
        <f t="shared" si="9"/>
        <v>118</v>
      </c>
      <c r="B123" s="1" t="s">
        <v>22</v>
      </c>
      <c r="C123" s="1"/>
      <c r="D123" s="25" t="s">
        <v>272</v>
      </c>
      <c r="E123" s="86" t="s">
        <v>263</v>
      </c>
      <c r="F123" s="97" t="s">
        <v>350</v>
      </c>
      <c r="G123" s="93">
        <f t="shared" si="13"/>
        <v>10730.07</v>
      </c>
      <c r="H123" s="44">
        <v>35</v>
      </c>
      <c r="I123" s="44">
        <v>5</v>
      </c>
      <c r="J123" s="44">
        <v>10</v>
      </c>
      <c r="K123" s="44">
        <v>17</v>
      </c>
      <c r="L123" s="44">
        <v>20</v>
      </c>
      <c r="M123" s="44">
        <v>0</v>
      </c>
      <c r="N123" s="16">
        <f t="shared" si="14"/>
        <v>48.571428571428569</v>
      </c>
      <c r="O123" s="5">
        <v>10730.07</v>
      </c>
      <c r="P123" s="5">
        <f t="shared" si="15"/>
        <v>10730.07</v>
      </c>
      <c r="Q123" s="16">
        <f t="shared" si="10"/>
        <v>100</v>
      </c>
      <c r="R123" s="5">
        <v>10730.07</v>
      </c>
      <c r="S123" s="16">
        <f t="shared" si="11"/>
        <v>100</v>
      </c>
      <c r="T123" s="5">
        <f t="shared" si="16"/>
        <v>0</v>
      </c>
      <c r="U123" s="16">
        <f t="shared" si="12"/>
        <v>0</v>
      </c>
    </row>
    <row r="124" spans="1:21" ht="27.95" customHeight="1" x14ac:dyDescent="0.25">
      <c r="A124" s="1">
        <f t="shared" si="9"/>
        <v>119</v>
      </c>
      <c r="B124" s="1" t="s">
        <v>22</v>
      </c>
      <c r="C124" s="1"/>
      <c r="D124" s="25" t="s">
        <v>472</v>
      </c>
      <c r="E124" s="84" t="s">
        <v>53</v>
      </c>
      <c r="F124" s="97"/>
      <c r="G124" s="93">
        <f t="shared" si="13"/>
        <v>3858.4</v>
      </c>
      <c r="H124" s="44">
        <v>7</v>
      </c>
      <c r="I124" s="44">
        <v>0</v>
      </c>
      <c r="J124" s="44">
        <v>0</v>
      </c>
      <c r="K124" s="44">
        <v>3</v>
      </c>
      <c r="L124" s="44">
        <v>3</v>
      </c>
      <c r="M124" s="44">
        <v>0</v>
      </c>
      <c r="N124" s="16">
        <f t="shared" si="14"/>
        <v>42.857142857142854</v>
      </c>
      <c r="O124" s="5">
        <v>3858.4</v>
      </c>
      <c r="P124" s="5">
        <f t="shared" si="15"/>
        <v>3858.4</v>
      </c>
      <c r="Q124" s="16">
        <f t="shared" si="10"/>
        <v>100</v>
      </c>
      <c r="R124" s="5">
        <v>3858.4</v>
      </c>
      <c r="S124" s="16">
        <f t="shared" si="11"/>
        <v>100</v>
      </c>
      <c r="T124" s="5">
        <f t="shared" si="16"/>
        <v>0</v>
      </c>
      <c r="U124" s="16">
        <f t="shared" si="12"/>
        <v>0</v>
      </c>
    </row>
    <row r="125" spans="1:21" ht="27.95" customHeight="1" x14ac:dyDescent="0.25">
      <c r="A125" s="1">
        <f t="shared" si="9"/>
        <v>120</v>
      </c>
      <c r="B125" s="1" t="s">
        <v>22</v>
      </c>
      <c r="C125" s="1"/>
      <c r="D125" s="25" t="s">
        <v>470</v>
      </c>
      <c r="E125" s="86" t="s">
        <v>469</v>
      </c>
      <c r="F125" s="97"/>
      <c r="G125" s="93">
        <f t="shared" si="13"/>
        <v>4062.78</v>
      </c>
      <c r="H125" s="44">
        <v>9</v>
      </c>
      <c r="I125" s="44">
        <v>0</v>
      </c>
      <c r="J125" s="44">
        <v>0</v>
      </c>
      <c r="K125" s="44">
        <v>6</v>
      </c>
      <c r="L125" s="44">
        <v>8</v>
      </c>
      <c r="M125" s="44">
        <v>0</v>
      </c>
      <c r="N125" s="16">
        <f t="shared" si="14"/>
        <v>66.666666666666657</v>
      </c>
      <c r="O125" s="5">
        <v>4062.78</v>
      </c>
      <c r="P125" s="5">
        <f t="shared" si="15"/>
        <v>4062.78</v>
      </c>
      <c r="Q125" s="16">
        <f t="shared" si="10"/>
        <v>100</v>
      </c>
      <c r="R125" s="5">
        <v>4062.78</v>
      </c>
      <c r="S125" s="16">
        <f t="shared" si="11"/>
        <v>100</v>
      </c>
      <c r="T125" s="5">
        <f t="shared" si="16"/>
        <v>0</v>
      </c>
      <c r="U125" s="16">
        <f t="shared" si="12"/>
        <v>0</v>
      </c>
    </row>
    <row r="126" spans="1:21" ht="27.95" customHeight="1" x14ac:dyDescent="0.25">
      <c r="A126" s="1">
        <f t="shared" si="9"/>
        <v>121</v>
      </c>
      <c r="B126" s="1" t="s">
        <v>22</v>
      </c>
      <c r="C126" s="1"/>
      <c r="D126" s="25" t="s">
        <v>236</v>
      </c>
      <c r="E126" s="84" t="s">
        <v>53</v>
      </c>
      <c r="F126" s="96" t="s">
        <v>368</v>
      </c>
      <c r="G126" s="93">
        <f t="shared" si="13"/>
        <v>32653.75</v>
      </c>
      <c r="H126" s="44">
        <v>34</v>
      </c>
      <c r="I126" s="44">
        <v>9</v>
      </c>
      <c r="J126" s="44">
        <v>19</v>
      </c>
      <c r="K126" s="44">
        <v>29</v>
      </c>
      <c r="L126" s="44">
        <v>41</v>
      </c>
      <c r="M126" s="44">
        <v>0</v>
      </c>
      <c r="N126" s="16">
        <f t="shared" si="14"/>
        <v>85.294117647058826</v>
      </c>
      <c r="O126" s="5">
        <v>32653.75</v>
      </c>
      <c r="P126" s="5">
        <f t="shared" si="15"/>
        <v>32653.75</v>
      </c>
      <c r="Q126" s="16">
        <f t="shared" si="10"/>
        <v>100</v>
      </c>
      <c r="R126" s="5">
        <v>32653.75</v>
      </c>
      <c r="S126" s="16">
        <f t="shared" si="11"/>
        <v>100</v>
      </c>
      <c r="T126" s="5">
        <f t="shared" si="16"/>
        <v>0</v>
      </c>
      <c r="U126" s="16">
        <f t="shared" si="12"/>
        <v>0</v>
      </c>
    </row>
    <row r="127" spans="1:21" ht="27.95" customHeight="1" x14ac:dyDescent="0.25">
      <c r="A127" s="1">
        <f t="shared" si="9"/>
        <v>122</v>
      </c>
      <c r="B127" s="1" t="s">
        <v>22</v>
      </c>
      <c r="C127" s="1"/>
      <c r="D127" s="25" t="s">
        <v>240</v>
      </c>
      <c r="E127" s="84" t="s">
        <v>241</v>
      </c>
      <c r="F127" s="96" t="s">
        <v>351</v>
      </c>
      <c r="G127" s="93">
        <f t="shared" si="13"/>
        <v>8378.1</v>
      </c>
      <c r="H127" s="44">
        <v>23</v>
      </c>
      <c r="I127" s="44">
        <v>8</v>
      </c>
      <c r="J127" s="44">
        <v>9</v>
      </c>
      <c r="K127" s="44">
        <v>15</v>
      </c>
      <c r="L127" s="44">
        <v>15</v>
      </c>
      <c r="M127" s="44">
        <v>0</v>
      </c>
      <c r="N127" s="16">
        <f t="shared" si="14"/>
        <v>65.217391304347828</v>
      </c>
      <c r="O127" s="5">
        <v>8378.1</v>
      </c>
      <c r="P127" s="5">
        <f t="shared" si="15"/>
        <v>8378.1</v>
      </c>
      <c r="Q127" s="16">
        <f t="shared" si="10"/>
        <v>100</v>
      </c>
      <c r="R127" s="5">
        <v>8378.1</v>
      </c>
      <c r="S127" s="16">
        <f t="shared" si="11"/>
        <v>100</v>
      </c>
      <c r="T127" s="5">
        <f t="shared" si="16"/>
        <v>0</v>
      </c>
      <c r="U127" s="16">
        <f t="shared" si="12"/>
        <v>0</v>
      </c>
    </row>
    <row r="128" spans="1:21" ht="27.95" customHeight="1" x14ac:dyDescent="0.25">
      <c r="A128" s="1">
        <f t="shared" si="9"/>
        <v>123</v>
      </c>
      <c r="B128" s="1" t="s">
        <v>22</v>
      </c>
      <c r="C128" s="1"/>
      <c r="D128" s="25" t="s">
        <v>243</v>
      </c>
      <c r="E128" s="33" t="s">
        <v>128</v>
      </c>
      <c r="F128" s="96" t="s">
        <v>352</v>
      </c>
      <c r="G128" s="93">
        <f t="shared" si="13"/>
        <v>12063.15</v>
      </c>
      <c r="H128" s="44">
        <v>32</v>
      </c>
      <c r="I128" s="44">
        <v>7</v>
      </c>
      <c r="J128" s="44">
        <v>8</v>
      </c>
      <c r="K128" s="44">
        <v>26</v>
      </c>
      <c r="L128" s="44">
        <v>27</v>
      </c>
      <c r="M128" s="44">
        <v>0</v>
      </c>
      <c r="N128" s="16">
        <f t="shared" si="14"/>
        <v>81.25</v>
      </c>
      <c r="O128" s="5">
        <v>12063.15</v>
      </c>
      <c r="P128" s="5">
        <f t="shared" si="15"/>
        <v>12063.15</v>
      </c>
      <c r="Q128" s="16">
        <f t="shared" si="10"/>
        <v>100</v>
      </c>
      <c r="R128" s="5">
        <v>12063.15</v>
      </c>
      <c r="S128" s="16">
        <f t="shared" si="11"/>
        <v>100</v>
      </c>
      <c r="T128" s="5">
        <f t="shared" si="16"/>
        <v>0</v>
      </c>
      <c r="U128" s="16">
        <f t="shared" si="12"/>
        <v>0</v>
      </c>
    </row>
    <row r="129" spans="1:32" ht="27.95" customHeight="1" x14ac:dyDescent="0.25">
      <c r="A129" s="1">
        <f t="shared" si="9"/>
        <v>124</v>
      </c>
      <c r="B129" s="1" t="s">
        <v>22</v>
      </c>
      <c r="C129" s="1"/>
      <c r="D129" s="25" t="s">
        <v>245</v>
      </c>
      <c r="E129" s="84" t="s">
        <v>53</v>
      </c>
      <c r="F129" s="98" t="s">
        <v>353</v>
      </c>
      <c r="G129" s="93">
        <f t="shared" si="13"/>
        <v>20979.22</v>
      </c>
      <c r="H129" s="44">
        <v>31</v>
      </c>
      <c r="I129" s="44">
        <v>8</v>
      </c>
      <c r="J129" s="44">
        <v>16</v>
      </c>
      <c r="K129" s="44">
        <v>23</v>
      </c>
      <c r="L129" s="44">
        <v>32</v>
      </c>
      <c r="M129" s="44">
        <v>0</v>
      </c>
      <c r="N129" s="16">
        <f t="shared" si="14"/>
        <v>74.193548387096769</v>
      </c>
      <c r="O129" s="5">
        <v>20979.22</v>
      </c>
      <c r="P129" s="5">
        <f t="shared" si="15"/>
        <v>20979.22</v>
      </c>
      <c r="Q129" s="16">
        <f t="shared" si="10"/>
        <v>100</v>
      </c>
      <c r="R129" s="5">
        <v>20979.22</v>
      </c>
      <c r="S129" s="16">
        <f t="shared" si="11"/>
        <v>100</v>
      </c>
      <c r="T129" s="5">
        <f t="shared" si="16"/>
        <v>0</v>
      </c>
      <c r="U129" s="16">
        <f t="shared" si="12"/>
        <v>0</v>
      </c>
    </row>
    <row r="130" spans="1:32" ht="27.95" customHeight="1" x14ac:dyDescent="0.25">
      <c r="A130" s="1">
        <f t="shared" si="9"/>
        <v>125</v>
      </c>
      <c r="B130" s="1" t="s">
        <v>22</v>
      </c>
      <c r="C130" s="1"/>
      <c r="D130" s="25" t="s">
        <v>464</v>
      </c>
      <c r="E130" s="84" t="s">
        <v>53</v>
      </c>
      <c r="F130" s="98"/>
      <c r="G130" s="93">
        <f t="shared" si="13"/>
        <v>1891</v>
      </c>
      <c r="H130" s="44">
        <v>8</v>
      </c>
      <c r="I130" s="44">
        <v>0</v>
      </c>
      <c r="J130" s="44">
        <v>1</v>
      </c>
      <c r="K130" s="44">
        <v>2</v>
      </c>
      <c r="L130" s="44">
        <v>2</v>
      </c>
      <c r="M130" s="44">
        <v>0</v>
      </c>
      <c r="N130" s="16">
        <f t="shared" si="14"/>
        <v>25</v>
      </c>
      <c r="O130" s="5">
        <v>1891</v>
      </c>
      <c r="P130" s="5">
        <f t="shared" si="15"/>
        <v>1891</v>
      </c>
      <c r="Q130" s="16">
        <f t="shared" si="10"/>
        <v>100</v>
      </c>
      <c r="R130" s="5">
        <v>1891</v>
      </c>
      <c r="S130" s="16">
        <f t="shared" si="11"/>
        <v>100</v>
      </c>
      <c r="T130" s="5">
        <f t="shared" si="16"/>
        <v>0</v>
      </c>
      <c r="U130" s="16">
        <f t="shared" si="12"/>
        <v>0</v>
      </c>
    </row>
    <row r="131" spans="1:32" ht="27.95" customHeight="1" x14ac:dyDescent="0.25">
      <c r="A131" s="1">
        <f t="shared" si="9"/>
        <v>126</v>
      </c>
      <c r="B131" s="1" t="s">
        <v>22</v>
      </c>
      <c r="C131" s="1"/>
      <c r="D131" s="25" t="s">
        <v>247</v>
      </c>
      <c r="E131" s="84" t="s">
        <v>53</v>
      </c>
      <c r="F131" s="103" t="s">
        <v>354</v>
      </c>
      <c r="G131" s="93">
        <f t="shared" si="13"/>
        <v>7534.61</v>
      </c>
      <c r="H131" s="44">
        <v>20</v>
      </c>
      <c r="I131" s="44">
        <v>6</v>
      </c>
      <c r="J131" s="44">
        <v>12</v>
      </c>
      <c r="K131" s="44">
        <v>10</v>
      </c>
      <c r="L131" s="44">
        <v>10</v>
      </c>
      <c r="M131" s="44">
        <v>0</v>
      </c>
      <c r="N131" s="16">
        <f t="shared" si="14"/>
        <v>50</v>
      </c>
      <c r="O131" s="5">
        <v>7534.61</v>
      </c>
      <c r="P131" s="5">
        <f t="shared" si="15"/>
        <v>7534.61</v>
      </c>
      <c r="Q131" s="16">
        <f t="shared" si="10"/>
        <v>100</v>
      </c>
      <c r="R131" s="5">
        <v>7534.61</v>
      </c>
      <c r="S131" s="16">
        <f t="shared" si="11"/>
        <v>100</v>
      </c>
      <c r="T131" s="5">
        <f t="shared" si="16"/>
        <v>0</v>
      </c>
      <c r="U131" s="16">
        <f t="shared" si="12"/>
        <v>0</v>
      </c>
    </row>
    <row r="132" spans="1:32" ht="27.95" customHeight="1" x14ac:dyDescent="0.25">
      <c r="A132" s="1">
        <f t="shared" si="9"/>
        <v>127</v>
      </c>
      <c r="B132" s="1" t="s">
        <v>22</v>
      </c>
      <c r="C132" s="1"/>
      <c r="D132" s="25" t="s">
        <v>426</v>
      </c>
      <c r="E132" s="84" t="s">
        <v>41</v>
      </c>
      <c r="F132" s="192" t="s">
        <v>445</v>
      </c>
      <c r="G132" s="93">
        <f t="shared" si="13"/>
        <v>1133.23</v>
      </c>
      <c r="H132" s="44">
        <v>9</v>
      </c>
      <c r="I132" s="44">
        <v>2</v>
      </c>
      <c r="J132" s="44">
        <v>2</v>
      </c>
      <c r="K132" s="44">
        <v>4</v>
      </c>
      <c r="L132" s="44">
        <v>4</v>
      </c>
      <c r="M132" s="44">
        <v>0</v>
      </c>
      <c r="N132" s="16">
        <f t="shared" si="14"/>
        <v>44.444444444444443</v>
      </c>
      <c r="O132" s="5">
        <v>1133.23</v>
      </c>
      <c r="P132" s="5">
        <f t="shared" si="15"/>
        <v>1133.23</v>
      </c>
      <c r="Q132" s="16">
        <f t="shared" si="10"/>
        <v>100</v>
      </c>
      <c r="R132" s="5">
        <v>1133.23</v>
      </c>
      <c r="S132" s="16">
        <f t="shared" si="11"/>
        <v>100</v>
      </c>
      <c r="T132" s="5">
        <f t="shared" si="16"/>
        <v>0</v>
      </c>
      <c r="U132" s="16">
        <f t="shared" si="12"/>
        <v>0</v>
      </c>
    </row>
    <row r="133" spans="1:32" ht="27.95" customHeight="1" x14ac:dyDescent="0.25">
      <c r="A133" s="1">
        <f t="shared" si="9"/>
        <v>128</v>
      </c>
      <c r="B133" s="1" t="s">
        <v>22</v>
      </c>
      <c r="C133" s="1"/>
      <c r="D133" s="25" t="s">
        <v>249</v>
      </c>
      <c r="E133" s="84" t="s">
        <v>250</v>
      </c>
      <c r="F133" s="96" t="s">
        <v>366</v>
      </c>
      <c r="G133" s="93">
        <f t="shared" si="13"/>
        <v>0</v>
      </c>
      <c r="H133" s="44">
        <v>27</v>
      </c>
      <c r="I133" s="44">
        <v>2</v>
      </c>
      <c r="J133" s="44">
        <v>24</v>
      </c>
      <c r="K133" s="44">
        <v>7</v>
      </c>
      <c r="L133" s="44">
        <v>10</v>
      </c>
      <c r="M133" s="44">
        <v>0</v>
      </c>
      <c r="N133" s="16">
        <f t="shared" si="14"/>
        <v>25.925925925925924</v>
      </c>
      <c r="O133" s="5">
        <v>0</v>
      </c>
      <c r="P133" s="5">
        <f t="shared" si="15"/>
        <v>0</v>
      </c>
      <c r="Q133" s="16">
        <f t="shared" si="10"/>
        <v>0</v>
      </c>
      <c r="R133" s="5">
        <v>0</v>
      </c>
      <c r="S133" s="16">
        <f t="shared" si="11"/>
        <v>0</v>
      </c>
      <c r="T133" s="5">
        <f t="shared" si="16"/>
        <v>0</v>
      </c>
      <c r="U133" s="16">
        <f t="shared" si="12"/>
        <v>0</v>
      </c>
    </row>
    <row r="134" spans="1:32" ht="27.95" customHeight="1" x14ac:dyDescent="0.25">
      <c r="A134" s="1">
        <f t="shared" si="9"/>
        <v>129</v>
      </c>
      <c r="B134" s="1" t="s">
        <v>22</v>
      </c>
      <c r="C134" s="1"/>
      <c r="D134" s="25" t="s">
        <v>467</v>
      </c>
      <c r="E134" s="84" t="s">
        <v>53</v>
      </c>
      <c r="F134" s="96"/>
      <c r="G134" s="93">
        <f t="shared" si="13"/>
        <v>10097.299999999999</v>
      </c>
      <c r="H134" s="44">
        <v>25</v>
      </c>
      <c r="I134" s="44">
        <v>0</v>
      </c>
      <c r="J134" s="44">
        <v>0</v>
      </c>
      <c r="K134" s="44">
        <v>4</v>
      </c>
      <c r="L134" s="44">
        <v>8</v>
      </c>
      <c r="M134" s="44">
        <v>0</v>
      </c>
      <c r="N134" s="16">
        <f t="shared" si="14"/>
        <v>16</v>
      </c>
      <c r="O134" s="5">
        <v>10097.299999999999</v>
      </c>
      <c r="P134" s="5">
        <f t="shared" si="15"/>
        <v>10097.299999999999</v>
      </c>
      <c r="Q134" s="16">
        <f t="shared" si="10"/>
        <v>100</v>
      </c>
      <c r="R134" s="5">
        <v>10097.299999999999</v>
      </c>
      <c r="S134" s="16">
        <f t="shared" si="11"/>
        <v>100</v>
      </c>
      <c r="T134" s="5">
        <f t="shared" si="16"/>
        <v>0</v>
      </c>
      <c r="U134" s="16">
        <f t="shared" si="12"/>
        <v>0</v>
      </c>
    </row>
    <row r="135" spans="1:32" ht="27.95" customHeight="1" x14ac:dyDescent="0.25">
      <c r="A135" s="1">
        <f t="shared" ref="A135:A136" si="17">ROW(A130:A130)</f>
        <v>130</v>
      </c>
      <c r="B135" s="25" t="s">
        <v>23</v>
      </c>
      <c r="C135" s="238" t="s">
        <v>34</v>
      </c>
      <c r="D135" s="25" t="s">
        <v>252</v>
      </c>
      <c r="E135" s="84" t="s">
        <v>53</v>
      </c>
      <c r="F135" s="89" t="s">
        <v>367</v>
      </c>
      <c r="G135" s="93">
        <f t="shared" si="13"/>
        <v>10080.290000000001</v>
      </c>
      <c r="H135" s="44">
        <v>30</v>
      </c>
      <c r="I135" s="44">
        <v>4</v>
      </c>
      <c r="J135" s="44">
        <v>21</v>
      </c>
      <c r="K135" s="44">
        <v>21</v>
      </c>
      <c r="L135" s="44">
        <v>25</v>
      </c>
      <c r="M135" s="44">
        <v>0</v>
      </c>
      <c r="N135" s="16">
        <f t="shared" si="14"/>
        <v>70</v>
      </c>
      <c r="O135" s="5">
        <v>10080.290000000001</v>
      </c>
      <c r="P135" s="5">
        <f t="shared" si="15"/>
        <v>10080.290000000001</v>
      </c>
      <c r="Q135" s="16">
        <f t="shared" si="10"/>
        <v>100</v>
      </c>
      <c r="R135" s="5">
        <v>10080.290000000001</v>
      </c>
      <c r="S135" s="16">
        <f t="shared" si="11"/>
        <v>100</v>
      </c>
      <c r="T135" s="5">
        <f t="shared" si="16"/>
        <v>0</v>
      </c>
      <c r="U135" s="16">
        <f t="shared" si="12"/>
        <v>0</v>
      </c>
    </row>
    <row r="136" spans="1:32" ht="40.5" customHeight="1" x14ac:dyDescent="0.2">
      <c r="A136" s="1">
        <f t="shared" si="17"/>
        <v>131</v>
      </c>
      <c r="B136" s="1" t="s">
        <v>22</v>
      </c>
      <c r="C136" s="238"/>
      <c r="D136" s="25" t="s">
        <v>254</v>
      </c>
      <c r="E136" s="84" t="s">
        <v>41</v>
      </c>
      <c r="F136" s="137" t="s">
        <v>377</v>
      </c>
      <c r="G136" s="93">
        <f t="shared" si="13"/>
        <v>12878.93</v>
      </c>
      <c r="H136" s="44">
        <v>26</v>
      </c>
      <c r="I136" s="44">
        <v>6</v>
      </c>
      <c r="J136" s="44">
        <v>16</v>
      </c>
      <c r="K136" s="44">
        <v>22</v>
      </c>
      <c r="L136" s="44">
        <v>32</v>
      </c>
      <c r="M136" s="44">
        <v>0</v>
      </c>
      <c r="N136" s="16">
        <f t="shared" si="14"/>
        <v>84.615384615384613</v>
      </c>
      <c r="O136" s="5">
        <v>12878.93</v>
      </c>
      <c r="P136" s="5">
        <f t="shared" si="15"/>
        <v>12878.93</v>
      </c>
      <c r="Q136" s="16">
        <f t="shared" si="10"/>
        <v>100</v>
      </c>
      <c r="R136" s="5">
        <v>12878.93</v>
      </c>
      <c r="S136" s="16">
        <f t="shared" si="11"/>
        <v>100</v>
      </c>
      <c r="T136" s="5">
        <f t="shared" si="16"/>
        <v>0</v>
      </c>
      <c r="U136" s="16">
        <f t="shared" si="12"/>
        <v>0</v>
      </c>
    </row>
    <row r="137" spans="1:32" ht="38.25" customHeight="1" x14ac:dyDescent="0.25">
      <c r="A137" s="1">
        <v>132</v>
      </c>
      <c r="B137" s="25" t="s">
        <v>23</v>
      </c>
      <c r="C137" s="238" t="s">
        <v>271</v>
      </c>
      <c r="D137" s="25" t="s">
        <v>256</v>
      </c>
      <c r="E137" s="84" t="s">
        <v>41</v>
      </c>
      <c r="F137" s="103" t="s">
        <v>355</v>
      </c>
      <c r="G137" s="93">
        <f t="shared" si="13"/>
        <v>13963.36</v>
      </c>
      <c r="H137" s="44">
        <v>25</v>
      </c>
      <c r="I137" s="44">
        <v>4</v>
      </c>
      <c r="J137" s="44">
        <v>16</v>
      </c>
      <c r="K137" s="44">
        <v>21</v>
      </c>
      <c r="L137" s="44">
        <v>27</v>
      </c>
      <c r="M137" s="44">
        <v>0</v>
      </c>
      <c r="N137" s="16">
        <f t="shared" si="14"/>
        <v>84</v>
      </c>
      <c r="O137" s="5">
        <v>13963.36</v>
      </c>
      <c r="P137" s="5">
        <f t="shared" si="15"/>
        <v>13963.36</v>
      </c>
      <c r="Q137" s="16">
        <f t="shared" si="10"/>
        <v>100</v>
      </c>
      <c r="R137" s="5">
        <v>13963.36</v>
      </c>
      <c r="S137" s="16">
        <f t="shared" si="11"/>
        <v>100</v>
      </c>
      <c r="T137" s="5">
        <f t="shared" si="16"/>
        <v>0</v>
      </c>
      <c r="U137" s="16">
        <f t="shared" si="12"/>
        <v>0</v>
      </c>
    </row>
    <row r="138" spans="1:32" x14ac:dyDescent="0.25">
      <c r="A138" s="22" t="s">
        <v>19</v>
      </c>
      <c r="B138" s="23"/>
      <c r="C138" s="23"/>
      <c r="D138" s="23"/>
      <c r="E138" s="23"/>
      <c r="F138" s="103"/>
      <c r="G138" s="94">
        <f t="shared" ref="G138:M138" si="18">SUM(G6:G137)</f>
        <v>2146618.7600000002</v>
      </c>
      <c r="H138" s="18">
        <f t="shared" si="18"/>
        <v>3649</v>
      </c>
      <c r="I138" s="18">
        <f t="shared" si="18"/>
        <v>637</v>
      </c>
      <c r="J138" s="18">
        <f t="shared" si="18"/>
        <v>2019</v>
      </c>
      <c r="K138" s="18">
        <f t="shared" si="18"/>
        <v>2513</v>
      </c>
      <c r="L138" s="18">
        <f t="shared" si="18"/>
        <v>3348</v>
      </c>
      <c r="M138" s="18">
        <f t="shared" si="18"/>
        <v>4</v>
      </c>
      <c r="N138" s="16">
        <f t="shared" ref="N138" si="19">IF(H138=0,0,K138/H138)*100</f>
        <v>68.86818306385311</v>
      </c>
      <c r="O138" s="19">
        <f>SUM(O6:O137)</f>
        <v>2146618.7600000002</v>
      </c>
      <c r="P138" s="19">
        <f>SUM(P6:P137)</f>
        <v>2146618.7600000002</v>
      </c>
      <c r="Q138" s="16">
        <f t="shared" si="10"/>
        <v>100</v>
      </c>
      <c r="R138" s="19">
        <f>SUM(R6:R137)</f>
        <v>2146618.7600000002</v>
      </c>
      <c r="S138" s="16">
        <f t="shared" si="11"/>
        <v>100</v>
      </c>
      <c r="T138" s="19">
        <f>SUM(T6:T137)</f>
        <v>0</v>
      </c>
      <c r="U138" s="16">
        <f t="shared" si="12"/>
        <v>0</v>
      </c>
      <c r="V138" s="10"/>
      <c r="W138" s="10"/>
      <c r="X138" s="10"/>
      <c r="Y138" s="9"/>
      <c r="Z138" s="11"/>
      <c r="AA138" s="11"/>
      <c r="AB138" s="9"/>
      <c r="AC138" s="11"/>
      <c r="AD138" s="9"/>
      <c r="AE138" s="11"/>
      <c r="AF138" s="9"/>
    </row>
  </sheetData>
  <sheetProtection algorithmName="SHA-512" hashValue="RwVKPrYxa8G1Wj2939y3zcb2udnWP8d2rNcSWZV+LaCKdxQQw0wU47XAOAJ0rn1h2j/c59X/O0i6oESw0D8wuw==" saltValue="F8Wa72/PMyvaN3bsXqMN8A==" spinCount="100000" sheet="1" objects="1" scenarios="1"/>
  <mergeCells count="22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R3:S3"/>
    <mergeCell ref="T3:U3"/>
    <mergeCell ref="P2:U2"/>
    <mergeCell ref="H3:H4"/>
    <mergeCell ref="I3:I4"/>
    <mergeCell ref="J3:J4"/>
    <mergeCell ref="P3:Q3"/>
    <mergeCell ref="K3:K4"/>
    <mergeCell ref="L3:L4"/>
    <mergeCell ref="M3:M4"/>
    <mergeCell ref="N3:N4"/>
    <mergeCell ref="O3:O4"/>
  </mergeCells>
  <pageMargins left="0" right="0" top="0" bottom="0" header="0" footer="0"/>
  <pageSetup paperSize="9" scale="60" orientation="landscape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7"/>
  <sheetViews>
    <sheetView topLeftCell="A100" zoomScale="77" zoomScaleNormal="77" zoomScaleSheetLayoutView="130" workbookViewId="0">
      <selection activeCell="H2" sqref="H2:J2"/>
    </sheetView>
  </sheetViews>
  <sheetFormatPr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1.140625" style="2" customWidth="1"/>
    <col min="5" max="5" width="17.5703125" style="2" customWidth="1"/>
    <col min="6" max="6" width="19.5703125" style="2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s="4" customFormat="1" ht="61.5" customHeight="1" x14ac:dyDescent="0.2">
      <c r="A1" s="240" t="s">
        <v>279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</row>
    <row r="2" spans="1:32" s="4" customFormat="1" ht="44.2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41.2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  <c r="V3" s="242"/>
      <c r="W3" s="242"/>
      <c r="X3" s="242"/>
      <c r="Y3" s="242"/>
      <c r="Z3" s="243"/>
      <c r="AA3" s="242"/>
      <c r="AB3" s="242"/>
      <c r="AC3" s="242"/>
      <c r="AD3" s="242"/>
      <c r="AE3" s="242"/>
      <c r="AF3" s="242"/>
    </row>
    <row r="4" spans="1:32" ht="156.7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57" t="s">
        <v>6</v>
      </c>
      <c r="Q4" s="56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57" t="s">
        <v>6</v>
      </c>
      <c r="S4" s="56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57" t="s">
        <v>6</v>
      </c>
      <c r="U4" s="56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242"/>
      <c r="W4" s="242"/>
      <c r="X4" s="242"/>
      <c r="Y4" s="242"/>
      <c r="Z4" s="243"/>
      <c r="AA4" s="55"/>
      <c r="AB4" s="54"/>
      <c r="AC4" s="55"/>
      <c r="AD4" s="54"/>
      <c r="AE4" s="55"/>
      <c r="AF4" s="54"/>
    </row>
    <row r="5" spans="1:32" x14ac:dyDescent="0.2">
      <c r="A5" s="56">
        <v>1</v>
      </c>
      <c r="B5" s="56">
        <v>2</v>
      </c>
      <c r="C5" s="56">
        <v>3</v>
      </c>
      <c r="D5" s="56">
        <v>4</v>
      </c>
      <c r="E5" s="56">
        <v>5</v>
      </c>
      <c r="F5" s="56">
        <v>6</v>
      </c>
      <c r="G5" s="56">
        <v>7</v>
      </c>
      <c r="H5" s="56">
        <v>8</v>
      </c>
      <c r="I5" s="56">
        <v>9</v>
      </c>
      <c r="J5" s="56">
        <v>10</v>
      </c>
      <c r="K5" s="56">
        <v>11</v>
      </c>
      <c r="L5" s="56">
        <v>12</v>
      </c>
      <c r="M5" s="56">
        <v>13</v>
      </c>
      <c r="N5" s="56">
        <v>14</v>
      </c>
      <c r="O5" s="56">
        <v>15</v>
      </c>
      <c r="P5" s="56">
        <v>16</v>
      </c>
      <c r="Q5" s="56">
        <v>17</v>
      </c>
      <c r="R5" s="56">
        <v>18</v>
      </c>
      <c r="S5" s="56">
        <v>19</v>
      </c>
      <c r="T5" s="56">
        <v>20</v>
      </c>
      <c r="U5" s="56">
        <v>21</v>
      </c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</row>
    <row r="6" spans="1:32" ht="27.95" customHeight="1" x14ac:dyDescent="0.2">
      <c r="A6" s="1">
        <f>ROW(A1:A1)</f>
        <v>1</v>
      </c>
      <c r="B6" s="1" t="s">
        <v>22</v>
      </c>
      <c r="C6" s="1"/>
      <c r="D6" s="25" t="s">
        <v>35</v>
      </c>
      <c r="E6" s="25" t="s">
        <v>36</v>
      </c>
      <c r="F6" s="26" t="s">
        <v>37</v>
      </c>
      <c r="G6" s="16">
        <v>0</v>
      </c>
      <c r="H6" s="44">
        <v>4</v>
      </c>
      <c r="I6" s="44">
        <v>2</v>
      </c>
      <c r="J6" s="44">
        <v>2</v>
      </c>
      <c r="K6" s="44">
        <v>0</v>
      </c>
      <c r="L6" s="44">
        <v>0</v>
      </c>
      <c r="M6" s="44">
        <v>0</v>
      </c>
      <c r="N6" s="16">
        <f t="shared" ref="N6:U73" si="0">IF(H6=0,0,K6/H6)*100</f>
        <v>0</v>
      </c>
      <c r="O6" s="5">
        <v>0</v>
      </c>
      <c r="P6" s="5">
        <f>O6</f>
        <v>0</v>
      </c>
      <c r="Q6" s="16">
        <f t="shared" ref="Q6:Q73" si="1">IF(O6=0,0,P6/O6)*100</f>
        <v>0</v>
      </c>
      <c r="R6" s="5">
        <v>0</v>
      </c>
      <c r="S6" s="16">
        <f t="shared" ref="S6:S73" si="2">IF(P6=0,0,R6/P6)*100</f>
        <v>0</v>
      </c>
      <c r="T6" s="5">
        <f>SUM(P6, -R6)</f>
        <v>0</v>
      </c>
      <c r="U6" s="16">
        <f t="shared" ref="U6:U73" si="3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">
      <c r="A7" s="1">
        <f t="shared" ref="A7:A70" si="4">ROW(A2:A2)</f>
        <v>2</v>
      </c>
      <c r="B7" s="1" t="s">
        <v>22</v>
      </c>
      <c r="C7" s="1"/>
      <c r="D7" s="25" t="s">
        <v>38</v>
      </c>
      <c r="E7" s="25" t="s">
        <v>36</v>
      </c>
      <c r="F7" s="27" t="s">
        <v>39</v>
      </c>
      <c r="G7" s="16">
        <v>0</v>
      </c>
      <c r="H7" s="44">
        <v>1</v>
      </c>
      <c r="I7" s="44">
        <v>1</v>
      </c>
      <c r="J7" s="44">
        <v>0</v>
      </c>
      <c r="K7" s="44">
        <v>0</v>
      </c>
      <c r="L7" s="44">
        <v>0</v>
      </c>
      <c r="M7" s="44">
        <v>0</v>
      </c>
      <c r="N7" s="16">
        <f t="shared" si="0"/>
        <v>0</v>
      </c>
      <c r="O7" s="5">
        <v>0</v>
      </c>
      <c r="P7" s="5">
        <f t="shared" ref="P7:P69" si="5">O7</f>
        <v>0</v>
      </c>
      <c r="Q7" s="16">
        <f t="shared" si="1"/>
        <v>0</v>
      </c>
      <c r="R7" s="5">
        <v>0</v>
      </c>
      <c r="S7" s="16">
        <f t="shared" si="2"/>
        <v>0</v>
      </c>
      <c r="T7" s="5">
        <f t="shared" ref="T7:T69" si="6">SUM(P7, -R7)</f>
        <v>0</v>
      </c>
      <c r="U7" s="16">
        <f t="shared" si="3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">
      <c r="A8" s="1">
        <f t="shared" si="4"/>
        <v>3</v>
      </c>
      <c r="B8" s="1" t="s">
        <v>22</v>
      </c>
      <c r="C8" s="1"/>
      <c r="D8" s="25" t="s">
        <v>40</v>
      </c>
      <c r="E8" s="25" t="s">
        <v>41</v>
      </c>
      <c r="F8" s="26" t="s">
        <v>42</v>
      </c>
      <c r="G8" s="16">
        <v>0</v>
      </c>
      <c r="H8" s="44">
        <v>10</v>
      </c>
      <c r="I8" s="44">
        <v>2</v>
      </c>
      <c r="J8" s="44">
        <v>8</v>
      </c>
      <c r="K8" s="44">
        <v>0</v>
      </c>
      <c r="L8" s="44">
        <v>0</v>
      </c>
      <c r="M8" s="44">
        <v>0</v>
      </c>
      <c r="N8" s="16">
        <f t="shared" si="0"/>
        <v>0</v>
      </c>
      <c r="O8" s="5">
        <v>0</v>
      </c>
      <c r="P8" s="5">
        <f t="shared" si="5"/>
        <v>0</v>
      </c>
      <c r="Q8" s="16">
        <f t="shared" si="1"/>
        <v>0</v>
      </c>
      <c r="R8" s="5">
        <v>0</v>
      </c>
      <c r="S8" s="16">
        <f t="shared" si="2"/>
        <v>0</v>
      </c>
      <c r="T8" s="5">
        <f t="shared" si="6"/>
        <v>0</v>
      </c>
      <c r="U8" s="16">
        <f t="shared" si="3"/>
        <v>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">
      <c r="A9" s="1">
        <f t="shared" si="4"/>
        <v>4</v>
      </c>
      <c r="B9" s="1" t="s">
        <v>22</v>
      </c>
      <c r="C9" s="1"/>
      <c r="D9" s="25" t="s">
        <v>43</v>
      </c>
      <c r="E9" s="25" t="s">
        <v>44</v>
      </c>
      <c r="F9" s="28" t="s">
        <v>45</v>
      </c>
      <c r="G9" s="16">
        <v>0</v>
      </c>
      <c r="H9" s="44">
        <v>1</v>
      </c>
      <c r="I9" s="44">
        <v>0</v>
      </c>
      <c r="J9" s="44">
        <v>1</v>
      </c>
      <c r="K9" s="44">
        <v>0</v>
      </c>
      <c r="L9" s="44">
        <v>0</v>
      </c>
      <c r="M9" s="44">
        <v>0</v>
      </c>
      <c r="N9" s="16">
        <f t="shared" si="0"/>
        <v>0</v>
      </c>
      <c r="O9" s="5">
        <v>0</v>
      </c>
      <c r="P9" s="5">
        <f t="shared" si="5"/>
        <v>0</v>
      </c>
      <c r="Q9" s="16">
        <f t="shared" si="1"/>
        <v>0</v>
      </c>
      <c r="R9" s="5">
        <v>0</v>
      </c>
      <c r="S9" s="16">
        <f t="shared" si="2"/>
        <v>0</v>
      </c>
      <c r="T9" s="5">
        <f t="shared" si="6"/>
        <v>0</v>
      </c>
      <c r="U9" s="16">
        <f t="shared" si="3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">
      <c r="A10" s="1">
        <f t="shared" si="4"/>
        <v>5</v>
      </c>
      <c r="B10" s="1" t="s">
        <v>22</v>
      </c>
      <c r="C10" s="1"/>
      <c r="D10" s="25" t="s">
        <v>46</v>
      </c>
      <c r="E10" s="25" t="s">
        <v>41</v>
      </c>
      <c r="F10" s="26" t="s">
        <v>47</v>
      </c>
      <c r="G10" s="16">
        <v>0</v>
      </c>
      <c r="H10" s="44">
        <f t="shared" ref="H10:H51" si="7">SUM(I10,J10)</f>
        <v>0</v>
      </c>
      <c r="I10" s="44">
        <v>0</v>
      </c>
      <c r="J10" s="44">
        <v>0</v>
      </c>
      <c r="K10" s="44">
        <v>0</v>
      </c>
      <c r="L10" s="44">
        <v>0</v>
      </c>
      <c r="M10" s="44">
        <v>0</v>
      </c>
      <c r="N10" s="16">
        <f t="shared" si="0"/>
        <v>0</v>
      </c>
      <c r="O10" s="5">
        <v>0</v>
      </c>
      <c r="P10" s="5">
        <f t="shared" si="5"/>
        <v>0</v>
      </c>
      <c r="Q10" s="16">
        <f t="shared" si="1"/>
        <v>0</v>
      </c>
      <c r="R10" s="5">
        <v>0</v>
      </c>
      <c r="S10" s="16">
        <f t="shared" si="2"/>
        <v>0</v>
      </c>
      <c r="T10" s="5">
        <f t="shared" si="6"/>
        <v>0</v>
      </c>
      <c r="U10" s="16">
        <f t="shared" si="3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4"/>
        <v>6</v>
      </c>
      <c r="B11" s="1" t="s">
        <v>22</v>
      </c>
      <c r="C11" s="1"/>
      <c r="D11" s="29" t="s">
        <v>48</v>
      </c>
      <c r="E11" s="25" t="s">
        <v>41</v>
      </c>
      <c r="F11" s="30" t="s">
        <v>49</v>
      </c>
      <c r="G11" s="16">
        <v>0</v>
      </c>
      <c r="H11" s="44">
        <v>3</v>
      </c>
      <c r="I11" s="44">
        <v>2</v>
      </c>
      <c r="J11" s="44">
        <v>1</v>
      </c>
      <c r="K11" s="44">
        <v>0</v>
      </c>
      <c r="L11" s="44">
        <v>0</v>
      </c>
      <c r="M11" s="44">
        <v>0</v>
      </c>
      <c r="N11" s="16">
        <f t="shared" si="0"/>
        <v>0</v>
      </c>
      <c r="O11" s="5">
        <v>0</v>
      </c>
      <c r="P11" s="5">
        <f t="shared" si="5"/>
        <v>0</v>
      </c>
      <c r="Q11" s="16">
        <f t="shared" si="1"/>
        <v>0</v>
      </c>
      <c r="R11" s="5">
        <v>0</v>
      </c>
      <c r="S11" s="16">
        <f t="shared" si="2"/>
        <v>0</v>
      </c>
      <c r="T11" s="5">
        <f t="shared" si="6"/>
        <v>0</v>
      </c>
      <c r="U11" s="16">
        <f t="shared" si="3"/>
        <v>0</v>
      </c>
    </row>
    <row r="12" spans="1:32" ht="27.95" customHeight="1" x14ac:dyDescent="0.2">
      <c r="A12" s="1">
        <f t="shared" si="4"/>
        <v>7</v>
      </c>
      <c r="B12" s="1" t="s">
        <v>22</v>
      </c>
      <c r="C12" s="1"/>
      <c r="D12" s="25" t="s">
        <v>50</v>
      </c>
      <c r="E12" s="25" t="s">
        <v>41</v>
      </c>
      <c r="F12" s="26" t="s">
        <v>51</v>
      </c>
      <c r="G12" s="16">
        <v>0</v>
      </c>
      <c r="H12" s="44">
        <v>2</v>
      </c>
      <c r="I12" s="44">
        <v>0</v>
      </c>
      <c r="J12" s="44">
        <v>2</v>
      </c>
      <c r="K12" s="44">
        <v>0</v>
      </c>
      <c r="L12" s="44">
        <v>0</v>
      </c>
      <c r="M12" s="44">
        <v>0</v>
      </c>
      <c r="N12" s="16">
        <f t="shared" si="0"/>
        <v>0</v>
      </c>
      <c r="O12" s="5">
        <v>0</v>
      </c>
      <c r="P12" s="5">
        <f t="shared" si="5"/>
        <v>0</v>
      </c>
      <c r="Q12" s="16">
        <f t="shared" si="1"/>
        <v>0</v>
      </c>
      <c r="R12" s="5">
        <v>0</v>
      </c>
      <c r="S12" s="16">
        <f t="shared" si="2"/>
        <v>0</v>
      </c>
      <c r="T12" s="5">
        <f t="shared" si="6"/>
        <v>0</v>
      </c>
      <c r="U12" s="16">
        <f t="shared" si="3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">
      <c r="A13" s="1">
        <f t="shared" si="4"/>
        <v>8</v>
      </c>
      <c r="B13" s="1" t="s">
        <v>22</v>
      </c>
      <c r="C13" s="1"/>
      <c r="D13" s="25" t="s">
        <v>52</v>
      </c>
      <c r="E13" s="31" t="s">
        <v>53</v>
      </c>
      <c r="F13" s="26" t="s">
        <v>54</v>
      </c>
      <c r="G13" s="16">
        <v>0</v>
      </c>
      <c r="H13" s="44">
        <f t="shared" si="7"/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16">
        <f t="shared" si="0"/>
        <v>0</v>
      </c>
      <c r="O13" s="5">
        <v>0</v>
      </c>
      <c r="P13" s="5">
        <f t="shared" si="5"/>
        <v>0</v>
      </c>
      <c r="Q13" s="16">
        <f t="shared" si="1"/>
        <v>0</v>
      </c>
      <c r="R13" s="5">
        <v>0</v>
      </c>
      <c r="S13" s="16">
        <f t="shared" si="2"/>
        <v>0</v>
      </c>
      <c r="T13" s="5">
        <f t="shared" si="6"/>
        <v>0</v>
      </c>
      <c r="U13" s="16">
        <f t="shared" si="3"/>
        <v>0</v>
      </c>
    </row>
    <row r="14" spans="1:32" ht="27.95" customHeight="1" x14ac:dyDescent="0.2">
      <c r="A14" s="1">
        <f t="shared" si="4"/>
        <v>9</v>
      </c>
      <c r="B14" s="1" t="s">
        <v>22</v>
      </c>
      <c r="C14" s="1"/>
      <c r="D14" s="25" t="s">
        <v>55</v>
      </c>
      <c r="E14" s="25" t="s">
        <v>41</v>
      </c>
      <c r="F14" s="32" t="s">
        <v>56</v>
      </c>
      <c r="G14" s="16">
        <v>0</v>
      </c>
      <c r="H14" s="44">
        <v>10</v>
      </c>
      <c r="I14" s="44">
        <v>2</v>
      </c>
      <c r="J14" s="44">
        <v>8</v>
      </c>
      <c r="K14" s="44">
        <v>0</v>
      </c>
      <c r="L14" s="44">
        <v>0</v>
      </c>
      <c r="M14" s="44">
        <v>0</v>
      </c>
      <c r="N14" s="16">
        <f t="shared" si="0"/>
        <v>0</v>
      </c>
      <c r="O14" s="5">
        <v>0</v>
      </c>
      <c r="P14" s="5">
        <f t="shared" si="5"/>
        <v>0</v>
      </c>
      <c r="Q14" s="16">
        <f t="shared" si="1"/>
        <v>0</v>
      </c>
      <c r="R14" s="5">
        <v>0</v>
      </c>
      <c r="S14" s="16">
        <f t="shared" si="2"/>
        <v>0</v>
      </c>
      <c r="T14" s="5">
        <f t="shared" si="6"/>
        <v>0</v>
      </c>
      <c r="U14" s="16">
        <f t="shared" si="3"/>
        <v>0</v>
      </c>
    </row>
    <row r="15" spans="1:32" ht="27.95" customHeight="1" x14ac:dyDescent="0.2">
      <c r="A15" s="1">
        <f t="shared" si="4"/>
        <v>10</v>
      </c>
      <c r="B15" s="1" t="s">
        <v>22</v>
      </c>
      <c r="C15" s="1"/>
      <c r="D15" s="25" t="s">
        <v>57</v>
      </c>
      <c r="E15" s="25" t="s">
        <v>58</v>
      </c>
      <c r="F15" s="27" t="s">
        <v>59</v>
      </c>
      <c r="G15" s="16">
        <v>0</v>
      </c>
      <c r="H15" s="44">
        <v>5</v>
      </c>
      <c r="I15" s="44">
        <v>1</v>
      </c>
      <c r="J15" s="44">
        <v>4</v>
      </c>
      <c r="K15" s="44">
        <v>0</v>
      </c>
      <c r="L15" s="44">
        <v>0</v>
      </c>
      <c r="M15" s="44">
        <v>0</v>
      </c>
      <c r="N15" s="16">
        <f t="shared" si="0"/>
        <v>0</v>
      </c>
      <c r="O15" s="5">
        <v>0</v>
      </c>
      <c r="P15" s="5">
        <f t="shared" si="5"/>
        <v>0</v>
      </c>
      <c r="Q15" s="16">
        <f t="shared" si="1"/>
        <v>0</v>
      </c>
      <c r="R15" s="5">
        <v>0</v>
      </c>
      <c r="S15" s="16">
        <f t="shared" si="2"/>
        <v>0</v>
      </c>
      <c r="T15" s="5">
        <f t="shared" si="6"/>
        <v>0</v>
      </c>
      <c r="U15" s="16">
        <f t="shared" si="3"/>
        <v>0</v>
      </c>
    </row>
    <row r="16" spans="1:32" ht="27.95" customHeight="1" x14ac:dyDescent="0.2">
      <c r="A16" s="1">
        <f t="shared" si="4"/>
        <v>11</v>
      </c>
      <c r="B16" s="1" t="s">
        <v>22</v>
      </c>
      <c r="C16" s="1"/>
      <c r="D16" s="25" t="s">
        <v>60</v>
      </c>
      <c r="E16" s="25" t="s">
        <v>61</v>
      </c>
      <c r="F16" s="26" t="s">
        <v>62</v>
      </c>
      <c r="G16" s="16">
        <v>0</v>
      </c>
      <c r="H16" s="44">
        <v>4</v>
      </c>
      <c r="I16" s="44">
        <v>1</v>
      </c>
      <c r="J16" s="44">
        <v>2</v>
      </c>
      <c r="K16" s="44">
        <v>0</v>
      </c>
      <c r="L16" s="44">
        <v>0</v>
      </c>
      <c r="M16" s="44">
        <v>0</v>
      </c>
      <c r="N16" s="16">
        <f t="shared" si="0"/>
        <v>0</v>
      </c>
      <c r="O16" s="5">
        <v>0</v>
      </c>
      <c r="P16" s="5">
        <f t="shared" si="5"/>
        <v>0</v>
      </c>
      <c r="Q16" s="16">
        <f t="shared" si="1"/>
        <v>0</v>
      </c>
      <c r="R16" s="5">
        <v>0</v>
      </c>
      <c r="S16" s="16">
        <f t="shared" si="2"/>
        <v>0</v>
      </c>
      <c r="T16" s="5">
        <f t="shared" si="6"/>
        <v>0</v>
      </c>
      <c r="U16" s="16">
        <f t="shared" si="3"/>
        <v>0</v>
      </c>
    </row>
    <row r="17" spans="1:21" ht="27.95" customHeight="1" x14ac:dyDescent="0.2">
      <c r="A17" s="1">
        <f t="shared" si="4"/>
        <v>12</v>
      </c>
      <c r="B17" s="1" t="s">
        <v>22</v>
      </c>
      <c r="C17" s="1"/>
      <c r="D17" s="25" t="s">
        <v>63</v>
      </c>
      <c r="E17" s="25" t="s">
        <v>64</v>
      </c>
      <c r="F17" s="26" t="s">
        <v>65</v>
      </c>
      <c r="G17" s="16">
        <v>0</v>
      </c>
      <c r="H17" s="44">
        <v>1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16">
        <f t="shared" si="0"/>
        <v>0</v>
      </c>
      <c r="O17" s="5">
        <v>0</v>
      </c>
      <c r="P17" s="5">
        <f t="shared" si="5"/>
        <v>0</v>
      </c>
      <c r="Q17" s="16">
        <f t="shared" si="1"/>
        <v>0</v>
      </c>
      <c r="R17" s="5">
        <v>0</v>
      </c>
      <c r="S17" s="16">
        <f t="shared" si="2"/>
        <v>0</v>
      </c>
      <c r="T17" s="5">
        <f t="shared" si="6"/>
        <v>0</v>
      </c>
      <c r="U17" s="16">
        <f t="shared" si="3"/>
        <v>0</v>
      </c>
    </row>
    <row r="18" spans="1:21" ht="27.95" customHeight="1" x14ac:dyDescent="0.2">
      <c r="A18" s="1">
        <f t="shared" si="4"/>
        <v>13</v>
      </c>
      <c r="B18" s="1" t="s">
        <v>22</v>
      </c>
      <c r="C18" s="1"/>
      <c r="D18" s="25" t="s">
        <v>66</v>
      </c>
      <c r="E18" s="25" t="s">
        <v>67</v>
      </c>
      <c r="F18" s="26" t="s">
        <v>68</v>
      </c>
      <c r="G18" s="16">
        <v>0</v>
      </c>
      <c r="H18" s="44">
        <v>11</v>
      </c>
      <c r="I18" s="44">
        <v>2</v>
      </c>
      <c r="J18" s="44">
        <v>8</v>
      </c>
      <c r="K18" s="44">
        <v>0</v>
      </c>
      <c r="L18" s="44">
        <v>0</v>
      </c>
      <c r="M18" s="44">
        <v>0</v>
      </c>
      <c r="N18" s="16">
        <f t="shared" si="0"/>
        <v>0</v>
      </c>
      <c r="O18" s="5">
        <v>0</v>
      </c>
      <c r="P18" s="5">
        <f t="shared" si="5"/>
        <v>0</v>
      </c>
      <c r="Q18" s="16">
        <f t="shared" si="1"/>
        <v>0</v>
      </c>
      <c r="R18" s="5">
        <v>0</v>
      </c>
      <c r="S18" s="16">
        <f t="shared" si="2"/>
        <v>0</v>
      </c>
      <c r="T18" s="5">
        <f t="shared" si="6"/>
        <v>0</v>
      </c>
      <c r="U18" s="16">
        <f t="shared" si="3"/>
        <v>0</v>
      </c>
    </row>
    <row r="19" spans="1:21" ht="27.95" customHeight="1" x14ac:dyDescent="0.2">
      <c r="A19" s="1">
        <f t="shared" si="4"/>
        <v>14</v>
      </c>
      <c r="B19" s="1" t="s">
        <v>22</v>
      </c>
      <c r="C19" s="1"/>
      <c r="D19" s="25" t="s">
        <v>69</v>
      </c>
      <c r="E19" s="25" t="s">
        <v>41</v>
      </c>
      <c r="F19" s="26" t="s">
        <v>70</v>
      </c>
      <c r="G19" s="16">
        <v>0</v>
      </c>
      <c r="H19" s="44">
        <v>4</v>
      </c>
      <c r="I19" s="44">
        <v>0</v>
      </c>
      <c r="J19" s="44">
        <v>4</v>
      </c>
      <c r="K19" s="44">
        <v>0</v>
      </c>
      <c r="L19" s="44">
        <v>0</v>
      </c>
      <c r="M19" s="44">
        <v>0</v>
      </c>
      <c r="N19" s="16">
        <f t="shared" si="0"/>
        <v>0</v>
      </c>
      <c r="O19" s="5">
        <v>0</v>
      </c>
      <c r="P19" s="5">
        <f t="shared" si="5"/>
        <v>0</v>
      </c>
      <c r="Q19" s="16">
        <f t="shared" si="1"/>
        <v>0</v>
      </c>
      <c r="R19" s="5">
        <v>0</v>
      </c>
      <c r="S19" s="16">
        <f t="shared" si="2"/>
        <v>0</v>
      </c>
      <c r="T19" s="5">
        <f t="shared" si="6"/>
        <v>0</v>
      </c>
      <c r="U19" s="16">
        <f t="shared" si="3"/>
        <v>0</v>
      </c>
    </row>
    <row r="20" spans="1:21" ht="27.95" customHeight="1" x14ac:dyDescent="0.2">
      <c r="A20" s="1">
        <f t="shared" si="4"/>
        <v>15</v>
      </c>
      <c r="B20" s="25" t="s">
        <v>23</v>
      </c>
      <c r="C20" s="56" t="s">
        <v>26</v>
      </c>
      <c r="D20" s="25" t="s">
        <v>71</v>
      </c>
      <c r="E20" s="25" t="s">
        <v>72</v>
      </c>
      <c r="F20" s="26" t="s">
        <v>73</v>
      </c>
      <c r="G20" s="16">
        <v>0</v>
      </c>
      <c r="H20" s="44">
        <v>1</v>
      </c>
      <c r="I20" s="44">
        <v>1</v>
      </c>
      <c r="J20" s="44">
        <v>0</v>
      </c>
      <c r="K20" s="44">
        <v>0</v>
      </c>
      <c r="L20" s="44">
        <v>0</v>
      </c>
      <c r="M20" s="44">
        <v>0</v>
      </c>
      <c r="N20" s="16">
        <f t="shared" si="0"/>
        <v>0</v>
      </c>
      <c r="O20" s="5">
        <v>0</v>
      </c>
      <c r="P20" s="5">
        <f t="shared" si="5"/>
        <v>0</v>
      </c>
      <c r="Q20" s="16">
        <f t="shared" si="1"/>
        <v>0</v>
      </c>
      <c r="R20" s="5">
        <v>0</v>
      </c>
      <c r="S20" s="16">
        <f t="shared" si="2"/>
        <v>0</v>
      </c>
      <c r="T20" s="5">
        <f t="shared" si="6"/>
        <v>0</v>
      </c>
      <c r="U20" s="16">
        <f t="shared" si="3"/>
        <v>0</v>
      </c>
    </row>
    <row r="21" spans="1:21" ht="27.95" customHeight="1" x14ac:dyDescent="0.2">
      <c r="A21" s="1">
        <f t="shared" si="4"/>
        <v>16</v>
      </c>
      <c r="B21" s="1" t="s">
        <v>22</v>
      </c>
      <c r="C21" s="1"/>
      <c r="D21" s="25" t="s">
        <v>74</v>
      </c>
      <c r="E21" s="33" t="s">
        <v>75</v>
      </c>
      <c r="F21" s="26" t="s">
        <v>76</v>
      </c>
      <c r="G21" s="16">
        <v>0</v>
      </c>
      <c r="H21" s="44">
        <v>4</v>
      </c>
      <c r="I21" s="44">
        <v>3</v>
      </c>
      <c r="J21" s="44">
        <v>1</v>
      </c>
      <c r="K21" s="44">
        <v>0</v>
      </c>
      <c r="L21" s="44">
        <v>0</v>
      </c>
      <c r="M21" s="44">
        <v>0</v>
      </c>
      <c r="N21" s="16">
        <f t="shared" si="0"/>
        <v>0</v>
      </c>
      <c r="O21" s="5">
        <v>0</v>
      </c>
      <c r="P21" s="5">
        <f t="shared" si="5"/>
        <v>0</v>
      </c>
      <c r="Q21" s="16">
        <f t="shared" si="1"/>
        <v>0</v>
      </c>
      <c r="R21" s="5">
        <v>0</v>
      </c>
      <c r="S21" s="16">
        <f t="shared" si="2"/>
        <v>0</v>
      </c>
      <c r="T21" s="5">
        <f t="shared" si="6"/>
        <v>0</v>
      </c>
      <c r="U21" s="16">
        <f t="shared" si="3"/>
        <v>0</v>
      </c>
    </row>
    <row r="22" spans="1:21" ht="27.95" customHeight="1" x14ac:dyDescent="0.2">
      <c r="A22" s="1">
        <f t="shared" si="4"/>
        <v>17</v>
      </c>
      <c r="B22" s="1" t="s">
        <v>22</v>
      </c>
      <c r="C22" s="1"/>
      <c r="D22" s="25" t="s">
        <v>77</v>
      </c>
      <c r="E22" s="25" t="s">
        <v>78</v>
      </c>
      <c r="F22" s="26" t="s">
        <v>79</v>
      </c>
      <c r="G22" s="16">
        <v>0</v>
      </c>
      <c r="H22" s="44">
        <v>5</v>
      </c>
      <c r="I22" s="44">
        <v>2</v>
      </c>
      <c r="J22" s="44">
        <v>2</v>
      </c>
      <c r="K22" s="44">
        <v>2</v>
      </c>
      <c r="L22" s="44">
        <v>2</v>
      </c>
      <c r="M22" s="44">
        <v>0</v>
      </c>
      <c r="N22" s="16">
        <f t="shared" si="0"/>
        <v>40</v>
      </c>
      <c r="O22" s="5">
        <v>681.11</v>
      </c>
      <c r="P22" s="5">
        <f t="shared" si="5"/>
        <v>681.11</v>
      </c>
      <c r="Q22" s="16">
        <f t="shared" si="1"/>
        <v>100</v>
      </c>
      <c r="R22" s="5">
        <v>0</v>
      </c>
      <c r="S22" s="16">
        <f t="shared" si="2"/>
        <v>0</v>
      </c>
      <c r="T22" s="5">
        <f t="shared" si="6"/>
        <v>681.11</v>
      </c>
      <c r="U22" s="16">
        <f t="shared" si="3"/>
        <v>100</v>
      </c>
    </row>
    <row r="23" spans="1:21" ht="27.95" customHeight="1" x14ac:dyDescent="0.2">
      <c r="A23" s="1">
        <f t="shared" si="4"/>
        <v>18</v>
      </c>
      <c r="B23" s="1" t="s">
        <v>22</v>
      </c>
      <c r="C23" s="1"/>
      <c r="D23" s="25" t="s">
        <v>80</v>
      </c>
      <c r="E23" s="25" t="s">
        <v>81</v>
      </c>
      <c r="F23" s="32" t="s">
        <v>82</v>
      </c>
      <c r="G23" s="16">
        <v>0</v>
      </c>
      <c r="H23" s="44">
        <v>6</v>
      </c>
      <c r="I23" s="44">
        <v>1</v>
      </c>
      <c r="J23" s="44">
        <v>5</v>
      </c>
      <c r="K23" s="44">
        <v>0</v>
      </c>
      <c r="L23" s="44">
        <v>0</v>
      </c>
      <c r="M23" s="44">
        <v>0</v>
      </c>
      <c r="N23" s="16">
        <f t="shared" si="0"/>
        <v>0</v>
      </c>
      <c r="O23" s="5">
        <v>0</v>
      </c>
      <c r="P23" s="5">
        <f t="shared" si="5"/>
        <v>0</v>
      </c>
      <c r="Q23" s="16">
        <f t="shared" si="1"/>
        <v>0</v>
      </c>
      <c r="R23" s="5">
        <v>0</v>
      </c>
      <c r="S23" s="16">
        <f t="shared" si="2"/>
        <v>0</v>
      </c>
      <c r="T23" s="5">
        <f t="shared" si="6"/>
        <v>0</v>
      </c>
      <c r="U23" s="16">
        <f t="shared" si="3"/>
        <v>0</v>
      </c>
    </row>
    <row r="24" spans="1:21" ht="27.95" customHeight="1" x14ac:dyDescent="0.2">
      <c r="A24" s="1">
        <f t="shared" si="4"/>
        <v>19</v>
      </c>
      <c r="B24" s="1" t="s">
        <v>22</v>
      </c>
      <c r="C24" s="1"/>
      <c r="D24" s="25" t="s">
        <v>83</v>
      </c>
      <c r="E24" s="25" t="s">
        <v>41</v>
      </c>
      <c r="F24" s="26" t="s">
        <v>84</v>
      </c>
      <c r="G24" s="16">
        <v>0</v>
      </c>
      <c r="H24" s="44">
        <v>1</v>
      </c>
      <c r="I24" s="44">
        <v>0</v>
      </c>
      <c r="J24" s="44">
        <v>1</v>
      </c>
      <c r="K24" s="44">
        <v>0</v>
      </c>
      <c r="L24" s="44">
        <v>0</v>
      </c>
      <c r="M24" s="44">
        <v>0</v>
      </c>
      <c r="N24" s="16">
        <f t="shared" si="0"/>
        <v>0</v>
      </c>
      <c r="O24" s="5">
        <v>0</v>
      </c>
      <c r="P24" s="5">
        <f t="shared" si="5"/>
        <v>0</v>
      </c>
      <c r="Q24" s="16">
        <f t="shared" si="1"/>
        <v>0</v>
      </c>
      <c r="R24" s="5">
        <v>0</v>
      </c>
      <c r="S24" s="16">
        <f t="shared" si="2"/>
        <v>0</v>
      </c>
      <c r="T24" s="5">
        <f t="shared" si="6"/>
        <v>0</v>
      </c>
      <c r="U24" s="16">
        <f t="shared" si="3"/>
        <v>0</v>
      </c>
    </row>
    <row r="25" spans="1:21" ht="27.95" customHeight="1" x14ac:dyDescent="0.2">
      <c r="A25" s="1">
        <f t="shared" si="4"/>
        <v>20</v>
      </c>
      <c r="B25" s="1" t="s">
        <v>22</v>
      </c>
      <c r="C25" s="1"/>
      <c r="D25" s="34" t="s">
        <v>85</v>
      </c>
      <c r="E25" s="25" t="s">
        <v>41</v>
      </c>
      <c r="F25" s="35" t="s">
        <v>86</v>
      </c>
      <c r="G25" s="16">
        <v>0</v>
      </c>
      <c r="H25" s="44">
        <v>2</v>
      </c>
      <c r="I25" s="44">
        <v>0</v>
      </c>
      <c r="J25" s="44">
        <v>2</v>
      </c>
      <c r="K25" s="44">
        <v>0</v>
      </c>
      <c r="L25" s="44">
        <v>0</v>
      </c>
      <c r="M25" s="44">
        <v>0</v>
      </c>
      <c r="N25" s="16">
        <f t="shared" si="0"/>
        <v>0</v>
      </c>
      <c r="O25" s="5">
        <v>0</v>
      </c>
      <c r="P25" s="5">
        <f t="shared" si="5"/>
        <v>0</v>
      </c>
      <c r="Q25" s="16">
        <f t="shared" si="1"/>
        <v>0</v>
      </c>
      <c r="R25" s="5">
        <v>0</v>
      </c>
      <c r="S25" s="16">
        <f t="shared" si="2"/>
        <v>0</v>
      </c>
      <c r="T25" s="5">
        <f t="shared" si="6"/>
        <v>0</v>
      </c>
      <c r="U25" s="16">
        <f t="shared" si="3"/>
        <v>0</v>
      </c>
    </row>
    <row r="26" spans="1:21" ht="27.95" customHeight="1" x14ac:dyDescent="0.25">
      <c r="A26" s="1">
        <f t="shared" si="4"/>
        <v>21</v>
      </c>
      <c r="B26" s="1" t="s">
        <v>22</v>
      </c>
      <c r="C26" s="1"/>
      <c r="D26" s="25" t="s">
        <v>87</v>
      </c>
      <c r="E26" s="25" t="s">
        <v>53</v>
      </c>
      <c r="F26" s="36" t="s">
        <v>88</v>
      </c>
      <c r="G26" s="16">
        <v>0</v>
      </c>
      <c r="H26" s="44">
        <v>5</v>
      </c>
      <c r="I26" s="44">
        <v>2</v>
      </c>
      <c r="J26" s="44">
        <v>3</v>
      </c>
      <c r="K26" s="44">
        <v>0</v>
      </c>
      <c r="L26" s="44">
        <v>0</v>
      </c>
      <c r="M26" s="44">
        <v>0</v>
      </c>
      <c r="N26" s="16">
        <f t="shared" si="0"/>
        <v>0</v>
      </c>
      <c r="O26" s="5">
        <v>0</v>
      </c>
      <c r="P26" s="5">
        <f t="shared" si="5"/>
        <v>0</v>
      </c>
      <c r="Q26" s="16">
        <f t="shared" si="1"/>
        <v>0</v>
      </c>
      <c r="R26" s="5">
        <v>0</v>
      </c>
      <c r="S26" s="16">
        <f t="shared" si="2"/>
        <v>0</v>
      </c>
      <c r="T26" s="5">
        <f t="shared" si="6"/>
        <v>0</v>
      </c>
      <c r="U26" s="16">
        <f t="shared" si="3"/>
        <v>0</v>
      </c>
    </row>
    <row r="27" spans="1:21" ht="27.95" customHeight="1" x14ac:dyDescent="0.2">
      <c r="A27" s="1">
        <f t="shared" si="4"/>
        <v>22</v>
      </c>
      <c r="B27" s="1" t="s">
        <v>22</v>
      </c>
      <c r="C27" s="1"/>
      <c r="D27" s="25" t="s">
        <v>89</v>
      </c>
      <c r="E27" s="25" t="s">
        <v>90</v>
      </c>
      <c r="F27" s="26" t="s">
        <v>91</v>
      </c>
      <c r="G27" s="16">
        <v>0</v>
      </c>
      <c r="H27" s="44">
        <f t="shared" si="7"/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16">
        <f t="shared" si="0"/>
        <v>0</v>
      </c>
      <c r="O27" s="5">
        <v>0</v>
      </c>
      <c r="P27" s="5">
        <f t="shared" si="5"/>
        <v>0</v>
      </c>
      <c r="Q27" s="16">
        <f t="shared" si="1"/>
        <v>0</v>
      </c>
      <c r="R27" s="5">
        <v>0</v>
      </c>
      <c r="S27" s="16">
        <f t="shared" si="2"/>
        <v>0</v>
      </c>
      <c r="T27" s="5">
        <f t="shared" si="6"/>
        <v>0</v>
      </c>
      <c r="U27" s="16">
        <f t="shared" si="3"/>
        <v>0</v>
      </c>
    </row>
    <row r="28" spans="1:21" ht="27.95" customHeight="1" x14ac:dyDescent="0.2">
      <c r="A28" s="1">
        <f t="shared" si="4"/>
        <v>23</v>
      </c>
      <c r="B28" s="25" t="s">
        <v>24</v>
      </c>
      <c r="C28" s="56" t="s">
        <v>27</v>
      </c>
      <c r="D28" s="25" t="s">
        <v>92</v>
      </c>
      <c r="E28" s="25" t="s">
        <v>41</v>
      </c>
      <c r="F28" s="26" t="s">
        <v>93</v>
      </c>
      <c r="G28" s="16">
        <v>0</v>
      </c>
      <c r="H28" s="44">
        <v>4</v>
      </c>
      <c r="I28" s="44">
        <v>0</v>
      </c>
      <c r="J28" s="44">
        <v>4</v>
      </c>
      <c r="K28" s="44">
        <v>0</v>
      </c>
      <c r="L28" s="44">
        <v>0</v>
      </c>
      <c r="M28" s="44">
        <v>0</v>
      </c>
      <c r="N28" s="16">
        <f t="shared" si="0"/>
        <v>0</v>
      </c>
      <c r="O28" s="5">
        <v>0</v>
      </c>
      <c r="P28" s="5">
        <f t="shared" si="5"/>
        <v>0</v>
      </c>
      <c r="Q28" s="16">
        <f t="shared" si="1"/>
        <v>0</v>
      </c>
      <c r="R28" s="5">
        <v>0</v>
      </c>
      <c r="S28" s="16">
        <f t="shared" si="2"/>
        <v>0</v>
      </c>
      <c r="T28" s="5">
        <f t="shared" si="6"/>
        <v>0</v>
      </c>
      <c r="U28" s="16">
        <f t="shared" si="3"/>
        <v>0</v>
      </c>
    </row>
    <row r="29" spans="1:21" ht="27.95" customHeight="1" x14ac:dyDescent="0.2">
      <c r="A29" s="1">
        <f t="shared" si="4"/>
        <v>24</v>
      </c>
      <c r="B29" s="1" t="s">
        <v>22</v>
      </c>
      <c r="C29" s="1"/>
      <c r="D29" s="25" t="s">
        <v>94</v>
      </c>
      <c r="E29" s="25" t="s">
        <v>41</v>
      </c>
      <c r="F29" s="26" t="s">
        <v>95</v>
      </c>
      <c r="G29" s="16">
        <v>0</v>
      </c>
      <c r="H29" s="44">
        <v>2</v>
      </c>
      <c r="I29" s="44">
        <v>0</v>
      </c>
      <c r="J29" s="44">
        <v>2</v>
      </c>
      <c r="K29" s="44">
        <v>0</v>
      </c>
      <c r="L29" s="44">
        <v>0</v>
      </c>
      <c r="M29" s="44">
        <v>0</v>
      </c>
      <c r="N29" s="16">
        <f t="shared" si="0"/>
        <v>0</v>
      </c>
      <c r="O29" s="5">
        <v>0</v>
      </c>
      <c r="P29" s="5">
        <f t="shared" si="5"/>
        <v>0</v>
      </c>
      <c r="Q29" s="16">
        <f t="shared" si="1"/>
        <v>0</v>
      </c>
      <c r="R29" s="5">
        <v>0</v>
      </c>
      <c r="S29" s="16">
        <f t="shared" si="2"/>
        <v>0</v>
      </c>
      <c r="T29" s="5">
        <f t="shared" si="6"/>
        <v>0</v>
      </c>
      <c r="U29" s="16">
        <f t="shared" si="3"/>
        <v>0</v>
      </c>
    </row>
    <row r="30" spans="1:21" ht="27.95" customHeight="1" x14ac:dyDescent="0.2">
      <c r="A30" s="1">
        <f t="shared" si="4"/>
        <v>25</v>
      </c>
      <c r="B30" s="1" t="s">
        <v>22</v>
      </c>
      <c r="C30" s="1"/>
      <c r="D30" s="37" t="s">
        <v>99</v>
      </c>
      <c r="E30" s="37" t="s">
        <v>100</v>
      </c>
      <c r="F30" s="26" t="s">
        <v>101</v>
      </c>
      <c r="G30" s="16">
        <v>0</v>
      </c>
      <c r="H30" s="44">
        <v>3</v>
      </c>
      <c r="I30" s="44">
        <v>0</v>
      </c>
      <c r="J30" s="44">
        <v>3</v>
      </c>
      <c r="K30" s="44">
        <v>0</v>
      </c>
      <c r="L30" s="44">
        <v>0</v>
      </c>
      <c r="M30" s="44">
        <v>0</v>
      </c>
      <c r="N30" s="16">
        <f t="shared" si="0"/>
        <v>0</v>
      </c>
      <c r="O30" s="5">
        <v>0</v>
      </c>
      <c r="P30" s="5">
        <f t="shared" si="5"/>
        <v>0</v>
      </c>
      <c r="Q30" s="16">
        <f t="shared" si="1"/>
        <v>0</v>
      </c>
      <c r="R30" s="5">
        <v>0</v>
      </c>
      <c r="S30" s="16">
        <f t="shared" si="2"/>
        <v>0</v>
      </c>
      <c r="T30" s="5">
        <f t="shared" si="6"/>
        <v>0</v>
      </c>
      <c r="U30" s="16">
        <f t="shared" si="3"/>
        <v>0</v>
      </c>
    </row>
    <row r="31" spans="1:21" ht="27.95" customHeight="1" x14ac:dyDescent="0.2">
      <c r="A31" s="1">
        <f t="shared" si="4"/>
        <v>26</v>
      </c>
      <c r="B31" s="1" t="s">
        <v>22</v>
      </c>
      <c r="C31" s="1"/>
      <c r="D31" s="25" t="s">
        <v>102</v>
      </c>
      <c r="E31" s="25" t="s">
        <v>41</v>
      </c>
      <c r="F31" s="26" t="s">
        <v>103</v>
      </c>
      <c r="G31" s="16">
        <v>0</v>
      </c>
      <c r="H31" s="44">
        <v>8</v>
      </c>
      <c r="I31" s="44">
        <v>2</v>
      </c>
      <c r="J31" s="44">
        <v>5</v>
      </c>
      <c r="K31" s="44">
        <v>3</v>
      </c>
      <c r="L31" s="44">
        <v>3</v>
      </c>
      <c r="M31" s="44">
        <v>0</v>
      </c>
      <c r="N31" s="16">
        <f t="shared" si="0"/>
        <v>37.5</v>
      </c>
      <c r="O31" s="5">
        <v>675.97</v>
      </c>
      <c r="P31" s="5">
        <f t="shared" si="5"/>
        <v>675.97</v>
      </c>
      <c r="Q31" s="16">
        <f t="shared" si="1"/>
        <v>100</v>
      </c>
      <c r="R31" s="5">
        <v>0</v>
      </c>
      <c r="S31" s="16">
        <f t="shared" si="2"/>
        <v>0</v>
      </c>
      <c r="T31" s="5">
        <f t="shared" si="6"/>
        <v>675.97</v>
      </c>
      <c r="U31" s="16">
        <f t="shared" si="3"/>
        <v>100</v>
      </c>
    </row>
    <row r="32" spans="1:21" ht="27.95" customHeight="1" x14ac:dyDescent="0.2">
      <c r="A32" s="1">
        <f t="shared" si="4"/>
        <v>27</v>
      </c>
      <c r="B32" s="1" t="s">
        <v>22</v>
      </c>
      <c r="C32" s="1"/>
      <c r="D32" s="25" t="s">
        <v>104</v>
      </c>
      <c r="E32" s="25" t="s">
        <v>41</v>
      </c>
      <c r="F32" s="27" t="s">
        <v>105</v>
      </c>
      <c r="G32" s="16">
        <v>0</v>
      </c>
      <c r="H32" s="44">
        <v>5</v>
      </c>
      <c r="I32" s="44">
        <v>3</v>
      </c>
      <c r="J32" s="44">
        <v>2</v>
      </c>
      <c r="K32" s="44">
        <v>0</v>
      </c>
      <c r="L32" s="44">
        <v>0</v>
      </c>
      <c r="M32" s="44">
        <v>0</v>
      </c>
      <c r="N32" s="16">
        <f t="shared" si="0"/>
        <v>0</v>
      </c>
      <c r="O32" s="5">
        <v>0</v>
      </c>
      <c r="P32" s="5">
        <f t="shared" si="5"/>
        <v>0</v>
      </c>
      <c r="Q32" s="16">
        <f t="shared" si="1"/>
        <v>0</v>
      </c>
      <c r="R32" s="5">
        <v>0</v>
      </c>
      <c r="S32" s="16">
        <f t="shared" si="2"/>
        <v>0</v>
      </c>
      <c r="T32" s="5">
        <f t="shared" si="6"/>
        <v>0</v>
      </c>
      <c r="U32" s="16">
        <f t="shared" si="3"/>
        <v>0</v>
      </c>
    </row>
    <row r="33" spans="1:21" ht="27.95" customHeight="1" x14ac:dyDescent="0.2">
      <c r="A33" s="1">
        <f t="shared" si="4"/>
        <v>28</v>
      </c>
      <c r="B33" s="1" t="s">
        <v>22</v>
      </c>
      <c r="C33" s="1"/>
      <c r="D33" s="25" t="s">
        <v>106</v>
      </c>
      <c r="E33" s="25" t="s">
        <v>53</v>
      </c>
      <c r="F33" s="26" t="s">
        <v>107</v>
      </c>
      <c r="G33" s="16">
        <v>0</v>
      </c>
      <c r="H33" s="44">
        <v>3</v>
      </c>
      <c r="I33" s="44">
        <v>3</v>
      </c>
      <c r="J33" s="44">
        <v>0</v>
      </c>
      <c r="K33" s="44">
        <v>0</v>
      </c>
      <c r="L33" s="44">
        <v>0</v>
      </c>
      <c r="M33" s="44">
        <v>0</v>
      </c>
      <c r="N33" s="16">
        <f t="shared" si="0"/>
        <v>0</v>
      </c>
      <c r="O33" s="5">
        <v>0</v>
      </c>
      <c r="P33" s="5">
        <f t="shared" si="5"/>
        <v>0</v>
      </c>
      <c r="Q33" s="16">
        <f t="shared" si="1"/>
        <v>0</v>
      </c>
      <c r="R33" s="5">
        <v>0</v>
      </c>
      <c r="S33" s="16">
        <f t="shared" si="2"/>
        <v>0</v>
      </c>
      <c r="T33" s="5">
        <f t="shared" si="6"/>
        <v>0</v>
      </c>
      <c r="U33" s="16">
        <f t="shared" si="3"/>
        <v>0</v>
      </c>
    </row>
    <row r="34" spans="1:21" ht="27.95" customHeight="1" x14ac:dyDescent="0.2">
      <c r="A34" s="1">
        <f t="shared" si="4"/>
        <v>29</v>
      </c>
      <c r="B34" s="1" t="s">
        <v>22</v>
      </c>
      <c r="C34" s="1"/>
      <c r="D34" s="25" t="s">
        <v>108</v>
      </c>
      <c r="E34" s="25" t="s">
        <v>41</v>
      </c>
      <c r="F34" s="32" t="s">
        <v>109</v>
      </c>
      <c r="G34" s="16">
        <v>0</v>
      </c>
      <c r="H34" s="44">
        <v>13</v>
      </c>
      <c r="I34" s="44">
        <v>4</v>
      </c>
      <c r="J34" s="44">
        <v>8</v>
      </c>
      <c r="K34" s="44">
        <v>0</v>
      </c>
      <c r="L34" s="44">
        <v>0</v>
      </c>
      <c r="M34" s="44">
        <v>0</v>
      </c>
      <c r="N34" s="16">
        <f t="shared" si="0"/>
        <v>0</v>
      </c>
      <c r="O34" s="5">
        <v>0</v>
      </c>
      <c r="P34" s="5">
        <f t="shared" si="5"/>
        <v>0</v>
      </c>
      <c r="Q34" s="16">
        <f t="shared" si="1"/>
        <v>0</v>
      </c>
      <c r="R34" s="5">
        <v>0</v>
      </c>
      <c r="S34" s="16">
        <f t="shared" si="2"/>
        <v>0</v>
      </c>
      <c r="T34" s="5">
        <f t="shared" si="6"/>
        <v>0</v>
      </c>
      <c r="U34" s="16">
        <f t="shared" si="3"/>
        <v>0</v>
      </c>
    </row>
    <row r="35" spans="1:21" ht="27.95" customHeight="1" x14ac:dyDescent="0.2">
      <c r="A35" s="1">
        <f t="shared" si="4"/>
        <v>30</v>
      </c>
      <c r="B35" s="1" t="s">
        <v>22</v>
      </c>
      <c r="C35" s="1"/>
      <c r="D35" s="25" t="s">
        <v>110</v>
      </c>
      <c r="E35" s="25" t="s">
        <v>111</v>
      </c>
      <c r="F35" s="26" t="s">
        <v>112</v>
      </c>
      <c r="G35" s="16">
        <v>0</v>
      </c>
      <c r="H35" s="44">
        <f t="shared" si="7"/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16">
        <f t="shared" si="0"/>
        <v>0</v>
      </c>
      <c r="O35" s="5">
        <v>0</v>
      </c>
      <c r="P35" s="5">
        <f t="shared" si="5"/>
        <v>0</v>
      </c>
      <c r="Q35" s="16">
        <f t="shared" si="1"/>
        <v>0</v>
      </c>
      <c r="R35" s="5">
        <v>0</v>
      </c>
      <c r="S35" s="16">
        <f t="shared" si="2"/>
        <v>0</v>
      </c>
      <c r="T35" s="5">
        <f t="shared" si="6"/>
        <v>0</v>
      </c>
      <c r="U35" s="16">
        <f t="shared" si="3"/>
        <v>0</v>
      </c>
    </row>
    <row r="36" spans="1:21" ht="27.95" customHeight="1" x14ac:dyDescent="0.2">
      <c r="A36" s="1">
        <f t="shared" si="4"/>
        <v>31</v>
      </c>
      <c r="B36" s="1" t="s">
        <v>22</v>
      </c>
      <c r="C36" s="1"/>
      <c r="D36" s="25" t="s">
        <v>113</v>
      </c>
      <c r="E36" s="25" t="s">
        <v>53</v>
      </c>
      <c r="F36" s="26" t="s">
        <v>114</v>
      </c>
      <c r="G36" s="16">
        <v>0</v>
      </c>
      <c r="H36" s="44">
        <v>6</v>
      </c>
      <c r="I36" s="44">
        <v>2</v>
      </c>
      <c r="J36" s="44">
        <v>3</v>
      </c>
      <c r="K36" s="44">
        <v>0</v>
      </c>
      <c r="L36" s="44">
        <v>0</v>
      </c>
      <c r="M36" s="44">
        <v>0</v>
      </c>
      <c r="N36" s="16">
        <f t="shared" si="0"/>
        <v>0</v>
      </c>
      <c r="O36" s="5">
        <v>0</v>
      </c>
      <c r="P36" s="5">
        <f t="shared" si="5"/>
        <v>0</v>
      </c>
      <c r="Q36" s="16">
        <f t="shared" si="1"/>
        <v>0</v>
      </c>
      <c r="R36" s="5">
        <v>0</v>
      </c>
      <c r="S36" s="16">
        <f t="shared" si="2"/>
        <v>0</v>
      </c>
      <c r="T36" s="5">
        <f t="shared" si="6"/>
        <v>0</v>
      </c>
      <c r="U36" s="16">
        <f t="shared" si="3"/>
        <v>0</v>
      </c>
    </row>
    <row r="37" spans="1:21" ht="40.5" customHeight="1" x14ac:dyDescent="0.2">
      <c r="A37" s="1">
        <f t="shared" si="4"/>
        <v>32</v>
      </c>
      <c r="B37" s="25" t="s">
        <v>264</v>
      </c>
      <c r="C37" s="56" t="s">
        <v>265</v>
      </c>
      <c r="D37" s="25" t="s">
        <v>115</v>
      </c>
      <c r="E37" s="31" t="s">
        <v>116</v>
      </c>
      <c r="F37" s="32" t="s">
        <v>117</v>
      </c>
      <c r="G37" s="16">
        <v>0</v>
      </c>
      <c r="H37" s="44">
        <v>3</v>
      </c>
      <c r="I37" s="44">
        <v>0</v>
      </c>
      <c r="J37" s="44">
        <v>1</v>
      </c>
      <c r="K37" s="44">
        <v>0</v>
      </c>
      <c r="L37" s="44">
        <v>0</v>
      </c>
      <c r="M37" s="44">
        <v>0</v>
      </c>
      <c r="N37" s="16">
        <f t="shared" si="0"/>
        <v>0</v>
      </c>
      <c r="O37" s="5">
        <v>0</v>
      </c>
      <c r="P37" s="5">
        <f t="shared" si="5"/>
        <v>0</v>
      </c>
      <c r="Q37" s="16">
        <f t="shared" si="1"/>
        <v>0</v>
      </c>
      <c r="R37" s="5">
        <v>0</v>
      </c>
      <c r="S37" s="16">
        <f t="shared" si="2"/>
        <v>0</v>
      </c>
      <c r="T37" s="5">
        <f t="shared" si="6"/>
        <v>0</v>
      </c>
      <c r="U37" s="16">
        <f t="shared" si="3"/>
        <v>0</v>
      </c>
    </row>
    <row r="38" spans="1:21" ht="27.95" customHeight="1" x14ac:dyDescent="0.2">
      <c r="A38" s="1">
        <f t="shared" si="4"/>
        <v>33</v>
      </c>
      <c r="B38" s="1" t="s">
        <v>22</v>
      </c>
      <c r="C38" s="1"/>
      <c r="D38" s="25" t="s">
        <v>118</v>
      </c>
      <c r="E38" s="25" t="s">
        <v>116</v>
      </c>
      <c r="F38" s="26" t="s">
        <v>119</v>
      </c>
      <c r="G38" s="16">
        <v>0</v>
      </c>
      <c r="H38" s="44">
        <v>2</v>
      </c>
      <c r="I38" s="44">
        <v>1</v>
      </c>
      <c r="J38" s="44">
        <v>1</v>
      </c>
      <c r="K38" s="44">
        <v>0</v>
      </c>
      <c r="L38" s="44">
        <v>0</v>
      </c>
      <c r="M38" s="44">
        <v>0</v>
      </c>
      <c r="N38" s="16">
        <f t="shared" si="0"/>
        <v>0</v>
      </c>
      <c r="O38" s="5">
        <v>0</v>
      </c>
      <c r="P38" s="5">
        <f t="shared" si="5"/>
        <v>0</v>
      </c>
      <c r="Q38" s="16">
        <f t="shared" si="1"/>
        <v>0</v>
      </c>
      <c r="R38" s="5">
        <v>0</v>
      </c>
      <c r="S38" s="16">
        <f t="shared" si="2"/>
        <v>0</v>
      </c>
      <c r="T38" s="5">
        <f t="shared" si="6"/>
        <v>0</v>
      </c>
      <c r="U38" s="16">
        <f t="shared" si="3"/>
        <v>0</v>
      </c>
    </row>
    <row r="39" spans="1:21" ht="27.95" customHeight="1" x14ac:dyDescent="0.2">
      <c r="A39" s="1">
        <f t="shared" si="4"/>
        <v>34</v>
      </c>
      <c r="B39" s="1" t="s">
        <v>22</v>
      </c>
      <c r="C39" s="1"/>
      <c r="D39" s="25" t="s">
        <v>120</v>
      </c>
      <c r="E39" s="25" t="s">
        <v>58</v>
      </c>
      <c r="F39" s="26" t="s">
        <v>121</v>
      </c>
      <c r="G39" s="16">
        <v>0</v>
      </c>
      <c r="H39" s="44">
        <v>2</v>
      </c>
      <c r="I39" s="44">
        <v>1</v>
      </c>
      <c r="J39" s="44">
        <v>1</v>
      </c>
      <c r="K39" s="44">
        <v>0</v>
      </c>
      <c r="L39" s="44">
        <v>0</v>
      </c>
      <c r="M39" s="44">
        <v>0</v>
      </c>
      <c r="N39" s="16">
        <f t="shared" si="0"/>
        <v>0</v>
      </c>
      <c r="O39" s="5">
        <v>0</v>
      </c>
      <c r="P39" s="5">
        <f t="shared" si="5"/>
        <v>0</v>
      </c>
      <c r="Q39" s="16">
        <f t="shared" si="1"/>
        <v>0</v>
      </c>
      <c r="R39" s="5">
        <v>0</v>
      </c>
      <c r="S39" s="16">
        <f t="shared" si="2"/>
        <v>0</v>
      </c>
      <c r="T39" s="5">
        <f t="shared" si="6"/>
        <v>0</v>
      </c>
      <c r="U39" s="16">
        <f t="shared" si="3"/>
        <v>0</v>
      </c>
    </row>
    <row r="40" spans="1:21" ht="27.95" customHeight="1" x14ac:dyDescent="0.2">
      <c r="A40" s="1">
        <f t="shared" si="4"/>
        <v>35</v>
      </c>
      <c r="B40" s="1" t="s">
        <v>22</v>
      </c>
      <c r="C40" s="1"/>
      <c r="D40" s="25" t="s">
        <v>122</v>
      </c>
      <c r="E40" s="25" t="s">
        <v>123</v>
      </c>
      <c r="F40" s="26" t="s">
        <v>124</v>
      </c>
      <c r="G40" s="16">
        <v>0</v>
      </c>
      <c r="H40" s="44">
        <v>9</v>
      </c>
      <c r="I40" s="44">
        <v>0</v>
      </c>
      <c r="J40" s="44">
        <v>8</v>
      </c>
      <c r="K40" s="44">
        <v>0</v>
      </c>
      <c r="L40" s="44">
        <v>0</v>
      </c>
      <c r="M40" s="44">
        <v>0</v>
      </c>
      <c r="N40" s="16">
        <f t="shared" si="0"/>
        <v>0</v>
      </c>
      <c r="O40" s="5">
        <v>0</v>
      </c>
      <c r="P40" s="5">
        <f t="shared" si="5"/>
        <v>0</v>
      </c>
      <c r="Q40" s="16">
        <f t="shared" si="1"/>
        <v>0</v>
      </c>
      <c r="R40" s="5">
        <v>0</v>
      </c>
      <c r="S40" s="16">
        <f t="shared" si="2"/>
        <v>0</v>
      </c>
      <c r="T40" s="5">
        <f t="shared" si="6"/>
        <v>0</v>
      </c>
      <c r="U40" s="16">
        <f t="shared" si="3"/>
        <v>0</v>
      </c>
    </row>
    <row r="41" spans="1:21" ht="27.95" customHeight="1" x14ac:dyDescent="0.2">
      <c r="A41" s="1">
        <f t="shared" si="4"/>
        <v>36</v>
      </c>
      <c r="B41" s="1" t="s">
        <v>22</v>
      </c>
      <c r="C41" s="1"/>
      <c r="D41" s="25" t="s">
        <v>266</v>
      </c>
      <c r="E41" s="25" t="s">
        <v>41</v>
      </c>
      <c r="F41" s="26"/>
      <c r="G41" s="16">
        <v>0</v>
      </c>
      <c r="H41" s="44">
        <v>1</v>
      </c>
      <c r="I41" s="44">
        <v>0</v>
      </c>
      <c r="J41" s="44">
        <v>1</v>
      </c>
      <c r="K41" s="44">
        <v>0</v>
      </c>
      <c r="L41" s="44">
        <v>0</v>
      </c>
      <c r="M41" s="44">
        <v>0</v>
      </c>
      <c r="N41" s="16">
        <f t="shared" si="0"/>
        <v>0</v>
      </c>
      <c r="O41" s="16">
        <f t="shared" si="0"/>
        <v>0</v>
      </c>
      <c r="P41" s="5">
        <f t="shared" si="5"/>
        <v>0</v>
      </c>
      <c r="Q41" s="16">
        <f t="shared" si="0"/>
        <v>0</v>
      </c>
      <c r="R41" s="16">
        <f t="shared" si="0"/>
        <v>0</v>
      </c>
      <c r="S41" s="16">
        <f t="shared" si="0"/>
        <v>0</v>
      </c>
      <c r="T41" s="5">
        <f t="shared" si="6"/>
        <v>0</v>
      </c>
      <c r="U41" s="16">
        <f t="shared" si="0"/>
        <v>0</v>
      </c>
    </row>
    <row r="42" spans="1:21" ht="51.75" customHeight="1" x14ac:dyDescent="0.2">
      <c r="A42" s="1">
        <f t="shared" si="4"/>
        <v>37</v>
      </c>
      <c r="B42" s="58" t="s">
        <v>23</v>
      </c>
      <c r="C42" s="58" t="s">
        <v>273</v>
      </c>
      <c r="D42" s="25" t="s">
        <v>274</v>
      </c>
      <c r="E42" s="25" t="s">
        <v>41</v>
      </c>
      <c r="F42" s="26"/>
      <c r="G42" s="16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16">
        <f t="shared" si="0"/>
        <v>0</v>
      </c>
      <c r="O42" s="16">
        <f t="shared" si="0"/>
        <v>0</v>
      </c>
      <c r="P42" s="5">
        <f t="shared" si="5"/>
        <v>0</v>
      </c>
      <c r="Q42" s="16">
        <f t="shared" si="0"/>
        <v>0</v>
      </c>
      <c r="R42" s="16">
        <f t="shared" si="0"/>
        <v>0</v>
      </c>
      <c r="S42" s="16">
        <f t="shared" si="0"/>
        <v>0</v>
      </c>
      <c r="T42" s="5">
        <f t="shared" si="6"/>
        <v>0</v>
      </c>
      <c r="U42" s="16">
        <f t="shared" si="0"/>
        <v>0</v>
      </c>
    </row>
    <row r="43" spans="1:21" ht="27.95" customHeight="1" x14ac:dyDescent="0.2">
      <c r="A43" s="1">
        <f t="shared" si="4"/>
        <v>38</v>
      </c>
      <c r="B43" s="1" t="s">
        <v>22</v>
      </c>
      <c r="C43" s="1"/>
      <c r="D43" s="25" t="s">
        <v>125</v>
      </c>
      <c r="E43" s="25" t="s">
        <v>72</v>
      </c>
      <c r="F43" s="26" t="s">
        <v>126</v>
      </c>
      <c r="G43" s="16">
        <v>0</v>
      </c>
      <c r="H43" s="44">
        <v>2</v>
      </c>
      <c r="I43" s="44">
        <v>0</v>
      </c>
      <c r="J43" s="44">
        <v>2</v>
      </c>
      <c r="K43" s="44">
        <v>0</v>
      </c>
      <c r="L43" s="44">
        <v>0</v>
      </c>
      <c r="M43" s="44">
        <v>0</v>
      </c>
      <c r="N43" s="16">
        <f t="shared" si="0"/>
        <v>0</v>
      </c>
      <c r="O43" s="5">
        <v>0</v>
      </c>
      <c r="P43" s="5">
        <f t="shared" si="5"/>
        <v>0</v>
      </c>
      <c r="Q43" s="16">
        <f t="shared" si="1"/>
        <v>0</v>
      </c>
      <c r="R43" s="5">
        <v>0</v>
      </c>
      <c r="S43" s="16">
        <f t="shared" si="2"/>
        <v>0</v>
      </c>
      <c r="T43" s="5">
        <f t="shared" si="6"/>
        <v>0</v>
      </c>
      <c r="U43" s="16">
        <f t="shared" si="3"/>
        <v>0</v>
      </c>
    </row>
    <row r="44" spans="1:21" ht="27.95" customHeight="1" x14ac:dyDescent="0.2">
      <c r="A44" s="1">
        <f t="shared" si="4"/>
        <v>39</v>
      </c>
      <c r="B44" s="1" t="s">
        <v>22</v>
      </c>
      <c r="C44" s="1"/>
      <c r="D44" s="37" t="s">
        <v>127</v>
      </c>
      <c r="E44" s="37" t="s">
        <v>128</v>
      </c>
      <c r="F44" s="28" t="s">
        <v>129</v>
      </c>
      <c r="G44" s="16">
        <v>0</v>
      </c>
      <c r="H44" s="44">
        <v>5</v>
      </c>
      <c r="I44" s="44">
        <v>2</v>
      </c>
      <c r="J44" s="44">
        <v>3</v>
      </c>
      <c r="K44" s="44">
        <v>0</v>
      </c>
      <c r="L44" s="44">
        <v>0</v>
      </c>
      <c r="M44" s="44">
        <v>0</v>
      </c>
      <c r="N44" s="16">
        <f t="shared" si="0"/>
        <v>0</v>
      </c>
      <c r="O44" s="5">
        <v>0</v>
      </c>
      <c r="P44" s="5">
        <f t="shared" si="5"/>
        <v>0</v>
      </c>
      <c r="Q44" s="16">
        <f t="shared" si="1"/>
        <v>0</v>
      </c>
      <c r="R44" s="5">
        <v>0</v>
      </c>
      <c r="S44" s="16">
        <f t="shared" si="2"/>
        <v>0</v>
      </c>
      <c r="T44" s="5">
        <f t="shared" si="6"/>
        <v>0</v>
      </c>
      <c r="U44" s="16">
        <f t="shared" si="3"/>
        <v>0</v>
      </c>
    </row>
    <row r="45" spans="1:21" ht="27.95" customHeight="1" x14ac:dyDescent="0.2">
      <c r="A45" s="1">
        <f t="shared" si="4"/>
        <v>40</v>
      </c>
      <c r="B45" s="1" t="s">
        <v>22</v>
      </c>
      <c r="C45" s="1"/>
      <c r="D45" s="25" t="s">
        <v>275</v>
      </c>
      <c r="E45" s="37" t="s">
        <v>276</v>
      </c>
      <c r="F45" s="59"/>
      <c r="G45" s="16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16">
        <f t="shared" si="0"/>
        <v>0</v>
      </c>
      <c r="O45" s="16">
        <f t="shared" si="0"/>
        <v>0</v>
      </c>
      <c r="P45" s="5">
        <f t="shared" si="5"/>
        <v>0</v>
      </c>
      <c r="Q45" s="16">
        <f t="shared" si="0"/>
        <v>0</v>
      </c>
      <c r="R45" s="16">
        <f t="shared" si="0"/>
        <v>0</v>
      </c>
      <c r="S45" s="16">
        <f t="shared" si="0"/>
        <v>0</v>
      </c>
      <c r="T45" s="5">
        <f t="shared" si="6"/>
        <v>0</v>
      </c>
      <c r="U45" s="16">
        <f t="shared" si="0"/>
        <v>0</v>
      </c>
    </row>
    <row r="46" spans="1:21" ht="27.95" customHeight="1" x14ac:dyDescent="0.2">
      <c r="A46" s="1">
        <f t="shared" si="4"/>
        <v>41</v>
      </c>
      <c r="B46" s="1" t="s">
        <v>22</v>
      </c>
      <c r="C46" s="1"/>
      <c r="D46" s="37" t="s">
        <v>130</v>
      </c>
      <c r="E46" s="37" t="s">
        <v>41</v>
      </c>
      <c r="F46" s="38" t="s">
        <v>131</v>
      </c>
      <c r="G46" s="16">
        <v>0</v>
      </c>
      <c r="H46" s="44">
        <v>5</v>
      </c>
      <c r="I46" s="44">
        <v>2</v>
      </c>
      <c r="J46" s="44">
        <v>2</v>
      </c>
      <c r="K46" s="44">
        <v>0</v>
      </c>
      <c r="L46" s="44">
        <v>0</v>
      </c>
      <c r="M46" s="44">
        <v>0</v>
      </c>
      <c r="N46" s="16">
        <f t="shared" si="0"/>
        <v>0</v>
      </c>
      <c r="O46" s="5">
        <v>0</v>
      </c>
      <c r="P46" s="5">
        <f t="shared" si="5"/>
        <v>0</v>
      </c>
      <c r="Q46" s="16">
        <f t="shared" si="1"/>
        <v>0</v>
      </c>
      <c r="R46" s="5">
        <v>0</v>
      </c>
      <c r="S46" s="16">
        <f t="shared" si="2"/>
        <v>0</v>
      </c>
      <c r="T46" s="5">
        <f t="shared" si="6"/>
        <v>0</v>
      </c>
      <c r="U46" s="16">
        <f t="shared" si="3"/>
        <v>0</v>
      </c>
    </row>
    <row r="47" spans="1:21" ht="51" customHeight="1" x14ac:dyDescent="0.2">
      <c r="A47" s="1">
        <f t="shared" si="4"/>
        <v>42</v>
      </c>
      <c r="B47" s="25" t="s">
        <v>23</v>
      </c>
      <c r="C47" s="56" t="s">
        <v>29</v>
      </c>
      <c r="D47" s="25" t="s">
        <v>132</v>
      </c>
      <c r="E47" s="25" t="s">
        <v>78</v>
      </c>
      <c r="F47" s="26" t="s">
        <v>133</v>
      </c>
      <c r="G47" s="16">
        <v>0</v>
      </c>
      <c r="H47" s="44">
        <v>2</v>
      </c>
      <c r="I47" s="44">
        <v>0</v>
      </c>
      <c r="J47" s="44">
        <v>1</v>
      </c>
      <c r="K47" s="44">
        <v>0</v>
      </c>
      <c r="L47" s="44">
        <v>0</v>
      </c>
      <c r="M47" s="44">
        <v>0</v>
      </c>
      <c r="N47" s="16">
        <f t="shared" si="0"/>
        <v>0</v>
      </c>
      <c r="O47" s="5">
        <v>0</v>
      </c>
      <c r="P47" s="5">
        <f t="shared" si="5"/>
        <v>0</v>
      </c>
      <c r="Q47" s="16">
        <f t="shared" si="1"/>
        <v>0</v>
      </c>
      <c r="R47" s="5">
        <v>0</v>
      </c>
      <c r="S47" s="16">
        <f t="shared" si="2"/>
        <v>0</v>
      </c>
      <c r="T47" s="5">
        <f t="shared" si="6"/>
        <v>0</v>
      </c>
      <c r="U47" s="16">
        <f t="shared" si="3"/>
        <v>0</v>
      </c>
    </row>
    <row r="48" spans="1:21" ht="51" customHeight="1" x14ac:dyDescent="0.2">
      <c r="A48" s="1">
        <f t="shared" si="4"/>
        <v>43</v>
      </c>
      <c r="B48" s="60" t="s">
        <v>22</v>
      </c>
      <c r="C48" s="58"/>
      <c r="D48" s="37" t="s">
        <v>277</v>
      </c>
      <c r="E48" s="25" t="s">
        <v>41</v>
      </c>
      <c r="F48" s="26"/>
      <c r="G48" s="16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16">
        <f t="shared" si="0"/>
        <v>0</v>
      </c>
      <c r="O48" s="5">
        <v>0</v>
      </c>
      <c r="P48" s="5">
        <f t="shared" si="5"/>
        <v>0</v>
      </c>
      <c r="Q48" s="5">
        <v>0</v>
      </c>
      <c r="R48" s="5">
        <v>0</v>
      </c>
      <c r="S48" s="5">
        <v>0</v>
      </c>
      <c r="T48" s="5">
        <f t="shared" si="6"/>
        <v>0</v>
      </c>
      <c r="U48" s="5">
        <v>0</v>
      </c>
    </row>
    <row r="49" spans="1:21" ht="27.95" customHeight="1" x14ac:dyDescent="0.2">
      <c r="A49" s="1">
        <f t="shared" si="4"/>
        <v>44</v>
      </c>
      <c r="B49" s="1" t="s">
        <v>22</v>
      </c>
      <c r="C49" s="1"/>
      <c r="D49" s="25" t="s">
        <v>134</v>
      </c>
      <c r="E49" s="25" t="s">
        <v>135</v>
      </c>
      <c r="F49" s="26" t="s">
        <v>136</v>
      </c>
      <c r="G49" s="16">
        <v>0</v>
      </c>
      <c r="H49" s="44">
        <v>6</v>
      </c>
      <c r="I49" s="44">
        <v>1</v>
      </c>
      <c r="J49" s="44">
        <v>3</v>
      </c>
      <c r="K49" s="44">
        <v>0</v>
      </c>
      <c r="L49" s="44">
        <v>0</v>
      </c>
      <c r="M49" s="44">
        <v>0</v>
      </c>
      <c r="N49" s="16">
        <f t="shared" si="0"/>
        <v>0</v>
      </c>
      <c r="O49" s="5">
        <v>0</v>
      </c>
      <c r="P49" s="5">
        <f t="shared" si="5"/>
        <v>0</v>
      </c>
      <c r="Q49" s="16">
        <f t="shared" si="1"/>
        <v>0</v>
      </c>
      <c r="R49" s="5">
        <v>0</v>
      </c>
      <c r="S49" s="16">
        <f t="shared" si="2"/>
        <v>0</v>
      </c>
      <c r="T49" s="5">
        <f t="shared" si="6"/>
        <v>0</v>
      </c>
      <c r="U49" s="16">
        <f t="shared" si="3"/>
        <v>0</v>
      </c>
    </row>
    <row r="50" spans="1:21" ht="27.95" customHeight="1" x14ac:dyDescent="0.2">
      <c r="A50" s="1">
        <f t="shared" si="4"/>
        <v>45</v>
      </c>
      <c r="B50" s="1" t="s">
        <v>22</v>
      </c>
      <c r="C50" s="1"/>
      <c r="D50" s="25" t="s">
        <v>137</v>
      </c>
      <c r="E50" s="31" t="s">
        <v>53</v>
      </c>
      <c r="F50" s="26" t="s">
        <v>138</v>
      </c>
      <c r="G50" s="16">
        <v>0</v>
      </c>
      <c r="H50" s="44">
        <f t="shared" si="7"/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16">
        <f t="shared" si="0"/>
        <v>0</v>
      </c>
      <c r="O50" s="5">
        <v>0</v>
      </c>
      <c r="P50" s="5">
        <f t="shared" si="5"/>
        <v>0</v>
      </c>
      <c r="Q50" s="16">
        <f t="shared" si="1"/>
        <v>0</v>
      </c>
      <c r="R50" s="5">
        <v>0</v>
      </c>
      <c r="S50" s="16">
        <f t="shared" si="2"/>
        <v>0</v>
      </c>
      <c r="T50" s="5">
        <f t="shared" si="6"/>
        <v>0</v>
      </c>
      <c r="U50" s="16">
        <f t="shared" si="3"/>
        <v>0</v>
      </c>
    </row>
    <row r="51" spans="1:21" ht="27.95" customHeight="1" x14ac:dyDescent="0.2">
      <c r="A51" s="1">
        <f t="shared" si="4"/>
        <v>46</v>
      </c>
      <c r="B51" s="1" t="s">
        <v>22</v>
      </c>
      <c r="C51" s="1"/>
      <c r="D51" s="25" t="s">
        <v>139</v>
      </c>
      <c r="E51" s="31" t="s">
        <v>135</v>
      </c>
      <c r="F51" s="26" t="s">
        <v>140</v>
      </c>
      <c r="G51" s="16">
        <v>0</v>
      </c>
      <c r="H51" s="44">
        <f t="shared" si="7"/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16">
        <f t="shared" si="0"/>
        <v>0</v>
      </c>
      <c r="O51" s="5">
        <v>0</v>
      </c>
      <c r="P51" s="5">
        <f t="shared" si="5"/>
        <v>0</v>
      </c>
      <c r="Q51" s="16">
        <f t="shared" si="1"/>
        <v>0</v>
      </c>
      <c r="R51" s="5">
        <v>0</v>
      </c>
      <c r="S51" s="16">
        <f t="shared" si="2"/>
        <v>0</v>
      </c>
      <c r="T51" s="5">
        <f t="shared" si="6"/>
        <v>0</v>
      </c>
      <c r="U51" s="16">
        <f t="shared" si="3"/>
        <v>0</v>
      </c>
    </row>
    <row r="52" spans="1:21" ht="27.95" customHeight="1" x14ac:dyDescent="0.2">
      <c r="A52" s="1">
        <f t="shared" si="4"/>
        <v>47</v>
      </c>
      <c r="B52" s="1" t="s">
        <v>22</v>
      </c>
      <c r="C52" s="1"/>
      <c r="D52" s="25" t="s">
        <v>141</v>
      </c>
      <c r="E52" s="25" t="s">
        <v>53</v>
      </c>
      <c r="F52" s="26" t="s">
        <v>142</v>
      </c>
      <c r="G52" s="16">
        <v>0</v>
      </c>
      <c r="H52" s="44">
        <v>4</v>
      </c>
      <c r="I52" s="44">
        <v>1</v>
      </c>
      <c r="J52" s="44">
        <v>3</v>
      </c>
      <c r="K52" s="44">
        <v>0</v>
      </c>
      <c r="L52" s="44">
        <v>0</v>
      </c>
      <c r="M52" s="44">
        <v>0</v>
      </c>
      <c r="N52" s="16">
        <f t="shared" si="0"/>
        <v>0</v>
      </c>
      <c r="O52" s="5">
        <v>0</v>
      </c>
      <c r="P52" s="5">
        <f t="shared" si="5"/>
        <v>0</v>
      </c>
      <c r="Q52" s="16">
        <f t="shared" si="1"/>
        <v>0</v>
      </c>
      <c r="R52" s="5">
        <v>0</v>
      </c>
      <c r="S52" s="16">
        <f t="shared" si="2"/>
        <v>0</v>
      </c>
      <c r="T52" s="5">
        <f t="shared" si="6"/>
        <v>0</v>
      </c>
      <c r="U52" s="16">
        <f t="shared" si="3"/>
        <v>0</v>
      </c>
    </row>
    <row r="53" spans="1:21" ht="27.95" customHeight="1" x14ac:dyDescent="0.2">
      <c r="A53" s="1">
        <f t="shared" si="4"/>
        <v>48</v>
      </c>
      <c r="B53" s="1" t="s">
        <v>22</v>
      </c>
      <c r="C53" s="1"/>
      <c r="D53" s="25" t="s">
        <v>143</v>
      </c>
      <c r="E53" s="25" t="s">
        <v>53</v>
      </c>
      <c r="F53" s="26" t="s">
        <v>144</v>
      </c>
      <c r="G53" s="16">
        <v>0</v>
      </c>
      <c r="H53" s="44">
        <v>5</v>
      </c>
      <c r="I53" s="44">
        <v>0</v>
      </c>
      <c r="J53" s="44">
        <v>4</v>
      </c>
      <c r="K53" s="44">
        <v>0</v>
      </c>
      <c r="L53" s="44">
        <v>0</v>
      </c>
      <c r="M53" s="44">
        <v>0</v>
      </c>
      <c r="N53" s="16">
        <f t="shared" si="0"/>
        <v>0</v>
      </c>
      <c r="O53" s="5">
        <v>0</v>
      </c>
      <c r="P53" s="5">
        <f t="shared" si="5"/>
        <v>0</v>
      </c>
      <c r="Q53" s="16">
        <f t="shared" si="1"/>
        <v>0</v>
      </c>
      <c r="R53" s="5">
        <v>0</v>
      </c>
      <c r="S53" s="16">
        <f t="shared" si="2"/>
        <v>0</v>
      </c>
      <c r="T53" s="5">
        <f t="shared" si="6"/>
        <v>0</v>
      </c>
      <c r="U53" s="16">
        <f t="shared" si="3"/>
        <v>0</v>
      </c>
    </row>
    <row r="54" spans="1:21" ht="49.5" customHeight="1" x14ac:dyDescent="0.2">
      <c r="A54" s="1">
        <f t="shared" si="4"/>
        <v>49</v>
      </c>
      <c r="B54" s="25" t="s">
        <v>23</v>
      </c>
      <c r="C54" s="56" t="s">
        <v>268</v>
      </c>
      <c r="D54" s="25" t="s">
        <v>267</v>
      </c>
      <c r="E54" s="25" t="s">
        <v>41</v>
      </c>
      <c r="F54" s="26"/>
      <c r="G54" s="16">
        <v>0</v>
      </c>
      <c r="H54" s="44">
        <v>1</v>
      </c>
      <c r="I54" s="44">
        <v>0</v>
      </c>
      <c r="J54" s="44">
        <v>1</v>
      </c>
      <c r="K54" s="44">
        <v>0</v>
      </c>
      <c r="L54" s="44">
        <v>0</v>
      </c>
      <c r="M54" s="44">
        <v>0</v>
      </c>
      <c r="N54" s="16">
        <f t="shared" si="0"/>
        <v>0</v>
      </c>
      <c r="O54" s="16">
        <f t="shared" si="0"/>
        <v>0</v>
      </c>
      <c r="P54" s="5">
        <f t="shared" si="5"/>
        <v>0</v>
      </c>
      <c r="Q54" s="16">
        <f t="shared" si="0"/>
        <v>0</v>
      </c>
      <c r="R54" s="16">
        <f t="shared" si="0"/>
        <v>0</v>
      </c>
      <c r="S54" s="16">
        <f t="shared" si="0"/>
        <v>0</v>
      </c>
      <c r="T54" s="5">
        <f t="shared" si="6"/>
        <v>0</v>
      </c>
      <c r="U54" s="16">
        <f t="shared" si="0"/>
        <v>0</v>
      </c>
    </row>
    <row r="55" spans="1:21" ht="27.95" customHeight="1" x14ac:dyDescent="0.2">
      <c r="A55" s="1">
        <f t="shared" si="4"/>
        <v>50</v>
      </c>
      <c r="B55" s="1" t="s">
        <v>22</v>
      </c>
      <c r="C55" s="1"/>
      <c r="D55" s="25" t="s">
        <v>145</v>
      </c>
      <c r="E55" s="25" t="s">
        <v>111</v>
      </c>
      <c r="F55" s="26" t="s">
        <v>146</v>
      </c>
      <c r="G55" s="16">
        <v>0</v>
      </c>
      <c r="H55" s="44">
        <v>13</v>
      </c>
      <c r="I55" s="44">
        <v>0</v>
      </c>
      <c r="J55" s="44">
        <v>9</v>
      </c>
      <c r="K55" s="44">
        <v>0</v>
      </c>
      <c r="L55" s="44">
        <v>0</v>
      </c>
      <c r="M55" s="44">
        <v>0</v>
      </c>
      <c r="N55" s="16">
        <f t="shared" si="0"/>
        <v>0</v>
      </c>
      <c r="O55" s="5">
        <v>0</v>
      </c>
      <c r="P55" s="5">
        <f t="shared" si="5"/>
        <v>0</v>
      </c>
      <c r="Q55" s="16">
        <f t="shared" si="1"/>
        <v>0</v>
      </c>
      <c r="R55" s="5">
        <v>0</v>
      </c>
      <c r="S55" s="16">
        <f t="shared" si="2"/>
        <v>0</v>
      </c>
      <c r="T55" s="5">
        <f t="shared" si="6"/>
        <v>0</v>
      </c>
      <c r="U55" s="16">
        <f t="shared" si="3"/>
        <v>0</v>
      </c>
    </row>
    <row r="56" spans="1:21" ht="27.95" customHeight="1" x14ac:dyDescent="0.2">
      <c r="A56" s="1">
        <f t="shared" si="4"/>
        <v>51</v>
      </c>
      <c r="B56" s="1" t="s">
        <v>22</v>
      </c>
      <c r="C56" s="1"/>
      <c r="D56" s="25" t="s">
        <v>149</v>
      </c>
      <c r="E56" s="25" t="s">
        <v>150</v>
      </c>
      <c r="F56" s="26" t="s">
        <v>151</v>
      </c>
      <c r="G56" s="16">
        <v>0</v>
      </c>
      <c r="H56" s="44">
        <v>4</v>
      </c>
      <c r="I56" s="44">
        <v>0</v>
      </c>
      <c r="J56" s="44">
        <v>3</v>
      </c>
      <c r="K56" s="44">
        <v>0</v>
      </c>
      <c r="L56" s="44">
        <v>0</v>
      </c>
      <c r="M56" s="44">
        <v>0</v>
      </c>
      <c r="N56" s="16">
        <f t="shared" si="0"/>
        <v>0</v>
      </c>
      <c r="O56" s="5">
        <v>0</v>
      </c>
      <c r="P56" s="5">
        <f t="shared" si="5"/>
        <v>0</v>
      </c>
      <c r="Q56" s="16">
        <f t="shared" si="1"/>
        <v>0</v>
      </c>
      <c r="R56" s="5">
        <v>0</v>
      </c>
      <c r="S56" s="16">
        <f t="shared" si="2"/>
        <v>0</v>
      </c>
      <c r="T56" s="5">
        <f t="shared" si="6"/>
        <v>0</v>
      </c>
      <c r="U56" s="16">
        <f t="shared" si="3"/>
        <v>0</v>
      </c>
    </row>
    <row r="57" spans="1:21" ht="27.95" customHeight="1" x14ac:dyDescent="0.2">
      <c r="A57" s="1">
        <f t="shared" si="4"/>
        <v>52</v>
      </c>
      <c r="B57" s="1" t="s">
        <v>22</v>
      </c>
      <c r="C57" s="1"/>
      <c r="D57" s="25" t="s">
        <v>152</v>
      </c>
      <c r="E57" s="31" t="s">
        <v>53</v>
      </c>
      <c r="F57" s="26" t="s">
        <v>153</v>
      </c>
      <c r="G57" s="16">
        <v>0</v>
      </c>
      <c r="H57" s="44">
        <v>2</v>
      </c>
      <c r="I57" s="44">
        <v>1</v>
      </c>
      <c r="J57" s="44">
        <v>1</v>
      </c>
      <c r="K57" s="44">
        <v>0</v>
      </c>
      <c r="L57" s="44">
        <v>0</v>
      </c>
      <c r="M57" s="44">
        <v>0</v>
      </c>
      <c r="N57" s="16">
        <f t="shared" si="0"/>
        <v>0</v>
      </c>
      <c r="O57" s="5">
        <v>0</v>
      </c>
      <c r="P57" s="5">
        <f t="shared" si="5"/>
        <v>0</v>
      </c>
      <c r="Q57" s="16">
        <f t="shared" si="1"/>
        <v>0</v>
      </c>
      <c r="R57" s="5">
        <v>0</v>
      </c>
      <c r="S57" s="16">
        <f t="shared" si="2"/>
        <v>0</v>
      </c>
      <c r="T57" s="5">
        <f t="shared" si="6"/>
        <v>0</v>
      </c>
      <c r="U57" s="16">
        <f t="shared" si="3"/>
        <v>0</v>
      </c>
    </row>
    <row r="58" spans="1:21" ht="27.95" customHeight="1" x14ac:dyDescent="0.2">
      <c r="A58" s="1">
        <f t="shared" si="4"/>
        <v>53</v>
      </c>
      <c r="B58" s="1" t="s">
        <v>22</v>
      </c>
      <c r="C58" s="1"/>
      <c r="D58" s="25" t="s">
        <v>154</v>
      </c>
      <c r="E58" s="25" t="s">
        <v>155</v>
      </c>
      <c r="F58" s="26" t="s">
        <v>156</v>
      </c>
      <c r="G58" s="16">
        <v>0</v>
      </c>
      <c r="H58" s="44">
        <v>5</v>
      </c>
      <c r="I58" s="44">
        <v>0</v>
      </c>
      <c r="J58" s="44">
        <v>5</v>
      </c>
      <c r="K58" s="44">
        <v>0</v>
      </c>
      <c r="L58" s="44">
        <v>0</v>
      </c>
      <c r="M58" s="44">
        <v>0</v>
      </c>
      <c r="N58" s="16">
        <f t="shared" si="0"/>
        <v>0</v>
      </c>
      <c r="O58" s="5">
        <v>0</v>
      </c>
      <c r="P58" s="5">
        <f t="shared" si="5"/>
        <v>0</v>
      </c>
      <c r="Q58" s="16">
        <f t="shared" si="1"/>
        <v>0</v>
      </c>
      <c r="R58" s="5">
        <v>0</v>
      </c>
      <c r="S58" s="16">
        <f t="shared" si="2"/>
        <v>0</v>
      </c>
      <c r="T58" s="5">
        <f t="shared" si="6"/>
        <v>0</v>
      </c>
      <c r="U58" s="16">
        <f t="shared" si="3"/>
        <v>0</v>
      </c>
    </row>
    <row r="59" spans="1:21" ht="39" customHeight="1" x14ac:dyDescent="0.2">
      <c r="A59" s="1">
        <f t="shared" si="4"/>
        <v>54</v>
      </c>
      <c r="B59" s="25" t="s">
        <v>23</v>
      </c>
      <c r="C59" s="56" t="s">
        <v>30</v>
      </c>
      <c r="D59" s="25" t="s">
        <v>157</v>
      </c>
      <c r="E59" s="39" t="s">
        <v>158</v>
      </c>
      <c r="F59" s="32" t="s">
        <v>159</v>
      </c>
      <c r="G59" s="16">
        <v>0</v>
      </c>
      <c r="H59" s="44">
        <v>4</v>
      </c>
      <c r="I59" s="44">
        <v>1</v>
      </c>
      <c r="J59" s="44">
        <v>3</v>
      </c>
      <c r="K59" s="44">
        <v>0</v>
      </c>
      <c r="L59" s="44">
        <v>0</v>
      </c>
      <c r="M59" s="44">
        <v>0</v>
      </c>
      <c r="N59" s="16">
        <f t="shared" si="0"/>
        <v>0</v>
      </c>
      <c r="O59" s="5">
        <v>0</v>
      </c>
      <c r="P59" s="5">
        <f t="shared" si="5"/>
        <v>0</v>
      </c>
      <c r="Q59" s="16">
        <f t="shared" si="1"/>
        <v>0</v>
      </c>
      <c r="R59" s="5">
        <v>0</v>
      </c>
      <c r="S59" s="16">
        <f t="shared" si="2"/>
        <v>0</v>
      </c>
      <c r="T59" s="5">
        <f t="shared" si="6"/>
        <v>0</v>
      </c>
      <c r="U59" s="16">
        <f t="shared" si="3"/>
        <v>0</v>
      </c>
    </row>
    <row r="60" spans="1:21" ht="27.95" customHeight="1" x14ac:dyDescent="0.2">
      <c r="A60" s="1">
        <f t="shared" si="4"/>
        <v>55</v>
      </c>
      <c r="B60" s="1" t="s">
        <v>22</v>
      </c>
      <c r="C60" s="1"/>
      <c r="D60" s="25" t="s">
        <v>160</v>
      </c>
      <c r="E60" s="25" t="s">
        <v>161</v>
      </c>
      <c r="F60" s="27" t="s">
        <v>162</v>
      </c>
      <c r="G60" s="16">
        <v>0</v>
      </c>
      <c r="H60" s="44">
        <v>4</v>
      </c>
      <c r="I60" s="44">
        <v>0</v>
      </c>
      <c r="J60" s="44">
        <v>2</v>
      </c>
      <c r="K60" s="44">
        <v>2</v>
      </c>
      <c r="L60" s="44">
        <v>2</v>
      </c>
      <c r="M60" s="44">
        <v>0</v>
      </c>
      <c r="N60" s="16">
        <f t="shared" si="0"/>
        <v>50</v>
      </c>
      <c r="O60" s="5">
        <v>251.6</v>
      </c>
      <c r="P60" s="5">
        <f t="shared" si="5"/>
        <v>251.6</v>
      </c>
      <c r="Q60" s="16">
        <f t="shared" si="1"/>
        <v>100</v>
      </c>
      <c r="R60" s="5">
        <v>0</v>
      </c>
      <c r="S60" s="16">
        <f t="shared" si="2"/>
        <v>0</v>
      </c>
      <c r="T60" s="5">
        <f t="shared" si="6"/>
        <v>251.6</v>
      </c>
      <c r="U60" s="16">
        <f t="shared" si="3"/>
        <v>100</v>
      </c>
    </row>
    <row r="61" spans="1:21" ht="27.95" customHeight="1" x14ac:dyDescent="0.2">
      <c r="A61" s="1">
        <f t="shared" si="4"/>
        <v>56</v>
      </c>
      <c r="B61" s="25" t="s">
        <v>24</v>
      </c>
      <c r="C61" s="56" t="s">
        <v>31</v>
      </c>
      <c r="D61" s="25" t="s">
        <v>163</v>
      </c>
      <c r="E61" s="25" t="s">
        <v>164</v>
      </c>
      <c r="F61" s="26" t="s">
        <v>165</v>
      </c>
      <c r="G61" s="16">
        <v>0</v>
      </c>
      <c r="H61" s="44">
        <v>6</v>
      </c>
      <c r="I61" s="44">
        <v>2</v>
      </c>
      <c r="J61" s="44">
        <v>2</v>
      </c>
      <c r="K61" s="44">
        <v>0</v>
      </c>
      <c r="L61" s="44">
        <v>0</v>
      </c>
      <c r="M61" s="44">
        <v>0</v>
      </c>
      <c r="N61" s="16">
        <f t="shared" si="0"/>
        <v>0</v>
      </c>
      <c r="O61" s="5">
        <v>0</v>
      </c>
      <c r="P61" s="5">
        <f t="shared" si="5"/>
        <v>0</v>
      </c>
      <c r="Q61" s="16">
        <f t="shared" si="1"/>
        <v>0</v>
      </c>
      <c r="R61" s="5">
        <v>0</v>
      </c>
      <c r="S61" s="16">
        <f t="shared" si="2"/>
        <v>0</v>
      </c>
      <c r="T61" s="5">
        <f t="shared" si="6"/>
        <v>0</v>
      </c>
      <c r="U61" s="16">
        <f t="shared" si="3"/>
        <v>0</v>
      </c>
    </row>
    <row r="62" spans="1:21" ht="27.95" customHeight="1" x14ac:dyDescent="0.2">
      <c r="A62" s="1">
        <f t="shared" si="4"/>
        <v>57</v>
      </c>
      <c r="B62" s="1" t="s">
        <v>22</v>
      </c>
      <c r="C62" s="1"/>
      <c r="D62" s="25" t="s">
        <v>166</v>
      </c>
      <c r="E62" s="25" t="s">
        <v>53</v>
      </c>
      <c r="F62" s="32" t="s">
        <v>167</v>
      </c>
      <c r="G62" s="16">
        <v>0</v>
      </c>
      <c r="H62" s="44">
        <v>3</v>
      </c>
      <c r="I62" s="44">
        <v>0</v>
      </c>
      <c r="J62" s="44">
        <v>3</v>
      </c>
      <c r="K62" s="44">
        <v>0</v>
      </c>
      <c r="L62" s="44">
        <v>0</v>
      </c>
      <c r="M62" s="44">
        <v>0</v>
      </c>
      <c r="N62" s="16">
        <f t="shared" si="0"/>
        <v>0</v>
      </c>
      <c r="O62" s="5">
        <v>0</v>
      </c>
      <c r="P62" s="5">
        <f t="shared" si="5"/>
        <v>0</v>
      </c>
      <c r="Q62" s="16">
        <f t="shared" si="1"/>
        <v>0</v>
      </c>
      <c r="R62" s="5">
        <v>0</v>
      </c>
      <c r="S62" s="16">
        <f t="shared" si="2"/>
        <v>0</v>
      </c>
      <c r="T62" s="5">
        <f t="shared" si="6"/>
        <v>0</v>
      </c>
      <c r="U62" s="16">
        <f t="shared" si="3"/>
        <v>0</v>
      </c>
    </row>
    <row r="63" spans="1:21" ht="27.95" customHeight="1" x14ac:dyDescent="0.2">
      <c r="A63" s="1">
        <f t="shared" si="4"/>
        <v>58</v>
      </c>
      <c r="B63" s="1" t="s">
        <v>22</v>
      </c>
      <c r="C63" s="1"/>
      <c r="D63" s="25" t="s">
        <v>168</v>
      </c>
      <c r="E63" s="25" t="s">
        <v>41</v>
      </c>
      <c r="F63" s="32" t="s">
        <v>169</v>
      </c>
      <c r="G63" s="16">
        <v>0</v>
      </c>
      <c r="H63" s="44">
        <v>6</v>
      </c>
      <c r="I63" s="44">
        <v>0</v>
      </c>
      <c r="J63" s="44">
        <v>4</v>
      </c>
      <c r="K63" s="44">
        <v>0</v>
      </c>
      <c r="L63" s="44">
        <v>0</v>
      </c>
      <c r="M63" s="44">
        <v>0</v>
      </c>
      <c r="N63" s="16">
        <f t="shared" si="0"/>
        <v>0</v>
      </c>
      <c r="O63" s="5">
        <v>0</v>
      </c>
      <c r="P63" s="5">
        <f t="shared" si="5"/>
        <v>0</v>
      </c>
      <c r="Q63" s="16">
        <f t="shared" si="1"/>
        <v>0</v>
      </c>
      <c r="R63" s="5">
        <v>0</v>
      </c>
      <c r="S63" s="16">
        <f t="shared" si="2"/>
        <v>0</v>
      </c>
      <c r="T63" s="5">
        <f t="shared" si="6"/>
        <v>0</v>
      </c>
      <c r="U63" s="16">
        <f t="shared" si="3"/>
        <v>0</v>
      </c>
    </row>
    <row r="64" spans="1:21" ht="27.95" customHeight="1" x14ac:dyDescent="0.2">
      <c r="A64" s="1">
        <f t="shared" si="4"/>
        <v>59</v>
      </c>
      <c r="B64" s="1" t="s">
        <v>22</v>
      </c>
      <c r="C64" s="1"/>
      <c r="D64" s="25" t="s">
        <v>170</v>
      </c>
      <c r="E64" s="25" t="s">
        <v>41</v>
      </c>
      <c r="F64" s="32" t="s">
        <v>171</v>
      </c>
      <c r="G64" s="16">
        <v>0</v>
      </c>
      <c r="H64" s="44">
        <v>7</v>
      </c>
      <c r="I64" s="44">
        <v>1</v>
      </c>
      <c r="J64" s="44">
        <v>5</v>
      </c>
      <c r="K64" s="44">
        <v>0</v>
      </c>
      <c r="L64" s="44">
        <v>0</v>
      </c>
      <c r="M64" s="44">
        <v>0</v>
      </c>
      <c r="N64" s="16">
        <f t="shared" si="0"/>
        <v>0</v>
      </c>
      <c r="O64" s="5">
        <v>0</v>
      </c>
      <c r="P64" s="5">
        <f t="shared" si="5"/>
        <v>0</v>
      </c>
      <c r="Q64" s="16">
        <f t="shared" si="1"/>
        <v>0</v>
      </c>
      <c r="R64" s="5">
        <v>0</v>
      </c>
      <c r="S64" s="16">
        <f t="shared" si="2"/>
        <v>0</v>
      </c>
      <c r="T64" s="5">
        <f t="shared" si="6"/>
        <v>0</v>
      </c>
      <c r="U64" s="16">
        <f t="shared" si="3"/>
        <v>0</v>
      </c>
    </row>
    <row r="65" spans="1:21" ht="27.95" customHeight="1" x14ac:dyDescent="0.2">
      <c r="A65" s="1">
        <f t="shared" si="4"/>
        <v>60</v>
      </c>
      <c r="B65" s="1" t="s">
        <v>22</v>
      </c>
      <c r="C65" s="1"/>
      <c r="D65" s="25" t="s">
        <v>172</v>
      </c>
      <c r="E65" s="31" t="s">
        <v>173</v>
      </c>
      <c r="F65" s="26" t="s">
        <v>174</v>
      </c>
      <c r="G65" s="16">
        <v>0</v>
      </c>
      <c r="H65" s="44">
        <v>4</v>
      </c>
      <c r="I65" s="44">
        <v>1</v>
      </c>
      <c r="J65" s="44">
        <v>3</v>
      </c>
      <c r="K65" s="44">
        <v>0</v>
      </c>
      <c r="L65" s="44">
        <v>0</v>
      </c>
      <c r="M65" s="44">
        <v>0</v>
      </c>
      <c r="N65" s="16">
        <f t="shared" si="0"/>
        <v>0</v>
      </c>
      <c r="O65" s="5">
        <v>0</v>
      </c>
      <c r="P65" s="5">
        <f t="shared" si="5"/>
        <v>0</v>
      </c>
      <c r="Q65" s="16">
        <f t="shared" si="1"/>
        <v>0</v>
      </c>
      <c r="R65" s="5">
        <v>0</v>
      </c>
      <c r="S65" s="16">
        <f t="shared" si="2"/>
        <v>0</v>
      </c>
      <c r="T65" s="5">
        <f t="shared" si="6"/>
        <v>0</v>
      </c>
      <c r="U65" s="16">
        <f t="shared" si="3"/>
        <v>0</v>
      </c>
    </row>
    <row r="66" spans="1:21" ht="27.95" customHeight="1" x14ac:dyDescent="0.2">
      <c r="A66" s="1">
        <f t="shared" si="4"/>
        <v>61</v>
      </c>
      <c r="B66" s="1" t="s">
        <v>22</v>
      </c>
      <c r="C66" s="1"/>
      <c r="D66" s="25" t="s">
        <v>175</v>
      </c>
      <c r="E66" s="25" t="s">
        <v>176</v>
      </c>
      <c r="F66" s="27" t="s">
        <v>177</v>
      </c>
      <c r="G66" s="16">
        <v>0</v>
      </c>
      <c r="H66" s="44">
        <v>1</v>
      </c>
      <c r="I66" s="44">
        <v>1</v>
      </c>
      <c r="J66" s="44">
        <v>0</v>
      </c>
      <c r="K66" s="44">
        <v>0</v>
      </c>
      <c r="L66" s="44">
        <v>0</v>
      </c>
      <c r="M66" s="44">
        <v>0</v>
      </c>
      <c r="N66" s="16">
        <f t="shared" si="0"/>
        <v>0</v>
      </c>
      <c r="O66" s="5">
        <v>0</v>
      </c>
      <c r="P66" s="5">
        <f t="shared" si="5"/>
        <v>0</v>
      </c>
      <c r="Q66" s="16">
        <f t="shared" si="1"/>
        <v>0</v>
      </c>
      <c r="R66" s="5">
        <v>0</v>
      </c>
      <c r="S66" s="16">
        <f t="shared" si="2"/>
        <v>0</v>
      </c>
      <c r="T66" s="5">
        <f t="shared" si="6"/>
        <v>0</v>
      </c>
      <c r="U66" s="16">
        <f t="shared" si="3"/>
        <v>0</v>
      </c>
    </row>
    <row r="67" spans="1:21" ht="27.95" customHeight="1" x14ac:dyDescent="0.2">
      <c r="A67" s="1">
        <f t="shared" si="4"/>
        <v>62</v>
      </c>
      <c r="B67" s="1" t="s">
        <v>22</v>
      </c>
      <c r="C67" s="1"/>
      <c r="D67" s="37" t="s">
        <v>178</v>
      </c>
      <c r="E67" s="37" t="s">
        <v>53</v>
      </c>
      <c r="F67" s="26" t="s">
        <v>179</v>
      </c>
      <c r="G67" s="16">
        <v>0</v>
      </c>
      <c r="H67" s="44">
        <v>1</v>
      </c>
      <c r="I67" s="44">
        <v>0</v>
      </c>
      <c r="J67" s="44">
        <v>1</v>
      </c>
      <c r="K67" s="44">
        <v>0</v>
      </c>
      <c r="L67" s="44">
        <v>0</v>
      </c>
      <c r="M67" s="44">
        <v>0</v>
      </c>
      <c r="N67" s="16">
        <f t="shared" si="0"/>
        <v>0</v>
      </c>
      <c r="O67" s="5">
        <v>0</v>
      </c>
      <c r="P67" s="5">
        <f t="shared" si="5"/>
        <v>0</v>
      </c>
      <c r="Q67" s="16">
        <f t="shared" si="1"/>
        <v>0</v>
      </c>
      <c r="R67" s="5">
        <v>0</v>
      </c>
      <c r="S67" s="16">
        <f t="shared" si="2"/>
        <v>0</v>
      </c>
      <c r="T67" s="5">
        <f t="shared" si="6"/>
        <v>0</v>
      </c>
      <c r="U67" s="16">
        <f t="shared" si="3"/>
        <v>0</v>
      </c>
    </row>
    <row r="68" spans="1:21" ht="27.95" customHeight="1" x14ac:dyDescent="0.2">
      <c r="A68" s="1">
        <f t="shared" si="4"/>
        <v>63</v>
      </c>
      <c r="B68" s="1" t="s">
        <v>22</v>
      </c>
      <c r="C68" s="1"/>
      <c r="D68" s="25" t="s">
        <v>180</v>
      </c>
      <c r="E68" s="25" t="s">
        <v>41</v>
      </c>
      <c r="F68" s="32" t="s">
        <v>181</v>
      </c>
      <c r="G68" s="16">
        <v>0</v>
      </c>
      <c r="H68" s="44">
        <v>2</v>
      </c>
      <c r="I68" s="44">
        <v>1</v>
      </c>
      <c r="J68" s="44">
        <v>1</v>
      </c>
      <c r="K68" s="44">
        <v>0</v>
      </c>
      <c r="L68" s="44">
        <v>0</v>
      </c>
      <c r="M68" s="44">
        <v>0</v>
      </c>
      <c r="N68" s="16">
        <f t="shared" si="0"/>
        <v>0</v>
      </c>
      <c r="O68" s="5">
        <v>0</v>
      </c>
      <c r="P68" s="5">
        <f t="shared" si="5"/>
        <v>0</v>
      </c>
      <c r="Q68" s="16">
        <f t="shared" si="1"/>
        <v>0</v>
      </c>
      <c r="R68" s="5">
        <v>0</v>
      </c>
      <c r="S68" s="16">
        <f t="shared" si="2"/>
        <v>0</v>
      </c>
      <c r="T68" s="5">
        <f t="shared" si="6"/>
        <v>0</v>
      </c>
      <c r="U68" s="16">
        <f t="shared" si="3"/>
        <v>0</v>
      </c>
    </row>
    <row r="69" spans="1:21" ht="27.95" customHeight="1" x14ac:dyDescent="0.2">
      <c r="A69" s="1">
        <f t="shared" si="4"/>
        <v>64</v>
      </c>
      <c r="B69" s="56" t="s">
        <v>24</v>
      </c>
      <c r="C69" s="56" t="s">
        <v>259</v>
      </c>
      <c r="D69" s="25" t="s">
        <v>260</v>
      </c>
      <c r="E69" s="25" t="s">
        <v>41</v>
      </c>
      <c r="F69" s="32"/>
      <c r="G69" s="16">
        <v>0</v>
      </c>
      <c r="H69" s="44">
        <v>3</v>
      </c>
      <c r="I69" s="44">
        <v>2</v>
      </c>
      <c r="J69" s="44">
        <v>0</v>
      </c>
      <c r="K69" s="44">
        <v>0</v>
      </c>
      <c r="L69" s="44">
        <v>0</v>
      </c>
      <c r="M69" s="44">
        <v>0</v>
      </c>
      <c r="N69" s="16">
        <v>0</v>
      </c>
      <c r="O69" s="16">
        <f t="shared" ref="O69:U69" si="8">IF(I69=0,0,L69/I69)*100</f>
        <v>0</v>
      </c>
      <c r="P69" s="5">
        <f t="shared" si="5"/>
        <v>0</v>
      </c>
      <c r="Q69" s="16">
        <f t="shared" si="8"/>
        <v>0</v>
      </c>
      <c r="R69" s="16">
        <f t="shared" si="8"/>
        <v>0</v>
      </c>
      <c r="S69" s="16">
        <f t="shared" si="8"/>
        <v>0</v>
      </c>
      <c r="T69" s="5">
        <f t="shared" si="6"/>
        <v>0</v>
      </c>
      <c r="U69" s="16">
        <f t="shared" si="8"/>
        <v>0</v>
      </c>
    </row>
    <row r="70" spans="1:21" ht="27.95" customHeight="1" x14ac:dyDescent="0.2">
      <c r="A70" s="1">
        <f t="shared" si="4"/>
        <v>65</v>
      </c>
      <c r="B70" s="25" t="s">
        <v>25</v>
      </c>
      <c r="C70" s="56" t="s">
        <v>32</v>
      </c>
      <c r="D70" s="25" t="s">
        <v>182</v>
      </c>
      <c r="E70" s="25" t="s">
        <v>41</v>
      </c>
      <c r="F70" s="26" t="s">
        <v>183</v>
      </c>
      <c r="G70" s="16">
        <v>0</v>
      </c>
      <c r="H70" s="44">
        <v>12</v>
      </c>
      <c r="I70" s="44">
        <v>4</v>
      </c>
      <c r="J70" s="44">
        <v>6</v>
      </c>
      <c r="K70" s="44">
        <v>0</v>
      </c>
      <c r="L70" s="44">
        <v>0</v>
      </c>
      <c r="M70" s="44">
        <v>0</v>
      </c>
      <c r="N70" s="16">
        <f t="shared" si="0"/>
        <v>0</v>
      </c>
      <c r="O70" s="5">
        <v>0</v>
      </c>
      <c r="P70" s="5">
        <f t="shared" ref="P70:P106" si="9">O70</f>
        <v>0</v>
      </c>
      <c r="Q70" s="16">
        <f t="shared" si="1"/>
        <v>0</v>
      </c>
      <c r="R70" s="5">
        <v>0</v>
      </c>
      <c r="S70" s="16">
        <f t="shared" si="2"/>
        <v>0</v>
      </c>
      <c r="T70" s="5">
        <f t="shared" ref="T70:T106" si="10">SUM(P70, -R70)</f>
        <v>0</v>
      </c>
      <c r="U70" s="16">
        <f t="shared" si="3"/>
        <v>0</v>
      </c>
    </row>
    <row r="71" spans="1:21" ht="27.95" customHeight="1" x14ac:dyDescent="0.2">
      <c r="A71" s="1">
        <f t="shared" ref="A71:A106" si="11">ROW(A66:A66)</f>
        <v>66</v>
      </c>
      <c r="B71" s="1" t="s">
        <v>22</v>
      </c>
      <c r="C71" s="1"/>
      <c r="D71" s="25" t="s">
        <v>184</v>
      </c>
      <c r="E71" s="25" t="s">
        <v>185</v>
      </c>
      <c r="F71" s="32" t="s">
        <v>186</v>
      </c>
      <c r="G71" s="16">
        <v>0</v>
      </c>
      <c r="H71" s="44">
        <v>3</v>
      </c>
      <c r="I71" s="44">
        <v>1</v>
      </c>
      <c r="J71" s="44">
        <v>1</v>
      </c>
      <c r="K71" s="44">
        <v>0</v>
      </c>
      <c r="L71" s="44">
        <v>0</v>
      </c>
      <c r="M71" s="44">
        <v>0</v>
      </c>
      <c r="N71" s="16">
        <f t="shared" si="0"/>
        <v>0</v>
      </c>
      <c r="O71" s="5">
        <v>0</v>
      </c>
      <c r="P71" s="5">
        <f t="shared" si="9"/>
        <v>0</v>
      </c>
      <c r="Q71" s="16">
        <f t="shared" si="1"/>
        <v>0</v>
      </c>
      <c r="R71" s="5">
        <v>0</v>
      </c>
      <c r="S71" s="16">
        <f t="shared" si="2"/>
        <v>0</v>
      </c>
      <c r="T71" s="5">
        <f t="shared" si="10"/>
        <v>0</v>
      </c>
      <c r="U71" s="16">
        <f t="shared" si="3"/>
        <v>0</v>
      </c>
    </row>
    <row r="72" spans="1:21" ht="27.95" customHeight="1" x14ac:dyDescent="0.2">
      <c r="A72" s="1">
        <f t="shared" si="11"/>
        <v>67</v>
      </c>
      <c r="B72" s="1" t="s">
        <v>22</v>
      </c>
      <c r="C72" s="1"/>
      <c r="D72" s="25" t="s">
        <v>187</v>
      </c>
      <c r="E72" s="25" t="s">
        <v>188</v>
      </c>
      <c r="F72" s="26" t="s">
        <v>189</v>
      </c>
      <c r="G72" s="16">
        <v>0</v>
      </c>
      <c r="H72" s="44">
        <v>7</v>
      </c>
      <c r="I72" s="44">
        <v>1</v>
      </c>
      <c r="J72" s="44">
        <v>5</v>
      </c>
      <c r="K72" s="44">
        <v>0</v>
      </c>
      <c r="L72" s="44">
        <v>0</v>
      </c>
      <c r="M72" s="44">
        <v>0</v>
      </c>
      <c r="N72" s="16">
        <f t="shared" si="0"/>
        <v>0</v>
      </c>
      <c r="O72" s="5">
        <v>0</v>
      </c>
      <c r="P72" s="5">
        <f t="shared" si="9"/>
        <v>0</v>
      </c>
      <c r="Q72" s="16">
        <f t="shared" si="1"/>
        <v>0</v>
      </c>
      <c r="R72" s="5">
        <v>0</v>
      </c>
      <c r="S72" s="16">
        <f t="shared" si="2"/>
        <v>0</v>
      </c>
      <c r="T72" s="5">
        <f t="shared" si="10"/>
        <v>0</v>
      </c>
      <c r="U72" s="16">
        <f t="shared" si="3"/>
        <v>0</v>
      </c>
    </row>
    <row r="73" spans="1:21" ht="27.95" customHeight="1" x14ac:dyDescent="0.2">
      <c r="A73" s="1">
        <f t="shared" si="11"/>
        <v>68</v>
      </c>
      <c r="B73" s="1" t="s">
        <v>22</v>
      </c>
      <c r="C73" s="1"/>
      <c r="D73" s="25" t="s">
        <v>190</v>
      </c>
      <c r="E73" s="25" t="s">
        <v>44</v>
      </c>
      <c r="F73" s="26" t="s">
        <v>191</v>
      </c>
      <c r="G73" s="16">
        <v>0</v>
      </c>
      <c r="H73" s="44">
        <v>5</v>
      </c>
      <c r="I73" s="44">
        <v>1</v>
      </c>
      <c r="J73" s="44">
        <v>2</v>
      </c>
      <c r="K73" s="44">
        <v>0</v>
      </c>
      <c r="L73" s="44">
        <v>0</v>
      </c>
      <c r="M73" s="44">
        <v>0</v>
      </c>
      <c r="N73" s="16">
        <f t="shared" si="0"/>
        <v>0</v>
      </c>
      <c r="O73" s="5">
        <v>0</v>
      </c>
      <c r="P73" s="5">
        <f t="shared" si="9"/>
        <v>0</v>
      </c>
      <c r="Q73" s="16">
        <f t="shared" si="1"/>
        <v>0</v>
      </c>
      <c r="R73" s="5">
        <v>0</v>
      </c>
      <c r="S73" s="16">
        <f t="shared" si="2"/>
        <v>0</v>
      </c>
      <c r="T73" s="5">
        <f t="shared" si="10"/>
        <v>0</v>
      </c>
      <c r="U73" s="16">
        <f t="shared" si="3"/>
        <v>0</v>
      </c>
    </row>
    <row r="74" spans="1:21" ht="27.95" customHeight="1" x14ac:dyDescent="0.2">
      <c r="A74" s="1">
        <f t="shared" si="11"/>
        <v>69</v>
      </c>
      <c r="B74" s="1" t="s">
        <v>22</v>
      </c>
      <c r="C74" s="1"/>
      <c r="D74" s="25" t="s">
        <v>192</v>
      </c>
      <c r="E74" s="25" t="s">
        <v>123</v>
      </c>
      <c r="F74" s="26"/>
      <c r="G74" s="16">
        <v>0</v>
      </c>
      <c r="H74" s="44">
        <v>2</v>
      </c>
      <c r="I74" s="44">
        <v>0</v>
      </c>
      <c r="J74" s="44">
        <v>2</v>
      </c>
      <c r="K74" s="44">
        <v>0</v>
      </c>
      <c r="L74" s="44">
        <v>0</v>
      </c>
      <c r="M74" s="44">
        <v>0</v>
      </c>
      <c r="N74" s="16">
        <f t="shared" ref="N74:U106" si="12">IF(H74=0,0,K74/H74)*100</f>
        <v>0</v>
      </c>
      <c r="O74" s="5">
        <v>0</v>
      </c>
      <c r="P74" s="5">
        <f t="shared" si="9"/>
        <v>0</v>
      </c>
      <c r="Q74" s="16">
        <f t="shared" ref="Q74:Q106" si="13">IF(O74=0,0,P74/O74)*100</f>
        <v>0</v>
      </c>
      <c r="R74" s="5">
        <v>0</v>
      </c>
      <c r="S74" s="16">
        <f t="shared" ref="S74:S106" si="14">IF(P74=0,0,R74/P74)*100</f>
        <v>0</v>
      </c>
      <c r="T74" s="5">
        <f t="shared" si="10"/>
        <v>0</v>
      </c>
      <c r="U74" s="16">
        <f t="shared" ref="U74:U106" si="15">IF(P74=0,0,T74/P74)*100</f>
        <v>0</v>
      </c>
    </row>
    <row r="75" spans="1:21" ht="27.95" customHeight="1" x14ac:dyDescent="0.2">
      <c r="A75" s="1">
        <f t="shared" si="11"/>
        <v>70</v>
      </c>
      <c r="B75" s="1" t="s">
        <v>22</v>
      </c>
      <c r="C75" s="1"/>
      <c r="D75" s="25" t="s">
        <v>193</v>
      </c>
      <c r="E75" s="25" t="s">
        <v>41</v>
      </c>
      <c r="F75" s="26" t="s">
        <v>194</v>
      </c>
      <c r="G75" s="16">
        <v>0</v>
      </c>
      <c r="H75" s="44">
        <v>3</v>
      </c>
      <c r="I75" s="44">
        <v>0</v>
      </c>
      <c r="J75" s="44">
        <v>3</v>
      </c>
      <c r="K75" s="44">
        <v>0</v>
      </c>
      <c r="L75" s="44">
        <v>0</v>
      </c>
      <c r="M75" s="44">
        <v>0</v>
      </c>
      <c r="N75" s="16">
        <f t="shared" si="12"/>
        <v>0</v>
      </c>
      <c r="O75" s="5">
        <v>0</v>
      </c>
      <c r="P75" s="5">
        <f t="shared" si="9"/>
        <v>0</v>
      </c>
      <c r="Q75" s="16">
        <f t="shared" si="13"/>
        <v>0</v>
      </c>
      <c r="R75" s="5">
        <v>0</v>
      </c>
      <c r="S75" s="16">
        <f t="shared" si="14"/>
        <v>0</v>
      </c>
      <c r="T75" s="5">
        <f t="shared" si="10"/>
        <v>0</v>
      </c>
      <c r="U75" s="16">
        <f t="shared" si="15"/>
        <v>0</v>
      </c>
    </row>
    <row r="76" spans="1:21" ht="27.95" customHeight="1" x14ac:dyDescent="0.2">
      <c r="A76" s="1">
        <f t="shared" si="11"/>
        <v>71</v>
      </c>
      <c r="B76" s="1" t="s">
        <v>22</v>
      </c>
      <c r="C76" s="1"/>
      <c r="D76" s="25" t="s">
        <v>195</v>
      </c>
      <c r="E76" s="25" t="s">
        <v>196</v>
      </c>
      <c r="F76" s="26" t="s">
        <v>197</v>
      </c>
      <c r="G76" s="16">
        <v>0</v>
      </c>
      <c r="H76" s="44">
        <v>4</v>
      </c>
      <c r="I76" s="44">
        <v>1</v>
      </c>
      <c r="J76" s="44">
        <v>3</v>
      </c>
      <c r="K76" s="44">
        <v>0</v>
      </c>
      <c r="L76" s="44">
        <v>0</v>
      </c>
      <c r="M76" s="44">
        <v>0</v>
      </c>
      <c r="N76" s="16">
        <f t="shared" si="12"/>
        <v>0</v>
      </c>
      <c r="O76" s="5">
        <v>0</v>
      </c>
      <c r="P76" s="5">
        <f t="shared" si="9"/>
        <v>0</v>
      </c>
      <c r="Q76" s="16">
        <f t="shared" si="13"/>
        <v>0</v>
      </c>
      <c r="R76" s="5">
        <v>0</v>
      </c>
      <c r="S76" s="16">
        <f t="shared" si="14"/>
        <v>0</v>
      </c>
      <c r="T76" s="5">
        <f t="shared" si="10"/>
        <v>0</v>
      </c>
      <c r="U76" s="16">
        <f t="shared" si="15"/>
        <v>0</v>
      </c>
    </row>
    <row r="77" spans="1:21" ht="27.95" customHeight="1" x14ac:dyDescent="0.2">
      <c r="A77" s="1">
        <f t="shared" si="11"/>
        <v>72</v>
      </c>
      <c r="B77" s="1" t="s">
        <v>22</v>
      </c>
      <c r="C77" s="1"/>
      <c r="D77" s="25" t="s">
        <v>198</v>
      </c>
      <c r="E77" s="25" t="s">
        <v>196</v>
      </c>
      <c r="F77" s="26" t="s">
        <v>199</v>
      </c>
      <c r="G77" s="16">
        <v>0</v>
      </c>
      <c r="H77" s="44">
        <v>1</v>
      </c>
      <c r="I77" s="44">
        <v>0</v>
      </c>
      <c r="J77" s="44">
        <v>1</v>
      </c>
      <c r="K77" s="44">
        <v>0</v>
      </c>
      <c r="L77" s="44">
        <v>0</v>
      </c>
      <c r="M77" s="44">
        <v>0</v>
      </c>
      <c r="N77" s="16">
        <f t="shared" si="12"/>
        <v>0</v>
      </c>
      <c r="O77" s="5">
        <v>0</v>
      </c>
      <c r="P77" s="5">
        <f t="shared" si="9"/>
        <v>0</v>
      </c>
      <c r="Q77" s="16">
        <f t="shared" si="13"/>
        <v>0</v>
      </c>
      <c r="R77" s="5">
        <v>0</v>
      </c>
      <c r="S77" s="16">
        <f t="shared" si="14"/>
        <v>0</v>
      </c>
      <c r="T77" s="5">
        <f t="shared" si="10"/>
        <v>0</v>
      </c>
      <c r="U77" s="16">
        <f t="shared" si="15"/>
        <v>0</v>
      </c>
    </row>
    <row r="78" spans="1:21" ht="27.95" customHeight="1" x14ac:dyDescent="0.2">
      <c r="A78" s="1">
        <f t="shared" si="11"/>
        <v>73</v>
      </c>
      <c r="B78" s="1" t="s">
        <v>22</v>
      </c>
      <c r="C78" s="1"/>
      <c r="D78" s="25" t="s">
        <v>200</v>
      </c>
      <c r="E78" s="25" t="s">
        <v>41</v>
      </c>
      <c r="F78" s="26" t="s">
        <v>201</v>
      </c>
      <c r="G78" s="16">
        <v>0</v>
      </c>
      <c r="H78" s="44">
        <v>5</v>
      </c>
      <c r="I78" s="44">
        <v>1</v>
      </c>
      <c r="J78" s="44">
        <v>4</v>
      </c>
      <c r="K78" s="44">
        <v>0</v>
      </c>
      <c r="L78" s="44">
        <v>0</v>
      </c>
      <c r="M78" s="44">
        <v>0</v>
      </c>
      <c r="N78" s="16">
        <f t="shared" si="12"/>
        <v>0</v>
      </c>
      <c r="O78" s="5">
        <v>0</v>
      </c>
      <c r="P78" s="5">
        <f t="shared" si="9"/>
        <v>0</v>
      </c>
      <c r="Q78" s="16">
        <f t="shared" si="13"/>
        <v>0</v>
      </c>
      <c r="R78" s="5">
        <v>0</v>
      </c>
      <c r="S78" s="16">
        <f t="shared" si="14"/>
        <v>0</v>
      </c>
      <c r="T78" s="5">
        <f t="shared" si="10"/>
        <v>0</v>
      </c>
      <c r="U78" s="16">
        <f t="shared" si="15"/>
        <v>0</v>
      </c>
    </row>
    <row r="79" spans="1:21" ht="27.95" customHeight="1" x14ac:dyDescent="0.2">
      <c r="A79" s="1">
        <f t="shared" si="11"/>
        <v>74</v>
      </c>
      <c r="B79" s="1" t="s">
        <v>22</v>
      </c>
      <c r="C79" s="1"/>
      <c r="D79" s="25" t="s">
        <v>202</v>
      </c>
      <c r="E79" s="25" t="s">
        <v>53</v>
      </c>
      <c r="F79" s="26" t="s">
        <v>203</v>
      </c>
      <c r="G79" s="16">
        <v>0</v>
      </c>
      <c r="H79" s="44">
        <v>0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16">
        <f t="shared" si="12"/>
        <v>0</v>
      </c>
      <c r="O79" s="5">
        <v>0</v>
      </c>
      <c r="P79" s="5">
        <f t="shared" si="9"/>
        <v>0</v>
      </c>
      <c r="Q79" s="16">
        <f t="shared" si="13"/>
        <v>0</v>
      </c>
      <c r="R79" s="5">
        <v>0</v>
      </c>
      <c r="S79" s="16">
        <f t="shared" si="14"/>
        <v>0</v>
      </c>
      <c r="T79" s="5">
        <f t="shared" si="10"/>
        <v>0</v>
      </c>
      <c r="U79" s="16">
        <f t="shared" si="15"/>
        <v>0</v>
      </c>
    </row>
    <row r="80" spans="1:21" ht="27.95" customHeight="1" x14ac:dyDescent="0.2">
      <c r="A80" s="1">
        <f t="shared" si="11"/>
        <v>75</v>
      </c>
      <c r="B80" s="1" t="s">
        <v>22</v>
      </c>
      <c r="C80" s="1"/>
      <c r="D80" s="25" t="s">
        <v>204</v>
      </c>
      <c r="E80" s="25" t="s">
        <v>53</v>
      </c>
      <c r="F80" s="26" t="s">
        <v>205</v>
      </c>
      <c r="G80" s="16">
        <v>0</v>
      </c>
      <c r="H80" s="44">
        <v>5</v>
      </c>
      <c r="I80" s="44">
        <v>0</v>
      </c>
      <c r="J80" s="44">
        <v>4</v>
      </c>
      <c r="K80" s="44">
        <v>0</v>
      </c>
      <c r="L80" s="44">
        <v>0</v>
      </c>
      <c r="M80" s="44">
        <v>0</v>
      </c>
      <c r="N80" s="16">
        <f t="shared" si="12"/>
        <v>0</v>
      </c>
      <c r="O80" s="5">
        <v>0</v>
      </c>
      <c r="P80" s="5">
        <f t="shared" si="9"/>
        <v>0</v>
      </c>
      <c r="Q80" s="16">
        <f t="shared" si="13"/>
        <v>0</v>
      </c>
      <c r="R80" s="5">
        <v>0</v>
      </c>
      <c r="S80" s="16">
        <f t="shared" si="14"/>
        <v>0</v>
      </c>
      <c r="T80" s="5">
        <f t="shared" si="10"/>
        <v>0</v>
      </c>
      <c r="U80" s="16">
        <f t="shared" si="15"/>
        <v>0</v>
      </c>
    </row>
    <row r="81" spans="1:21" ht="27.95" customHeight="1" x14ac:dyDescent="0.2">
      <c r="A81" s="1">
        <f t="shared" si="11"/>
        <v>76</v>
      </c>
      <c r="B81" s="1" t="s">
        <v>22</v>
      </c>
      <c r="C81" s="1"/>
      <c r="D81" s="25" t="s">
        <v>206</v>
      </c>
      <c r="E81" s="31" t="s">
        <v>41</v>
      </c>
      <c r="F81" s="27" t="s">
        <v>207</v>
      </c>
      <c r="G81" s="16">
        <v>0</v>
      </c>
      <c r="H81" s="44">
        <v>9</v>
      </c>
      <c r="I81" s="44">
        <v>4</v>
      </c>
      <c r="J81" s="44">
        <v>5</v>
      </c>
      <c r="K81" s="44">
        <v>0</v>
      </c>
      <c r="L81" s="44">
        <v>0</v>
      </c>
      <c r="M81" s="44">
        <v>0</v>
      </c>
      <c r="N81" s="16">
        <f t="shared" si="12"/>
        <v>0</v>
      </c>
      <c r="O81" s="5">
        <v>0</v>
      </c>
      <c r="P81" s="5">
        <f t="shared" si="9"/>
        <v>0</v>
      </c>
      <c r="Q81" s="16">
        <f t="shared" si="13"/>
        <v>0</v>
      </c>
      <c r="R81" s="5">
        <v>0</v>
      </c>
      <c r="S81" s="16">
        <f t="shared" si="14"/>
        <v>0</v>
      </c>
      <c r="T81" s="5">
        <f t="shared" si="10"/>
        <v>0</v>
      </c>
      <c r="U81" s="16">
        <f t="shared" si="15"/>
        <v>0</v>
      </c>
    </row>
    <row r="82" spans="1:21" ht="27.95" customHeight="1" x14ac:dyDescent="0.2">
      <c r="A82" s="1">
        <f t="shared" si="11"/>
        <v>77</v>
      </c>
      <c r="B82" s="1" t="s">
        <v>22</v>
      </c>
      <c r="C82" s="1"/>
      <c r="D82" s="25" t="s">
        <v>208</v>
      </c>
      <c r="E82" s="25" t="s">
        <v>135</v>
      </c>
      <c r="F82" s="26" t="s">
        <v>209</v>
      </c>
      <c r="G82" s="16">
        <v>0</v>
      </c>
      <c r="H82" s="44">
        <v>2</v>
      </c>
      <c r="I82" s="44">
        <v>0</v>
      </c>
      <c r="J82" s="44">
        <v>0</v>
      </c>
      <c r="K82" s="44">
        <v>2</v>
      </c>
      <c r="L82" s="44">
        <v>0</v>
      </c>
      <c r="M82" s="44">
        <v>0</v>
      </c>
      <c r="N82" s="16">
        <f t="shared" si="12"/>
        <v>100</v>
      </c>
      <c r="O82" s="5">
        <v>429.96</v>
      </c>
      <c r="P82" s="5">
        <f t="shared" si="9"/>
        <v>429.96</v>
      </c>
      <c r="Q82" s="16">
        <f t="shared" si="13"/>
        <v>100</v>
      </c>
      <c r="R82" s="5">
        <v>0</v>
      </c>
      <c r="S82" s="16">
        <f t="shared" si="14"/>
        <v>0</v>
      </c>
      <c r="T82" s="5">
        <f t="shared" si="10"/>
        <v>429.96</v>
      </c>
      <c r="U82" s="16">
        <f t="shared" si="15"/>
        <v>100</v>
      </c>
    </row>
    <row r="83" spans="1:21" ht="27.95" customHeight="1" x14ac:dyDescent="0.2">
      <c r="A83" s="1">
        <f t="shared" si="11"/>
        <v>78</v>
      </c>
      <c r="B83" s="1" t="s">
        <v>22</v>
      </c>
      <c r="C83" s="1"/>
      <c r="D83" s="25" t="s">
        <v>210</v>
      </c>
      <c r="E83" s="25" t="s">
        <v>211</v>
      </c>
      <c r="F83" s="26" t="s">
        <v>212</v>
      </c>
      <c r="G83" s="16">
        <v>0</v>
      </c>
      <c r="H83" s="44">
        <v>1</v>
      </c>
      <c r="I83" s="44">
        <v>1</v>
      </c>
      <c r="J83" s="44">
        <v>0</v>
      </c>
      <c r="K83" s="44">
        <v>0</v>
      </c>
      <c r="L83" s="44">
        <v>0</v>
      </c>
      <c r="M83" s="44">
        <v>0</v>
      </c>
      <c r="N83" s="16">
        <f t="shared" si="12"/>
        <v>0</v>
      </c>
      <c r="O83" s="5">
        <v>0</v>
      </c>
      <c r="P83" s="5">
        <f t="shared" si="9"/>
        <v>0</v>
      </c>
      <c r="Q83" s="16">
        <f t="shared" si="13"/>
        <v>0</v>
      </c>
      <c r="R83" s="5">
        <v>0</v>
      </c>
      <c r="S83" s="16">
        <f t="shared" si="14"/>
        <v>0</v>
      </c>
      <c r="T83" s="5">
        <f t="shared" si="10"/>
        <v>0</v>
      </c>
      <c r="U83" s="16">
        <f t="shared" si="15"/>
        <v>0</v>
      </c>
    </row>
    <row r="84" spans="1:21" ht="27.95" customHeight="1" x14ac:dyDescent="0.2">
      <c r="A84" s="1">
        <f t="shared" si="11"/>
        <v>79</v>
      </c>
      <c r="B84" s="1" t="s">
        <v>22</v>
      </c>
      <c r="C84" s="1"/>
      <c r="D84" s="25" t="s">
        <v>213</v>
      </c>
      <c r="E84" s="25" t="s">
        <v>214</v>
      </c>
      <c r="F84" s="26" t="s">
        <v>215</v>
      </c>
      <c r="G84" s="16"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16">
        <f t="shared" si="12"/>
        <v>0</v>
      </c>
      <c r="O84" s="5">
        <v>0</v>
      </c>
      <c r="P84" s="5">
        <f t="shared" si="9"/>
        <v>0</v>
      </c>
      <c r="Q84" s="16">
        <f t="shared" si="13"/>
        <v>0</v>
      </c>
      <c r="R84" s="5">
        <v>0</v>
      </c>
      <c r="S84" s="16">
        <f t="shared" si="14"/>
        <v>0</v>
      </c>
      <c r="T84" s="5">
        <f t="shared" si="10"/>
        <v>0</v>
      </c>
      <c r="U84" s="16">
        <f t="shared" si="15"/>
        <v>0</v>
      </c>
    </row>
    <row r="85" spans="1:21" ht="27.95" customHeight="1" x14ac:dyDescent="0.2">
      <c r="A85" s="1">
        <f t="shared" si="11"/>
        <v>80</v>
      </c>
      <c r="B85" s="1" t="s">
        <v>22</v>
      </c>
      <c r="C85" s="1"/>
      <c r="D85" s="25" t="s">
        <v>216</v>
      </c>
      <c r="E85" s="25" t="s">
        <v>53</v>
      </c>
      <c r="F85" s="32" t="s">
        <v>217</v>
      </c>
      <c r="G85" s="16">
        <v>0</v>
      </c>
      <c r="H85" s="44">
        <v>5</v>
      </c>
      <c r="I85" s="44">
        <v>1</v>
      </c>
      <c r="J85" s="44">
        <v>3</v>
      </c>
      <c r="K85" s="44">
        <v>0</v>
      </c>
      <c r="L85" s="44">
        <v>0</v>
      </c>
      <c r="M85" s="44">
        <v>0</v>
      </c>
      <c r="N85" s="16">
        <f t="shared" si="12"/>
        <v>0</v>
      </c>
      <c r="O85" s="5">
        <v>0</v>
      </c>
      <c r="P85" s="5">
        <f t="shared" si="9"/>
        <v>0</v>
      </c>
      <c r="Q85" s="16">
        <f t="shared" si="13"/>
        <v>0</v>
      </c>
      <c r="R85" s="5">
        <v>0</v>
      </c>
      <c r="S85" s="16">
        <f t="shared" si="14"/>
        <v>0</v>
      </c>
      <c r="T85" s="5">
        <f t="shared" si="10"/>
        <v>0</v>
      </c>
      <c r="U85" s="16">
        <f t="shared" si="15"/>
        <v>0</v>
      </c>
    </row>
    <row r="86" spans="1:21" ht="27.95" customHeight="1" x14ac:dyDescent="0.2">
      <c r="A86" s="1">
        <f t="shared" si="11"/>
        <v>81</v>
      </c>
      <c r="B86" s="1" t="s">
        <v>22</v>
      </c>
      <c r="C86" s="1"/>
      <c r="D86" s="25" t="s">
        <v>218</v>
      </c>
      <c r="E86" s="25" t="s">
        <v>53</v>
      </c>
      <c r="F86" s="27" t="s">
        <v>219</v>
      </c>
      <c r="G86" s="16">
        <v>0</v>
      </c>
      <c r="H86" s="44">
        <v>6</v>
      </c>
      <c r="I86" s="44">
        <v>1</v>
      </c>
      <c r="J86" s="44">
        <v>5</v>
      </c>
      <c r="K86" s="44">
        <v>0</v>
      </c>
      <c r="L86" s="44">
        <v>0</v>
      </c>
      <c r="M86" s="44">
        <v>0</v>
      </c>
      <c r="N86" s="16">
        <f t="shared" si="12"/>
        <v>0</v>
      </c>
      <c r="O86" s="5">
        <v>0</v>
      </c>
      <c r="P86" s="5">
        <f t="shared" si="9"/>
        <v>0</v>
      </c>
      <c r="Q86" s="16">
        <f t="shared" si="13"/>
        <v>0</v>
      </c>
      <c r="R86" s="5">
        <v>0</v>
      </c>
      <c r="S86" s="16">
        <f t="shared" si="14"/>
        <v>0</v>
      </c>
      <c r="T86" s="5">
        <f t="shared" si="10"/>
        <v>0</v>
      </c>
      <c r="U86" s="16">
        <f t="shared" si="15"/>
        <v>0</v>
      </c>
    </row>
    <row r="87" spans="1:21" ht="27.95" customHeight="1" x14ac:dyDescent="0.2">
      <c r="A87" s="1">
        <f t="shared" si="11"/>
        <v>82</v>
      </c>
      <c r="B87" s="1" t="s">
        <v>22</v>
      </c>
      <c r="C87" s="1"/>
      <c r="D87" s="25" t="s">
        <v>220</v>
      </c>
      <c r="E87" s="25" t="s">
        <v>221</v>
      </c>
      <c r="F87" s="32" t="s">
        <v>222</v>
      </c>
      <c r="G87" s="16">
        <v>0</v>
      </c>
      <c r="H87" s="44">
        <v>7</v>
      </c>
      <c r="I87" s="44">
        <v>0</v>
      </c>
      <c r="J87" s="44">
        <v>7</v>
      </c>
      <c r="K87" s="44">
        <v>0</v>
      </c>
      <c r="L87" s="44">
        <v>0</v>
      </c>
      <c r="M87" s="44">
        <v>0</v>
      </c>
      <c r="N87" s="16">
        <f t="shared" si="12"/>
        <v>0</v>
      </c>
      <c r="O87" s="5">
        <v>0</v>
      </c>
      <c r="P87" s="5">
        <f t="shared" si="9"/>
        <v>0</v>
      </c>
      <c r="Q87" s="16">
        <f t="shared" si="13"/>
        <v>0</v>
      </c>
      <c r="R87" s="5">
        <v>0</v>
      </c>
      <c r="S87" s="16">
        <f t="shared" si="14"/>
        <v>0</v>
      </c>
      <c r="T87" s="5">
        <f t="shared" si="10"/>
        <v>0</v>
      </c>
      <c r="U87" s="16">
        <f t="shared" si="15"/>
        <v>0</v>
      </c>
    </row>
    <row r="88" spans="1:21" ht="27.95" customHeight="1" x14ac:dyDescent="0.2">
      <c r="A88" s="1">
        <f t="shared" si="11"/>
        <v>83</v>
      </c>
      <c r="B88" s="1" t="s">
        <v>22</v>
      </c>
      <c r="C88" s="1"/>
      <c r="D88" s="25" t="s">
        <v>269</v>
      </c>
      <c r="E88" s="33" t="s">
        <v>41</v>
      </c>
      <c r="F88" s="32"/>
      <c r="G88" s="16">
        <v>0</v>
      </c>
      <c r="H88" s="44">
        <v>2</v>
      </c>
      <c r="I88" s="44">
        <v>2</v>
      </c>
      <c r="J88" s="44">
        <v>0</v>
      </c>
      <c r="K88" s="44">
        <v>0</v>
      </c>
      <c r="L88" s="44">
        <v>0</v>
      </c>
      <c r="M88" s="44">
        <v>0</v>
      </c>
      <c r="N88" s="16">
        <f t="shared" si="12"/>
        <v>0</v>
      </c>
      <c r="O88" s="16">
        <f t="shared" si="12"/>
        <v>0</v>
      </c>
      <c r="P88" s="5">
        <f t="shared" si="9"/>
        <v>0</v>
      </c>
      <c r="Q88" s="16">
        <f t="shared" si="12"/>
        <v>0</v>
      </c>
      <c r="R88" s="16">
        <f t="shared" si="12"/>
        <v>0</v>
      </c>
      <c r="S88" s="16">
        <f t="shared" si="12"/>
        <v>0</v>
      </c>
      <c r="T88" s="5">
        <f t="shared" si="10"/>
        <v>0</v>
      </c>
      <c r="U88" s="16">
        <f t="shared" si="12"/>
        <v>0</v>
      </c>
    </row>
    <row r="89" spans="1:21" ht="27.95" customHeight="1" x14ac:dyDescent="0.2">
      <c r="A89" s="1">
        <f t="shared" si="11"/>
        <v>84</v>
      </c>
      <c r="B89" s="1" t="s">
        <v>22</v>
      </c>
      <c r="C89" s="1"/>
      <c r="D89" s="25" t="s">
        <v>223</v>
      </c>
      <c r="E89" s="33" t="s">
        <v>224</v>
      </c>
      <c r="F89" s="26" t="s">
        <v>225</v>
      </c>
      <c r="G89" s="16">
        <v>0</v>
      </c>
      <c r="H89" s="44">
        <v>5</v>
      </c>
      <c r="I89" s="44">
        <v>3</v>
      </c>
      <c r="J89" s="44">
        <v>2</v>
      </c>
      <c r="K89" s="44">
        <v>0</v>
      </c>
      <c r="L89" s="44">
        <v>0</v>
      </c>
      <c r="M89" s="44">
        <v>0</v>
      </c>
      <c r="N89" s="16">
        <f t="shared" si="12"/>
        <v>0</v>
      </c>
      <c r="O89" s="5">
        <v>0</v>
      </c>
      <c r="P89" s="5">
        <f t="shared" si="9"/>
        <v>0</v>
      </c>
      <c r="Q89" s="16">
        <f t="shared" si="13"/>
        <v>0</v>
      </c>
      <c r="R89" s="5">
        <v>0</v>
      </c>
      <c r="S89" s="16">
        <f t="shared" si="14"/>
        <v>0</v>
      </c>
      <c r="T89" s="5">
        <f t="shared" si="10"/>
        <v>0</v>
      </c>
      <c r="U89" s="16">
        <f t="shared" si="15"/>
        <v>0</v>
      </c>
    </row>
    <row r="90" spans="1:21" ht="27.95" customHeight="1" x14ac:dyDescent="0.2">
      <c r="A90" s="1">
        <f t="shared" si="11"/>
        <v>85</v>
      </c>
      <c r="B90" s="1" t="s">
        <v>22</v>
      </c>
      <c r="C90" s="1"/>
      <c r="D90" s="25" t="s">
        <v>226</v>
      </c>
      <c r="E90" s="25" t="s">
        <v>41</v>
      </c>
      <c r="F90" s="26" t="s">
        <v>227</v>
      </c>
      <c r="G90" s="16">
        <v>0</v>
      </c>
      <c r="H90" s="44">
        <v>5</v>
      </c>
      <c r="I90" s="44">
        <v>3</v>
      </c>
      <c r="J90" s="44">
        <v>2</v>
      </c>
      <c r="K90" s="44">
        <v>0</v>
      </c>
      <c r="L90" s="44">
        <v>0</v>
      </c>
      <c r="M90" s="44">
        <v>0</v>
      </c>
      <c r="N90" s="16">
        <f t="shared" si="12"/>
        <v>0</v>
      </c>
      <c r="O90" s="5">
        <v>0</v>
      </c>
      <c r="P90" s="5">
        <f t="shared" si="9"/>
        <v>0</v>
      </c>
      <c r="Q90" s="16">
        <f t="shared" si="13"/>
        <v>0</v>
      </c>
      <c r="R90" s="5">
        <v>0</v>
      </c>
      <c r="S90" s="16">
        <f t="shared" si="14"/>
        <v>0</v>
      </c>
      <c r="T90" s="5">
        <f t="shared" si="10"/>
        <v>0</v>
      </c>
      <c r="U90" s="16">
        <f t="shared" si="15"/>
        <v>0</v>
      </c>
    </row>
    <row r="91" spans="1:21" ht="27.95" customHeight="1" x14ac:dyDescent="0.2">
      <c r="A91" s="1">
        <f t="shared" si="11"/>
        <v>86</v>
      </c>
      <c r="B91" s="1" t="s">
        <v>22</v>
      </c>
      <c r="C91" s="1"/>
      <c r="D91" s="25" t="s">
        <v>228</v>
      </c>
      <c r="E91" s="25" t="s">
        <v>53</v>
      </c>
      <c r="F91" s="26" t="s">
        <v>229</v>
      </c>
      <c r="G91" s="16">
        <v>0</v>
      </c>
      <c r="H91" s="44">
        <v>4</v>
      </c>
      <c r="I91" s="44">
        <v>1</v>
      </c>
      <c r="J91" s="44">
        <v>3</v>
      </c>
      <c r="K91" s="44">
        <v>0</v>
      </c>
      <c r="L91" s="44">
        <v>0</v>
      </c>
      <c r="M91" s="44">
        <v>0</v>
      </c>
      <c r="N91" s="16">
        <f t="shared" si="12"/>
        <v>0</v>
      </c>
      <c r="O91" s="5">
        <v>0</v>
      </c>
      <c r="P91" s="5">
        <f t="shared" si="9"/>
        <v>0</v>
      </c>
      <c r="Q91" s="16">
        <f t="shared" si="13"/>
        <v>0</v>
      </c>
      <c r="R91" s="5">
        <v>0</v>
      </c>
      <c r="S91" s="16">
        <f t="shared" si="14"/>
        <v>0</v>
      </c>
      <c r="T91" s="5">
        <f t="shared" si="10"/>
        <v>0</v>
      </c>
      <c r="U91" s="16">
        <f t="shared" si="15"/>
        <v>0</v>
      </c>
    </row>
    <row r="92" spans="1:21" ht="27.95" customHeight="1" x14ac:dyDescent="0.2">
      <c r="A92" s="1">
        <f t="shared" si="11"/>
        <v>87</v>
      </c>
      <c r="B92" s="1" t="s">
        <v>22</v>
      </c>
      <c r="C92" s="1"/>
      <c r="D92" s="25" t="s">
        <v>230</v>
      </c>
      <c r="E92" s="25" t="s">
        <v>64</v>
      </c>
      <c r="F92" s="32" t="s">
        <v>231</v>
      </c>
      <c r="G92" s="16"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16">
        <f t="shared" si="12"/>
        <v>0</v>
      </c>
      <c r="O92" s="5">
        <v>0</v>
      </c>
      <c r="P92" s="5">
        <f t="shared" si="9"/>
        <v>0</v>
      </c>
      <c r="Q92" s="16">
        <f t="shared" si="13"/>
        <v>0</v>
      </c>
      <c r="R92" s="5">
        <v>0</v>
      </c>
      <c r="S92" s="16">
        <f t="shared" si="14"/>
        <v>0</v>
      </c>
      <c r="T92" s="5">
        <f t="shared" si="10"/>
        <v>0</v>
      </c>
      <c r="U92" s="16">
        <f t="shared" si="15"/>
        <v>0</v>
      </c>
    </row>
    <row r="93" spans="1:21" ht="27.95" customHeight="1" x14ac:dyDescent="0.2">
      <c r="A93" s="1">
        <f t="shared" si="11"/>
        <v>88</v>
      </c>
      <c r="B93" s="1" t="s">
        <v>22</v>
      </c>
      <c r="C93" s="1"/>
      <c r="D93" s="25" t="s">
        <v>232</v>
      </c>
      <c r="E93" s="25" t="s">
        <v>164</v>
      </c>
      <c r="F93" s="26" t="s">
        <v>233</v>
      </c>
      <c r="G93" s="16">
        <v>0</v>
      </c>
      <c r="H93" s="44">
        <v>4</v>
      </c>
      <c r="I93" s="44">
        <v>0</v>
      </c>
      <c r="J93" s="44">
        <v>1</v>
      </c>
      <c r="K93" s="44">
        <v>0</v>
      </c>
      <c r="L93" s="44">
        <v>0</v>
      </c>
      <c r="M93" s="44">
        <v>0</v>
      </c>
      <c r="N93" s="16">
        <f t="shared" si="12"/>
        <v>0</v>
      </c>
      <c r="O93" s="5">
        <v>0</v>
      </c>
      <c r="P93" s="5">
        <f t="shared" si="9"/>
        <v>0</v>
      </c>
      <c r="Q93" s="16">
        <f t="shared" si="13"/>
        <v>0</v>
      </c>
      <c r="R93" s="5">
        <v>0</v>
      </c>
      <c r="S93" s="16">
        <f t="shared" si="14"/>
        <v>0</v>
      </c>
      <c r="T93" s="5">
        <f t="shared" si="10"/>
        <v>0</v>
      </c>
      <c r="U93" s="16">
        <f t="shared" si="15"/>
        <v>0</v>
      </c>
    </row>
    <row r="94" spans="1:21" ht="49.5" customHeight="1" x14ac:dyDescent="0.2">
      <c r="A94" s="1">
        <f t="shared" si="11"/>
        <v>89</v>
      </c>
      <c r="B94" s="25" t="s">
        <v>23</v>
      </c>
      <c r="C94" s="56" t="s">
        <v>271</v>
      </c>
      <c r="D94" s="25" t="s">
        <v>270</v>
      </c>
      <c r="E94" s="25" t="s">
        <v>41</v>
      </c>
      <c r="F94" s="26"/>
      <c r="G94" s="16">
        <v>0</v>
      </c>
      <c r="H94" s="44">
        <v>1</v>
      </c>
      <c r="I94" s="44">
        <v>0</v>
      </c>
      <c r="J94" s="44">
        <v>1</v>
      </c>
      <c r="K94" s="44">
        <v>0</v>
      </c>
      <c r="L94" s="44">
        <v>0</v>
      </c>
      <c r="M94" s="44">
        <v>0</v>
      </c>
      <c r="N94" s="16">
        <f t="shared" si="12"/>
        <v>0</v>
      </c>
      <c r="O94" s="5">
        <v>0</v>
      </c>
      <c r="P94" s="5">
        <f t="shared" si="9"/>
        <v>0</v>
      </c>
      <c r="Q94" s="5">
        <v>0</v>
      </c>
      <c r="R94" s="5">
        <v>0</v>
      </c>
      <c r="S94" s="5">
        <v>0</v>
      </c>
      <c r="T94" s="5">
        <f t="shared" si="10"/>
        <v>0</v>
      </c>
      <c r="U94" s="5">
        <v>0</v>
      </c>
    </row>
    <row r="95" spans="1:21" ht="27.95" customHeight="1" x14ac:dyDescent="0.2">
      <c r="A95" s="1">
        <f t="shared" si="11"/>
        <v>90</v>
      </c>
      <c r="B95" s="1" t="s">
        <v>22</v>
      </c>
      <c r="C95" s="1"/>
      <c r="D95" s="25" t="s">
        <v>234</v>
      </c>
      <c r="E95" s="31" t="s">
        <v>176</v>
      </c>
      <c r="F95" s="26" t="s">
        <v>235</v>
      </c>
      <c r="G95" s="16">
        <v>0</v>
      </c>
      <c r="H95" s="44">
        <v>3</v>
      </c>
      <c r="I95" s="44">
        <v>0</v>
      </c>
      <c r="J95" s="44">
        <v>3</v>
      </c>
      <c r="K95" s="44">
        <v>0</v>
      </c>
      <c r="L95" s="44">
        <v>0</v>
      </c>
      <c r="M95" s="44">
        <v>0</v>
      </c>
      <c r="N95" s="16">
        <f t="shared" si="12"/>
        <v>0</v>
      </c>
      <c r="O95" s="5">
        <v>0</v>
      </c>
      <c r="P95" s="5">
        <f t="shared" si="9"/>
        <v>0</v>
      </c>
      <c r="Q95" s="16">
        <f t="shared" si="13"/>
        <v>0</v>
      </c>
      <c r="R95" s="5">
        <v>0</v>
      </c>
      <c r="S95" s="16">
        <f t="shared" si="14"/>
        <v>0</v>
      </c>
      <c r="T95" s="5">
        <f t="shared" si="10"/>
        <v>0</v>
      </c>
      <c r="U95" s="16">
        <f t="shared" si="15"/>
        <v>0</v>
      </c>
    </row>
    <row r="96" spans="1:21" ht="27.95" customHeight="1" x14ac:dyDescent="0.2">
      <c r="A96" s="1">
        <f t="shared" si="11"/>
        <v>91</v>
      </c>
      <c r="B96" s="1" t="s">
        <v>22</v>
      </c>
      <c r="C96" s="1"/>
      <c r="D96" s="25" t="s">
        <v>272</v>
      </c>
      <c r="E96" s="31" t="s">
        <v>263</v>
      </c>
      <c r="F96" s="26"/>
      <c r="G96" s="16">
        <v>0</v>
      </c>
      <c r="H96" s="44">
        <v>3</v>
      </c>
      <c r="I96" s="44">
        <v>1</v>
      </c>
      <c r="J96" s="44">
        <v>2</v>
      </c>
      <c r="K96" s="44">
        <v>0</v>
      </c>
      <c r="L96" s="44">
        <v>0</v>
      </c>
      <c r="M96" s="44">
        <v>0</v>
      </c>
      <c r="N96" s="16">
        <f t="shared" si="12"/>
        <v>0</v>
      </c>
      <c r="O96" s="16">
        <f t="shared" si="12"/>
        <v>0</v>
      </c>
      <c r="P96" s="5">
        <f t="shared" si="9"/>
        <v>0</v>
      </c>
      <c r="Q96" s="16">
        <f t="shared" si="12"/>
        <v>0</v>
      </c>
      <c r="R96" s="16">
        <f t="shared" si="12"/>
        <v>0</v>
      </c>
      <c r="S96" s="16">
        <f t="shared" si="12"/>
        <v>0</v>
      </c>
      <c r="T96" s="5">
        <f t="shared" si="10"/>
        <v>0</v>
      </c>
      <c r="U96" s="16">
        <f t="shared" si="12"/>
        <v>0</v>
      </c>
    </row>
    <row r="97" spans="1:32" ht="27.95" customHeight="1" x14ac:dyDescent="0.2">
      <c r="A97" s="1">
        <f t="shared" si="11"/>
        <v>92</v>
      </c>
      <c r="B97" s="1" t="s">
        <v>22</v>
      </c>
      <c r="C97" s="1"/>
      <c r="D97" s="25" t="s">
        <v>236</v>
      </c>
      <c r="E97" s="25" t="s">
        <v>53</v>
      </c>
      <c r="F97" s="26" t="s">
        <v>237</v>
      </c>
      <c r="G97" s="16">
        <v>0</v>
      </c>
      <c r="H97" s="44">
        <v>3</v>
      </c>
      <c r="I97" s="44">
        <v>0</v>
      </c>
      <c r="J97" s="44">
        <v>3</v>
      </c>
      <c r="K97" s="44">
        <v>0</v>
      </c>
      <c r="L97" s="44">
        <v>0</v>
      </c>
      <c r="M97" s="44">
        <v>0</v>
      </c>
      <c r="N97" s="16">
        <f t="shared" si="12"/>
        <v>0</v>
      </c>
      <c r="O97" s="5">
        <v>0</v>
      </c>
      <c r="P97" s="5">
        <f t="shared" si="9"/>
        <v>0</v>
      </c>
      <c r="Q97" s="16">
        <f t="shared" si="13"/>
        <v>0</v>
      </c>
      <c r="R97" s="5">
        <v>0</v>
      </c>
      <c r="S97" s="16">
        <f t="shared" si="14"/>
        <v>0</v>
      </c>
      <c r="T97" s="5">
        <f t="shared" si="10"/>
        <v>0</v>
      </c>
      <c r="U97" s="16">
        <f t="shared" si="15"/>
        <v>0</v>
      </c>
    </row>
    <row r="98" spans="1:32" ht="37.5" customHeight="1" x14ac:dyDescent="0.2">
      <c r="A98" s="1">
        <f t="shared" si="11"/>
        <v>93</v>
      </c>
      <c r="B98" s="25" t="s">
        <v>23</v>
      </c>
      <c r="C98" s="56" t="s">
        <v>33</v>
      </c>
      <c r="D98" s="25" t="s">
        <v>238</v>
      </c>
      <c r="E98" s="25" t="s">
        <v>53</v>
      </c>
      <c r="F98" s="26" t="s">
        <v>239</v>
      </c>
      <c r="G98" s="16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16">
        <f t="shared" si="12"/>
        <v>0</v>
      </c>
      <c r="O98" s="5">
        <v>0</v>
      </c>
      <c r="P98" s="5">
        <f t="shared" si="9"/>
        <v>0</v>
      </c>
      <c r="Q98" s="16">
        <f t="shared" si="13"/>
        <v>0</v>
      </c>
      <c r="R98" s="5">
        <v>0</v>
      </c>
      <c r="S98" s="16">
        <f t="shared" si="14"/>
        <v>0</v>
      </c>
      <c r="T98" s="5">
        <f t="shared" si="10"/>
        <v>0</v>
      </c>
      <c r="U98" s="16">
        <f t="shared" si="15"/>
        <v>0</v>
      </c>
    </row>
    <row r="99" spans="1:32" ht="27.95" customHeight="1" x14ac:dyDescent="0.2">
      <c r="A99" s="1">
        <f t="shared" si="11"/>
        <v>94</v>
      </c>
      <c r="B99" s="1" t="s">
        <v>22</v>
      </c>
      <c r="C99" s="1"/>
      <c r="D99" s="25" t="s">
        <v>240</v>
      </c>
      <c r="E99" s="25" t="s">
        <v>241</v>
      </c>
      <c r="F99" s="26" t="s">
        <v>242</v>
      </c>
      <c r="G99" s="16">
        <v>0</v>
      </c>
      <c r="H99" s="44">
        <v>3</v>
      </c>
      <c r="I99" s="44">
        <v>1</v>
      </c>
      <c r="J99" s="44">
        <v>0</v>
      </c>
      <c r="K99" s="44">
        <v>0</v>
      </c>
      <c r="L99" s="44">
        <v>0</v>
      </c>
      <c r="M99" s="44">
        <v>0</v>
      </c>
      <c r="N99" s="16">
        <f t="shared" si="12"/>
        <v>0</v>
      </c>
      <c r="O99" s="5">
        <v>0</v>
      </c>
      <c r="P99" s="5">
        <f t="shared" si="9"/>
        <v>0</v>
      </c>
      <c r="Q99" s="16">
        <f t="shared" si="13"/>
        <v>0</v>
      </c>
      <c r="R99" s="5">
        <v>0</v>
      </c>
      <c r="S99" s="16">
        <f t="shared" si="14"/>
        <v>0</v>
      </c>
      <c r="T99" s="5">
        <f t="shared" si="10"/>
        <v>0</v>
      </c>
      <c r="U99" s="16">
        <f t="shared" si="15"/>
        <v>0</v>
      </c>
    </row>
    <row r="100" spans="1:32" ht="27.95" customHeight="1" x14ac:dyDescent="0.2">
      <c r="A100" s="1">
        <f t="shared" si="11"/>
        <v>95</v>
      </c>
      <c r="B100" s="1" t="s">
        <v>22</v>
      </c>
      <c r="C100" s="1"/>
      <c r="D100" s="25" t="s">
        <v>243</v>
      </c>
      <c r="E100" s="33" t="s">
        <v>128</v>
      </c>
      <c r="F100" s="27" t="s">
        <v>244</v>
      </c>
      <c r="G100" s="16">
        <v>0</v>
      </c>
      <c r="H100" s="44">
        <v>1</v>
      </c>
      <c r="I100" s="44">
        <v>1</v>
      </c>
      <c r="J100" s="44">
        <v>0</v>
      </c>
      <c r="K100" s="44">
        <v>0</v>
      </c>
      <c r="L100" s="44">
        <v>0</v>
      </c>
      <c r="M100" s="44">
        <v>0</v>
      </c>
      <c r="N100" s="16">
        <f t="shared" si="12"/>
        <v>0</v>
      </c>
      <c r="O100" s="5">
        <v>0</v>
      </c>
      <c r="P100" s="5">
        <f t="shared" si="9"/>
        <v>0</v>
      </c>
      <c r="Q100" s="16">
        <f t="shared" si="13"/>
        <v>0</v>
      </c>
      <c r="R100" s="5">
        <v>0</v>
      </c>
      <c r="S100" s="16">
        <f t="shared" si="14"/>
        <v>0</v>
      </c>
      <c r="T100" s="5">
        <f t="shared" si="10"/>
        <v>0</v>
      </c>
      <c r="U100" s="16">
        <f t="shared" si="15"/>
        <v>0</v>
      </c>
    </row>
    <row r="101" spans="1:32" ht="27.95" customHeight="1" x14ac:dyDescent="0.2">
      <c r="A101" s="1">
        <f t="shared" si="11"/>
        <v>96</v>
      </c>
      <c r="B101" s="1" t="s">
        <v>22</v>
      </c>
      <c r="C101" s="1"/>
      <c r="D101" s="25" t="s">
        <v>245</v>
      </c>
      <c r="E101" s="25" t="s">
        <v>53</v>
      </c>
      <c r="F101" s="32" t="s">
        <v>246</v>
      </c>
      <c r="G101" s="16">
        <v>0</v>
      </c>
      <c r="H101" s="44">
        <v>4</v>
      </c>
      <c r="I101" s="44">
        <v>0</v>
      </c>
      <c r="J101" s="44">
        <v>4</v>
      </c>
      <c r="K101" s="44">
        <v>0</v>
      </c>
      <c r="L101" s="44">
        <v>0</v>
      </c>
      <c r="M101" s="44">
        <v>0</v>
      </c>
      <c r="N101" s="16">
        <f t="shared" si="12"/>
        <v>0</v>
      </c>
      <c r="O101" s="5">
        <v>0</v>
      </c>
      <c r="P101" s="5">
        <f t="shared" si="9"/>
        <v>0</v>
      </c>
      <c r="Q101" s="16">
        <f t="shared" si="13"/>
        <v>0</v>
      </c>
      <c r="R101" s="5">
        <v>0</v>
      </c>
      <c r="S101" s="16">
        <f t="shared" si="14"/>
        <v>0</v>
      </c>
      <c r="T101" s="5">
        <f t="shared" si="10"/>
        <v>0</v>
      </c>
      <c r="U101" s="16">
        <f t="shared" si="15"/>
        <v>0</v>
      </c>
    </row>
    <row r="102" spans="1:32" ht="27.95" customHeight="1" x14ac:dyDescent="0.2">
      <c r="A102" s="1">
        <f t="shared" si="11"/>
        <v>97</v>
      </c>
      <c r="B102" s="1" t="s">
        <v>22</v>
      </c>
      <c r="C102" s="1"/>
      <c r="D102" s="25" t="s">
        <v>247</v>
      </c>
      <c r="E102" s="25" t="s">
        <v>53</v>
      </c>
      <c r="F102" s="27" t="s">
        <v>248</v>
      </c>
      <c r="G102" s="16">
        <v>0</v>
      </c>
      <c r="H102" s="44">
        <v>2</v>
      </c>
      <c r="I102" s="44">
        <v>0</v>
      </c>
      <c r="J102" s="44">
        <v>2</v>
      </c>
      <c r="K102" s="44">
        <v>0</v>
      </c>
      <c r="L102" s="44">
        <v>0</v>
      </c>
      <c r="M102" s="44">
        <v>0</v>
      </c>
      <c r="N102" s="16">
        <f t="shared" si="12"/>
        <v>0</v>
      </c>
      <c r="O102" s="5">
        <v>0</v>
      </c>
      <c r="P102" s="5">
        <f t="shared" si="9"/>
        <v>0</v>
      </c>
      <c r="Q102" s="16">
        <f t="shared" si="13"/>
        <v>0</v>
      </c>
      <c r="R102" s="5">
        <v>0</v>
      </c>
      <c r="S102" s="16">
        <f t="shared" si="14"/>
        <v>0</v>
      </c>
      <c r="T102" s="5">
        <f t="shared" si="10"/>
        <v>0</v>
      </c>
      <c r="U102" s="16">
        <f t="shared" si="15"/>
        <v>0</v>
      </c>
    </row>
    <row r="103" spans="1:32" ht="27.95" customHeight="1" x14ac:dyDescent="0.2">
      <c r="A103" s="1">
        <f t="shared" si="11"/>
        <v>98</v>
      </c>
      <c r="B103" s="1" t="s">
        <v>22</v>
      </c>
      <c r="C103" s="1"/>
      <c r="D103" s="25" t="s">
        <v>249</v>
      </c>
      <c r="E103" s="25" t="s">
        <v>250</v>
      </c>
      <c r="F103" s="26" t="s">
        <v>251</v>
      </c>
      <c r="G103" s="16">
        <v>0</v>
      </c>
      <c r="H103" s="44">
        <v>4</v>
      </c>
      <c r="I103" s="44">
        <v>0</v>
      </c>
      <c r="J103" s="44">
        <v>4</v>
      </c>
      <c r="K103" s="44">
        <v>0</v>
      </c>
      <c r="L103" s="44">
        <v>0</v>
      </c>
      <c r="M103" s="44">
        <v>0</v>
      </c>
      <c r="N103" s="16">
        <f t="shared" si="12"/>
        <v>0</v>
      </c>
      <c r="O103" s="5">
        <v>0</v>
      </c>
      <c r="P103" s="5">
        <f t="shared" si="9"/>
        <v>0</v>
      </c>
      <c r="Q103" s="16">
        <f t="shared" si="13"/>
        <v>0</v>
      </c>
      <c r="R103" s="5">
        <v>0</v>
      </c>
      <c r="S103" s="16">
        <f t="shared" si="14"/>
        <v>0</v>
      </c>
      <c r="T103" s="5">
        <f t="shared" si="10"/>
        <v>0</v>
      </c>
      <c r="U103" s="16">
        <f t="shared" si="15"/>
        <v>0</v>
      </c>
    </row>
    <row r="104" spans="1:32" ht="27.95" customHeight="1" x14ac:dyDescent="0.2">
      <c r="A104" s="1">
        <f t="shared" si="11"/>
        <v>99</v>
      </c>
      <c r="B104" s="25" t="s">
        <v>23</v>
      </c>
      <c r="C104" s="56" t="s">
        <v>34</v>
      </c>
      <c r="D104" s="25" t="s">
        <v>252</v>
      </c>
      <c r="E104" s="25" t="s">
        <v>53</v>
      </c>
      <c r="F104" s="27" t="s">
        <v>253</v>
      </c>
      <c r="G104" s="16">
        <v>0</v>
      </c>
      <c r="H104" s="44">
        <v>3</v>
      </c>
      <c r="I104" s="44">
        <v>0</v>
      </c>
      <c r="J104" s="44">
        <v>3</v>
      </c>
      <c r="K104" s="44">
        <v>0</v>
      </c>
      <c r="L104" s="44">
        <v>0</v>
      </c>
      <c r="M104" s="44">
        <v>0</v>
      </c>
      <c r="N104" s="16">
        <f t="shared" si="12"/>
        <v>0</v>
      </c>
      <c r="O104" s="5">
        <v>0</v>
      </c>
      <c r="P104" s="5">
        <f t="shared" si="9"/>
        <v>0</v>
      </c>
      <c r="Q104" s="16">
        <f t="shared" si="13"/>
        <v>0</v>
      </c>
      <c r="R104" s="5">
        <v>0</v>
      </c>
      <c r="S104" s="16">
        <f t="shared" si="14"/>
        <v>0</v>
      </c>
      <c r="T104" s="5">
        <f t="shared" si="10"/>
        <v>0</v>
      </c>
      <c r="U104" s="16">
        <f t="shared" si="15"/>
        <v>0</v>
      </c>
    </row>
    <row r="105" spans="1:32" ht="40.5" customHeight="1" x14ac:dyDescent="0.2">
      <c r="A105" s="1">
        <f t="shared" si="11"/>
        <v>100</v>
      </c>
      <c r="B105" s="25" t="s">
        <v>23</v>
      </c>
      <c r="C105" s="56" t="s">
        <v>28</v>
      </c>
      <c r="D105" s="25" t="s">
        <v>254</v>
      </c>
      <c r="E105" s="25" t="s">
        <v>41</v>
      </c>
      <c r="F105" s="32" t="s">
        <v>255</v>
      </c>
      <c r="G105" s="16">
        <v>0</v>
      </c>
      <c r="H105" s="44">
        <v>2</v>
      </c>
      <c r="I105" s="44">
        <v>0</v>
      </c>
      <c r="J105" s="44">
        <v>2</v>
      </c>
      <c r="K105" s="44">
        <v>0</v>
      </c>
      <c r="L105" s="44">
        <v>0</v>
      </c>
      <c r="M105" s="44">
        <v>0</v>
      </c>
      <c r="N105" s="16">
        <f t="shared" si="12"/>
        <v>0</v>
      </c>
      <c r="O105" s="5">
        <v>0</v>
      </c>
      <c r="P105" s="5">
        <f t="shared" si="9"/>
        <v>0</v>
      </c>
      <c r="Q105" s="16">
        <f t="shared" si="13"/>
        <v>0</v>
      </c>
      <c r="R105" s="5">
        <v>0</v>
      </c>
      <c r="S105" s="16">
        <f t="shared" si="14"/>
        <v>0</v>
      </c>
      <c r="T105" s="5">
        <f t="shared" si="10"/>
        <v>0</v>
      </c>
      <c r="U105" s="16">
        <f t="shared" si="15"/>
        <v>0</v>
      </c>
    </row>
    <row r="106" spans="1:32" ht="38.25" customHeight="1" x14ac:dyDescent="0.2">
      <c r="A106" s="1">
        <f t="shared" si="11"/>
        <v>101</v>
      </c>
      <c r="B106" s="25" t="s">
        <v>23</v>
      </c>
      <c r="C106" s="56" t="s">
        <v>28</v>
      </c>
      <c r="D106" s="25" t="s">
        <v>256</v>
      </c>
      <c r="E106" s="25" t="s">
        <v>41</v>
      </c>
      <c r="F106" s="26" t="s">
        <v>257</v>
      </c>
      <c r="G106" s="16">
        <v>0</v>
      </c>
      <c r="H106" s="44">
        <v>4</v>
      </c>
      <c r="I106" s="44">
        <v>1</v>
      </c>
      <c r="J106" s="44">
        <v>3</v>
      </c>
      <c r="K106" s="44">
        <v>0</v>
      </c>
      <c r="L106" s="44">
        <v>0</v>
      </c>
      <c r="M106" s="44">
        <v>0</v>
      </c>
      <c r="N106" s="16">
        <f t="shared" si="12"/>
        <v>0</v>
      </c>
      <c r="O106" s="5">
        <v>0</v>
      </c>
      <c r="P106" s="5">
        <f t="shared" si="9"/>
        <v>0</v>
      </c>
      <c r="Q106" s="16">
        <f t="shared" si="13"/>
        <v>0</v>
      </c>
      <c r="R106" s="5">
        <v>0</v>
      </c>
      <c r="S106" s="16">
        <f t="shared" si="14"/>
        <v>0</v>
      </c>
      <c r="T106" s="5">
        <f t="shared" si="10"/>
        <v>0</v>
      </c>
      <c r="U106" s="16">
        <f t="shared" si="15"/>
        <v>0</v>
      </c>
    </row>
    <row r="107" spans="1:32" x14ac:dyDescent="0.2">
      <c r="A107" s="22" t="s">
        <v>19</v>
      </c>
      <c r="B107" s="23"/>
      <c r="C107" s="23"/>
      <c r="D107" s="23"/>
      <c r="E107" s="23"/>
      <c r="F107" s="24"/>
      <c r="G107" s="17">
        <f t="shared" ref="G107:M107" si="16">SUM(G6:G106)</f>
        <v>0</v>
      </c>
      <c r="H107" s="18">
        <f>SUM(H6:H106)</f>
        <v>366</v>
      </c>
      <c r="I107" s="18">
        <f>SUM(I6:I106)</f>
        <v>83</v>
      </c>
      <c r="J107" s="18">
        <f t="shared" si="16"/>
        <v>240</v>
      </c>
      <c r="K107" s="18">
        <f t="shared" si="16"/>
        <v>9</v>
      </c>
      <c r="L107" s="18">
        <f t="shared" si="16"/>
        <v>7</v>
      </c>
      <c r="M107" s="18">
        <f t="shared" si="16"/>
        <v>0</v>
      </c>
      <c r="N107" s="16">
        <f>IF(H107=0,0,K107/H107)*100</f>
        <v>2.459016393442623</v>
      </c>
      <c r="O107" s="19">
        <f>SUM(O6:O106)</f>
        <v>2038.6399999999999</v>
      </c>
      <c r="P107" s="19">
        <f>SUM(P6:P106)</f>
        <v>2038.6399999999999</v>
      </c>
      <c r="Q107" s="16">
        <f>IF(O107=0,0,P107/O107)*100</f>
        <v>100</v>
      </c>
      <c r="R107" s="19">
        <f>SUM(R6:R106)</f>
        <v>0</v>
      </c>
      <c r="S107" s="16">
        <f>IF(P107=0,0,R107/P107)*100</f>
        <v>0</v>
      </c>
      <c r="T107" s="19">
        <f>SUM(T6:T106)</f>
        <v>2038.6399999999999</v>
      </c>
      <c r="U107" s="16">
        <f>IF(P107=0,0,T107/P107)*100</f>
        <v>100</v>
      </c>
      <c r="V107" s="10"/>
      <c r="W107" s="10"/>
      <c r="X107" s="10"/>
      <c r="Y107" s="9"/>
      <c r="Z107" s="11"/>
      <c r="AA107" s="11"/>
      <c r="AB107" s="9"/>
      <c r="AC107" s="11"/>
      <c r="AD107" s="9"/>
      <c r="AE107" s="11"/>
      <c r="AF107" s="9"/>
    </row>
  </sheetData>
  <sheetProtection algorithmName="SHA-512" hashValue="JtnZWT/QNShorr6y76VWdq0aUKZlW7lC5WbD8znQBLuvK6sfe74N5oW/4UbDVsZ1fEevaHnBg7LHVpDQsw0p+g==" saltValue="n/oy03EQm7ciyPbMhqHTyA==" spinCount="100000" sheet="1" objects="1" scenarios="1"/>
  <customSheetViews>
    <customSheetView guid="{2F2CED36-E625-4693-8C75-0460C802BA46}" scale="77" topLeftCell="A100">
      <selection activeCell="H2" sqref="H2:J2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7" topLeftCell="A100">
      <selection activeCell="H2" sqref="H2:J2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7" topLeftCell="A100">
      <selection activeCell="H2" sqref="H2:J2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30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M3:M4"/>
    <mergeCell ref="N3:N4"/>
    <mergeCell ref="O3:O4"/>
    <mergeCell ref="P3:Q3"/>
    <mergeCell ref="Z3:Z4"/>
    <mergeCell ref="AA3:AB3"/>
    <mergeCell ref="AC3:AD3"/>
    <mergeCell ref="AE3:AF3"/>
    <mergeCell ref="R3:S3"/>
    <mergeCell ref="T3:U3"/>
    <mergeCell ref="V3:V4"/>
    <mergeCell ref="W3:W4"/>
    <mergeCell ref="X3:X4"/>
    <mergeCell ref="Y3:Y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6"/>
  <sheetViews>
    <sheetView zoomScale="78" zoomScaleNormal="78" zoomScaleSheetLayoutView="130" workbookViewId="0">
      <selection activeCell="H2" sqref="H2:J2"/>
    </sheetView>
  </sheetViews>
  <sheetFormatPr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1.140625" style="2" customWidth="1"/>
    <col min="5" max="5" width="17.5703125" style="2" customWidth="1"/>
    <col min="6" max="6" width="19.5703125" style="2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s="4" customFormat="1" ht="61.5" customHeight="1" x14ac:dyDescent="0.2">
      <c r="A1" s="240" t="s">
        <v>278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</row>
    <row r="2" spans="1:32" s="4" customFormat="1" ht="44.2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41.2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  <c r="V3" s="242"/>
      <c r="W3" s="242"/>
      <c r="X3" s="242"/>
      <c r="Y3" s="242"/>
      <c r="Z3" s="243"/>
      <c r="AA3" s="242"/>
      <c r="AB3" s="242"/>
      <c r="AC3" s="242"/>
      <c r="AD3" s="242"/>
      <c r="AE3" s="242"/>
      <c r="AF3" s="242"/>
    </row>
    <row r="4" spans="1:32" ht="156.7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64" t="s">
        <v>6</v>
      </c>
      <c r="Q4" s="63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64" t="s">
        <v>6</v>
      </c>
      <c r="S4" s="63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64" t="s">
        <v>6</v>
      </c>
      <c r="U4" s="63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242"/>
      <c r="W4" s="242"/>
      <c r="X4" s="242"/>
      <c r="Y4" s="242"/>
      <c r="Z4" s="243"/>
      <c r="AA4" s="62"/>
      <c r="AB4" s="61"/>
      <c r="AC4" s="62"/>
      <c r="AD4" s="61"/>
      <c r="AE4" s="62"/>
      <c r="AF4" s="61"/>
    </row>
    <row r="5" spans="1:32" x14ac:dyDescent="0.2">
      <c r="A5" s="63">
        <v>1</v>
      </c>
      <c r="B5" s="63">
        <v>2</v>
      </c>
      <c r="C5" s="63">
        <v>3</v>
      </c>
      <c r="D5" s="63">
        <v>4</v>
      </c>
      <c r="E5" s="63">
        <v>5</v>
      </c>
      <c r="F5" s="63">
        <v>6</v>
      </c>
      <c r="G5" s="63">
        <v>7</v>
      </c>
      <c r="H5" s="63">
        <v>8</v>
      </c>
      <c r="I5" s="63">
        <v>9</v>
      </c>
      <c r="J5" s="63">
        <v>10</v>
      </c>
      <c r="K5" s="63">
        <v>11</v>
      </c>
      <c r="L5" s="63">
        <v>12</v>
      </c>
      <c r="M5" s="63">
        <v>13</v>
      </c>
      <c r="N5" s="63">
        <v>14</v>
      </c>
      <c r="O5" s="63">
        <v>15</v>
      </c>
      <c r="P5" s="63">
        <v>16</v>
      </c>
      <c r="Q5" s="63">
        <v>17</v>
      </c>
      <c r="R5" s="63">
        <v>18</v>
      </c>
      <c r="S5" s="63">
        <v>19</v>
      </c>
      <c r="T5" s="63">
        <v>20</v>
      </c>
      <c r="U5" s="63">
        <v>21</v>
      </c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</row>
    <row r="6" spans="1:32" ht="27.95" customHeight="1" x14ac:dyDescent="0.2">
      <c r="A6" s="1">
        <f>ROW(A1:A1)</f>
        <v>1</v>
      </c>
      <c r="B6" s="1" t="s">
        <v>22</v>
      </c>
      <c r="C6" s="1"/>
      <c r="D6" s="25" t="s">
        <v>35</v>
      </c>
      <c r="E6" s="25" t="s">
        <v>36</v>
      </c>
      <c r="F6" s="26" t="s">
        <v>37</v>
      </c>
      <c r="G6" s="16">
        <f>O6</f>
        <v>0</v>
      </c>
      <c r="H6" s="44">
        <v>10</v>
      </c>
      <c r="I6" s="44">
        <v>3</v>
      </c>
      <c r="J6" s="44">
        <v>7</v>
      </c>
      <c r="K6" s="44">
        <v>0</v>
      </c>
      <c r="L6" s="44">
        <v>0</v>
      </c>
      <c r="M6" s="44">
        <v>0</v>
      </c>
      <c r="N6" s="16">
        <f t="shared" ref="N6:U72" si="0">IF(H6=0,0,K6/H6)*100</f>
        <v>0</v>
      </c>
      <c r="O6" s="5">
        <v>0</v>
      </c>
      <c r="P6" s="5">
        <f>O6</f>
        <v>0</v>
      </c>
      <c r="Q6" s="16">
        <f t="shared" ref="Q6:Q72" si="1">IF(O6=0,0,P6/O6)*100</f>
        <v>0</v>
      </c>
      <c r="R6" s="5">
        <v>0</v>
      </c>
      <c r="S6" s="16">
        <f t="shared" ref="S6:S72" si="2">IF(P6=0,0,R6/P6)*100</f>
        <v>0</v>
      </c>
      <c r="T6" s="5">
        <f>SUM(P6, -R6)</f>
        <v>0</v>
      </c>
      <c r="U6" s="16">
        <f t="shared" ref="U6:U72" si="3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">
      <c r="A7" s="1">
        <f t="shared" ref="A7:A70" si="4">ROW(A2:A2)</f>
        <v>2</v>
      </c>
      <c r="B7" s="1" t="s">
        <v>22</v>
      </c>
      <c r="C7" s="1"/>
      <c r="D7" s="25" t="s">
        <v>38</v>
      </c>
      <c r="E7" s="25" t="s">
        <v>36</v>
      </c>
      <c r="F7" s="27" t="s">
        <v>39</v>
      </c>
      <c r="G7" s="16">
        <f t="shared" ref="G7:G70" si="5">O7</f>
        <v>0</v>
      </c>
      <c r="H7" s="44">
        <v>3</v>
      </c>
      <c r="I7" s="44">
        <v>2</v>
      </c>
      <c r="J7" s="44">
        <v>1</v>
      </c>
      <c r="K7" s="44">
        <v>0</v>
      </c>
      <c r="L7" s="44">
        <v>0</v>
      </c>
      <c r="M7" s="44">
        <v>0</v>
      </c>
      <c r="N7" s="16">
        <f t="shared" si="0"/>
        <v>0</v>
      </c>
      <c r="O7" s="5">
        <v>0</v>
      </c>
      <c r="P7" s="5">
        <f t="shared" ref="P7:P69" si="6">O7</f>
        <v>0</v>
      </c>
      <c r="Q7" s="16">
        <f t="shared" si="1"/>
        <v>0</v>
      </c>
      <c r="R7" s="5">
        <v>0</v>
      </c>
      <c r="S7" s="16">
        <f t="shared" si="2"/>
        <v>0</v>
      </c>
      <c r="T7" s="5">
        <f t="shared" ref="T7:T69" si="7">SUM(P7, -R7)</f>
        <v>0</v>
      </c>
      <c r="U7" s="16">
        <f t="shared" si="3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">
      <c r="A8" s="1">
        <f t="shared" si="4"/>
        <v>3</v>
      </c>
      <c r="B8" s="1" t="s">
        <v>22</v>
      </c>
      <c r="C8" s="1"/>
      <c r="D8" s="25" t="s">
        <v>40</v>
      </c>
      <c r="E8" s="25" t="s">
        <v>41</v>
      </c>
      <c r="F8" s="26" t="s">
        <v>42</v>
      </c>
      <c r="G8" s="16">
        <f t="shared" si="5"/>
        <v>2990.99</v>
      </c>
      <c r="H8" s="44">
        <v>11</v>
      </c>
      <c r="I8" s="44">
        <v>2</v>
      </c>
      <c r="J8" s="44">
        <v>9</v>
      </c>
      <c r="K8" s="44">
        <v>3</v>
      </c>
      <c r="L8" s="44">
        <v>3</v>
      </c>
      <c r="M8" s="44">
        <v>0</v>
      </c>
      <c r="N8" s="16">
        <f t="shared" si="0"/>
        <v>27.27272727272727</v>
      </c>
      <c r="O8" s="5">
        <v>2990.99</v>
      </c>
      <c r="P8" s="5">
        <f t="shared" si="6"/>
        <v>2990.99</v>
      </c>
      <c r="Q8" s="16">
        <f t="shared" si="1"/>
        <v>100</v>
      </c>
      <c r="R8" s="5">
        <v>0</v>
      </c>
      <c r="S8" s="16">
        <f t="shared" si="2"/>
        <v>0</v>
      </c>
      <c r="T8" s="5">
        <f t="shared" si="7"/>
        <v>2990.99</v>
      </c>
      <c r="U8" s="16">
        <f t="shared" si="3"/>
        <v>100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">
      <c r="A9" s="1">
        <f t="shared" si="4"/>
        <v>4</v>
      </c>
      <c r="B9" s="1" t="s">
        <v>22</v>
      </c>
      <c r="C9" s="1"/>
      <c r="D9" s="25" t="s">
        <v>43</v>
      </c>
      <c r="E9" s="25" t="s">
        <v>44</v>
      </c>
      <c r="F9" s="28" t="s">
        <v>45</v>
      </c>
      <c r="G9" s="16">
        <f t="shared" si="5"/>
        <v>0</v>
      </c>
      <c r="H9" s="44">
        <v>1</v>
      </c>
      <c r="I9" s="44">
        <v>0</v>
      </c>
      <c r="J9" s="44">
        <v>1</v>
      </c>
      <c r="K9" s="44">
        <v>0</v>
      </c>
      <c r="L9" s="44">
        <v>0</v>
      </c>
      <c r="M9" s="44">
        <v>0</v>
      </c>
      <c r="N9" s="16">
        <f t="shared" si="0"/>
        <v>0</v>
      </c>
      <c r="O9" s="5">
        <v>0</v>
      </c>
      <c r="P9" s="5">
        <f t="shared" si="6"/>
        <v>0</v>
      </c>
      <c r="Q9" s="16">
        <f t="shared" si="1"/>
        <v>0</v>
      </c>
      <c r="R9" s="5">
        <v>0</v>
      </c>
      <c r="S9" s="16">
        <f t="shared" si="2"/>
        <v>0</v>
      </c>
      <c r="T9" s="5">
        <f t="shared" si="7"/>
        <v>0</v>
      </c>
      <c r="U9" s="16">
        <f t="shared" si="3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">
      <c r="A10" s="1">
        <f t="shared" si="4"/>
        <v>5</v>
      </c>
      <c r="B10" s="1" t="s">
        <v>22</v>
      </c>
      <c r="C10" s="1"/>
      <c r="D10" s="25" t="s">
        <v>46</v>
      </c>
      <c r="E10" s="25" t="s">
        <v>41</v>
      </c>
      <c r="F10" s="26" t="s">
        <v>47</v>
      </c>
      <c r="G10" s="16">
        <f t="shared" si="5"/>
        <v>0</v>
      </c>
      <c r="H10" s="44">
        <v>1</v>
      </c>
      <c r="I10" s="44">
        <v>0</v>
      </c>
      <c r="J10" s="44">
        <v>1</v>
      </c>
      <c r="K10" s="44">
        <v>0</v>
      </c>
      <c r="L10" s="44">
        <v>0</v>
      </c>
      <c r="M10" s="44">
        <v>0</v>
      </c>
      <c r="N10" s="16">
        <f t="shared" si="0"/>
        <v>0</v>
      </c>
      <c r="O10" s="5">
        <v>0</v>
      </c>
      <c r="P10" s="5">
        <f t="shared" si="6"/>
        <v>0</v>
      </c>
      <c r="Q10" s="16">
        <f t="shared" si="1"/>
        <v>0</v>
      </c>
      <c r="R10" s="5">
        <v>0</v>
      </c>
      <c r="S10" s="16">
        <f t="shared" si="2"/>
        <v>0</v>
      </c>
      <c r="T10" s="5">
        <f t="shared" si="7"/>
        <v>0</v>
      </c>
      <c r="U10" s="16">
        <f t="shared" si="3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4"/>
        <v>6</v>
      </c>
      <c r="B11" s="1" t="s">
        <v>22</v>
      </c>
      <c r="C11" s="1"/>
      <c r="D11" s="29" t="s">
        <v>48</v>
      </c>
      <c r="E11" s="25" t="s">
        <v>41</v>
      </c>
      <c r="F11" s="30" t="s">
        <v>49</v>
      </c>
      <c r="G11" s="16">
        <f t="shared" si="5"/>
        <v>0</v>
      </c>
      <c r="H11" s="44">
        <v>3</v>
      </c>
      <c r="I11" s="44">
        <v>2</v>
      </c>
      <c r="J11" s="44">
        <v>1</v>
      </c>
      <c r="K11" s="44">
        <v>0</v>
      </c>
      <c r="L11" s="44">
        <v>0</v>
      </c>
      <c r="M11" s="44">
        <v>0</v>
      </c>
      <c r="N11" s="16">
        <f t="shared" si="0"/>
        <v>0</v>
      </c>
      <c r="O11" s="5">
        <v>0</v>
      </c>
      <c r="P11" s="5">
        <f t="shared" si="6"/>
        <v>0</v>
      </c>
      <c r="Q11" s="16">
        <f t="shared" si="1"/>
        <v>0</v>
      </c>
      <c r="R11" s="5">
        <v>0</v>
      </c>
      <c r="S11" s="16">
        <f t="shared" si="2"/>
        <v>0</v>
      </c>
      <c r="T11" s="5">
        <f t="shared" si="7"/>
        <v>0</v>
      </c>
      <c r="U11" s="16">
        <f t="shared" si="3"/>
        <v>0</v>
      </c>
    </row>
    <row r="12" spans="1:32" ht="27.95" customHeight="1" x14ac:dyDescent="0.2">
      <c r="A12" s="1">
        <f t="shared" si="4"/>
        <v>7</v>
      </c>
      <c r="B12" s="1" t="s">
        <v>22</v>
      </c>
      <c r="C12" s="1"/>
      <c r="D12" s="25" t="s">
        <v>50</v>
      </c>
      <c r="E12" s="25" t="s">
        <v>41</v>
      </c>
      <c r="F12" s="26" t="s">
        <v>51</v>
      </c>
      <c r="G12" s="16">
        <f t="shared" si="5"/>
        <v>0</v>
      </c>
      <c r="H12" s="44">
        <v>2</v>
      </c>
      <c r="I12" s="44">
        <v>0</v>
      </c>
      <c r="J12" s="44">
        <v>2</v>
      </c>
      <c r="K12" s="44">
        <v>0</v>
      </c>
      <c r="L12" s="44">
        <v>0</v>
      </c>
      <c r="M12" s="44">
        <v>0</v>
      </c>
      <c r="N12" s="16">
        <f t="shared" si="0"/>
        <v>0</v>
      </c>
      <c r="O12" s="5">
        <v>0</v>
      </c>
      <c r="P12" s="5">
        <f t="shared" si="6"/>
        <v>0</v>
      </c>
      <c r="Q12" s="16">
        <f t="shared" si="1"/>
        <v>0</v>
      </c>
      <c r="R12" s="5">
        <v>0</v>
      </c>
      <c r="S12" s="16">
        <f t="shared" si="2"/>
        <v>0</v>
      </c>
      <c r="T12" s="5">
        <f t="shared" si="7"/>
        <v>0</v>
      </c>
      <c r="U12" s="16">
        <f t="shared" si="3"/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">
      <c r="A13" s="1">
        <f t="shared" si="4"/>
        <v>8</v>
      </c>
      <c r="B13" s="1" t="s">
        <v>22</v>
      </c>
      <c r="C13" s="1"/>
      <c r="D13" s="25" t="s">
        <v>52</v>
      </c>
      <c r="E13" s="31" t="s">
        <v>53</v>
      </c>
      <c r="F13" s="26" t="s">
        <v>54</v>
      </c>
      <c r="G13" s="16">
        <f t="shared" si="5"/>
        <v>0</v>
      </c>
      <c r="H13" s="44">
        <f t="shared" ref="H13:H50" si="8">SUM(I13,J13)</f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16">
        <f t="shared" si="0"/>
        <v>0</v>
      </c>
      <c r="O13" s="5">
        <v>0</v>
      </c>
      <c r="P13" s="5">
        <f t="shared" si="6"/>
        <v>0</v>
      </c>
      <c r="Q13" s="16">
        <f t="shared" si="1"/>
        <v>0</v>
      </c>
      <c r="R13" s="5">
        <v>0</v>
      </c>
      <c r="S13" s="16">
        <f t="shared" si="2"/>
        <v>0</v>
      </c>
      <c r="T13" s="5">
        <f t="shared" si="7"/>
        <v>0</v>
      </c>
      <c r="U13" s="16">
        <f t="shared" si="3"/>
        <v>0</v>
      </c>
    </row>
    <row r="14" spans="1:32" ht="27.95" customHeight="1" x14ac:dyDescent="0.2">
      <c r="A14" s="1">
        <f t="shared" si="4"/>
        <v>9</v>
      </c>
      <c r="B14" s="1" t="s">
        <v>22</v>
      </c>
      <c r="C14" s="1"/>
      <c r="D14" s="25" t="s">
        <v>55</v>
      </c>
      <c r="E14" s="25" t="s">
        <v>41</v>
      </c>
      <c r="F14" s="32" t="s">
        <v>56</v>
      </c>
      <c r="G14" s="16">
        <f t="shared" si="5"/>
        <v>0</v>
      </c>
      <c r="H14" s="44">
        <v>13</v>
      </c>
      <c r="I14" s="44">
        <v>3</v>
      </c>
      <c r="J14" s="44">
        <v>10</v>
      </c>
      <c r="K14" s="44">
        <v>0</v>
      </c>
      <c r="L14" s="44">
        <v>0</v>
      </c>
      <c r="M14" s="44">
        <v>0</v>
      </c>
      <c r="N14" s="16">
        <f t="shared" si="0"/>
        <v>0</v>
      </c>
      <c r="O14" s="5">
        <v>0</v>
      </c>
      <c r="P14" s="5">
        <f t="shared" si="6"/>
        <v>0</v>
      </c>
      <c r="Q14" s="16">
        <f t="shared" si="1"/>
        <v>0</v>
      </c>
      <c r="R14" s="5">
        <v>0</v>
      </c>
      <c r="S14" s="16">
        <f t="shared" si="2"/>
        <v>0</v>
      </c>
      <c r="T14" s="5">
        <f t="shared" si="7"/>
        <v>0</v>
      </c>
      <c r="U14" s="16">
        <f t="shared" si="3"/>
        <v>0</v>
      </c>
    </row>
    <row r="15" spans="1:32" ht="27.95" customHeight="1" x14ac:dyDescent="0.2">
      <c r="A15" s="1">
        <f t="shared" si="4"/>
        <v>10</v>
      </c>
      <c r="B15" s="1" t="s">
        <v>22</v>
      </c>
      <c r="C15" s="1"/>
      <c r="D15" s="25" t="s">
        <v>57</v>
      </c>
      <c r="E15" s="25" t="s">
        <v>58</v>
      </c>
      <c r="F15" s="27" t="s">
        <v>59</v>
      </c>
      <c r="G15" s="16">
        <f t="shared" si="5"/>
        <v>1221.92</v>
      </c>
      <c r="H15" s="44">
        <v>6</v>
      </c>
      <c r="I15" s="44">
        <v>1</v>
      </c>
      <c r="J15" s="44">
        <v>5</v>
      </c>
      <c r="K15" s="44">
        <v>3</v>
      </c>
      <c r="L15" s="44">
        <v>3</v>
      </c>
      <c r="M15" s="44">
        <v>0</v>
      </c>
      <c r="N15" s="16">
        <f t="shared" si="0"/>
        <v>50</v>
      </c>
      <c r="O15" s="5">
        <v>1221.92</v>
      </c>
      <c r="P15" s="5">
        <f t="shared" si="6"/>
        <v>1221.92</v>
      </c>
      <c r="Q15" s="16">
        <f t="shared" si="1"/>
        <v>100</v>
      </c>
      <c r="R15" s="5">
        <v>0</v>
      </c>
      <c r="S15" s="16">
        <f t="shared" si="2"/>
        <v>0</v>
      </c>
      <c r="T15" s="5">
        <f t="shared" si="7"/>
        <v>1221.92</v>
      </c>
      <c r="U15" s="16">
        <f t="shared" si="3"/>
        <v>100</v>
      </c>
    </row>
    <row r="16" spans="1:32" ht="27.95" customHeight="1" x14ac:dyDescent="0.2">
      <c r="A16" s="1">
        <f t="shared" si="4"/>
        <v>11</v>
      </c>
      <c r="B16" s="1" t="s">
        <v>22</v>
      </c>
      <c r="C16" s="1"/>
      <c r="D16" s="25" t="s">
        <v>60</v>
      </c>
      <c r="E16" s="25" t="s">
        <v>61</v>
      </c>
      <c r="F16" s="26" t="s">
        <v>62</v>
      </c>
      <c r="G16" s="16">
        <f t="shared" si="5"/>
        <v>0</v>
      </c>
      <c r="H16" s="44">
        <v>4</v>
      </c>
      <c r="I16" s="44">
        <v>1</v>
      </c>
      <c r="J16" s="44">
        <v>2</v>
      </c>
      <c r="K16" s="44">
        <v>0</v>
      </c>
      <c r="L16" s="44">
        <v>0</v>
      </c>
      <c r="M16" s="44">
        <v>0</v>
      </c>
      <c r="N16" s="16">
        <f t="shared" si="0"/>
        <v>0</v>
      </c>
      <c r="O16" s="5">
        <v>0</v>
      </c>
      <c r="P16" s="5">
        <f t="shared" si="6"/>
        <v>0</v>
      </c>
      <c r="Q16" s="16">
        <f t="shared" si="1"/>
        <v>0</v>
      </c>
      <c r="R16" s="5">
        <v>0</v>
      </c>
      <c r="S16" s="16">
        <f t="shared" si="2"/>
        <v>0</v>
      </c>
      <c r="T16" s="5">
        <f t="shared" si="7"/>
        <v>0</v>
      </c>
      <c r="U16" s="16">
        <f t="shared" si="3"/>
        <v>0</v>
      </c>
    </row>
    <row r="17" spans="1:21" ht="27.95" customHeight="1" x14ac:dyDescent="0.2">
      <c r="A17" s="1">
        <f t="shared" si="4"/>
        <v>12</v>
      </c>
      <c r="B17" s="1" t="s">
        <v>22</v>
      </c>
      <c r="C17" s="1"/>
      <c r="D17" s="25" t="s">
        <v>63</v>
      </c>
      <c r="E17" s="25" t="s">
        <v>64</v>
      </c>
      <c r="F17" s="26" t="s">
        <v>65</v>
      </c>
      <c r="G17" s="16">
        <f t="shared" si="5"/>
        <v>0</v>
      </c>
      <c r="H17" s="44">
        <v>2</v>
      </c>
      <c r="I17" s="44">
        <v>0</v>
      </c>
      <c r="J17" s="44">
        <v>1</v>
      </c>
      <c r="K17" s="44">
        <v>0</v>
      </c>
      <c r="L17" s="44">
        <v>0</v>
      </c>
      <c r="M17" s="44">
        <v>0</v>
      </c>
      <c r="N17" s="16">
        <f t="shared" si="0"/>
        <v>0</v>
      </c>
      <c r="O17" s="5">
        <v>0</v>
      </c>
      <c r="P17" s="5">
        <f t="shared" si="6"/>
        <v>0</v>
      </c>
      <c r="Q17" s="16">
        <f t="shared" si="1"/>
        <v>0</v>
      </c>
      <c r="R17" s="5">
        <v>0</v>
      </c>
      <c r="S17" s="16">
        <f t="shared" si="2"/>
        <v>0</v>
      </c>
      <c r="T17" s="5">
        <f t="shared" si="7"/>
        <v>0</v>
      </c>
      <c r="U17" s="16">
        <f t="shared" si="3"/>
        <v>0</v>
      </c>
    </row>
    <row r="18" spans="1:21" ht="27.95" customHeight="1" x14ac:dyDescent="0.2">
      <c r="A18" s="1">
        <f t="shared" si="4"/>
        <v>13</v>
      </c>
      <c r="B18" s="1" t="s">
        <v>22</v>
      </c>
      <c r="C18" s="1"/>
      <c r="D18" s="25" t="s">
        <v>66</v>
      </c>
      <c r="E18" s="25" t="s">
        <v>67</v>
      </c>
      <c r="F18" s="26" t="s">
        <v>68</v>
      </c>
      <c r="G18" s="16">
        <f t="shared" si="5"/>
        <v>0</v>
      </c>
      <c r="H18" s="44">
        <v>13</v>
      </c>
      <c r="I18" s="44">
        <v>2</v>
      </c>
      <c r="J18" s="44">
        <v>10</v>
      </c>
      <c r="K18" s="44">
        <v>0</v>
      </c>
      <c r="L18" s="44">
        <v>0</v>
      </c>
      <c r="M18" s="44">
        <v>0</v>
      </c>
      <c r="N18" s="16">
        <f t="shared" si="0"/>
        <v>0</v>
      </c>
      <c r="O18" s="5">
        <v>0</v>
      </c>
      <c r="P18" s="5">
        <f t="shared" si="6"/>
        <v>0</v>
      </c>
      <c r="Q18" s="16">
        <f t="shared" si="1"/>
        <v>0</v>
      </c>
      <c r="R18" s="5">
        <v>0</v>
      </c>
      <c r="S18" s="16">
        <f t="shared" si="2"/>
        <v>0</v>
      </c>
      <c r="T18" s="5">
        <f t="shared" si="7"/>
        <v>0</v>
      </c>
      <c r="U18" s="16">
        <f t="shared" si="3"/>
        <v>0</v>
      </c>
    </row>
    <row r="19" spans="1:21" ht="27.95" customHeight="1" x14ac:dyDescent="0.2">
      <c r="A19" s="1">
        <f t="shared" si="4"/>
        <v>14</v>
      </c>
      <c r="B19" s="1" t="s">
        <v>22</v>
      </c>
      <c r="C19" s="1"/>
      <c r="D19" s="25" t="s">
        <v>69</v>
      </c>
      <c r="E19" s="25" t="s">
        <v>41</v>
      </c>
      <c r="F19" s="26" t="s">
        <v>70</v>
      </c>
      <c r="G19" s="16">
        <f t="shared" si="5"/>
        <v>0</v>
      </c>
      <c r="H19" s="44">
        <v>4</v>
      </c>
      <c r="I19" s="44">
        <v>0</v>
      </c>
      <c r="J19" s="44">
        <v>4</v>
      </c>
      <c r="K19" s="44">
        <v>0</v>
      </c>
      <c r="L19" s="44">
        <v>0</v>
      </c>
      <c r="M19" s="44">
        <v>0</v>
      </c>
      <c r="N19" s="16">
        <f t="shared" si="0"/>
        <v>0</v>
      </c>
      <c r="O19" s="5">
        <v>0</v>
      </c>
      <c r="P19" s="5">
        <f t="shared" si="6"/>
        <v>0</v>
      </c>
      <c r="Q19" s="16">
        <f t="shared" si="1"/>
        <v>0</v>
      </c>
      <c r="R19" s="5">
        <v>0</v>
      </c>
      <c r="S19" s="16">
        <f t="shared" si="2"/>
        <v>0</v>
      </c>
      <c r="T19" s="5">
        <f t="shared" si="7"/>
        <v>0</v>
      </c>
      <c r="U19" s="16">
        <f t="shared" si="3"/>
        <v>0</v>
      </c>
    </row>
    <row r="20" spans="1:21" ht="27.95" customHeight="1" x14ac:dyDescent="0.2">
      <c r="A20" s="1">
        <f t="shared" si="4"/>
        <v>15</v>
      </c>
      <c r="B20" s="25" t="s">
        <v>23</v>
      </c>
      <c r="C20" s="63" t="s">
        <v>26</v>
      </c>
      <c r="D20" s="25" t="s">
        <v>71</v>
      </c>
      <c r="E20" s="25" t="s">
        <v>72</v>
      </c>
      <c r="F20" s="26" t="s">
        <v>73</v>
      </c>
      <c r="G20" s="16">
        <f t="shared" si="5"/>
        <v>0</v>
      </c>
      <c r="H20" s="44">
        <v>3</v>
      </c>
      <c r="I20" s="44">
        <v>1</v>
      </c>
      <c r="J20" s="44">
        <v>2</v>
      </c>
      <c r="K20" s="44">
        <v>0</v>
      </c>
      <c r="L20" s="44">
        <v>0</v>
      </c>
      <c r="M20" s="44">
        <v>0</v>
      </c>
      <c r="N20" s="16">
        <f t="shared" si="0"/>
        <v>0</v>
      </c>
      <c r="O20" s="5">
        <v>0</v>
      </c>
      <c r="P20" s="5">
        <f t="shared" si="6"/>
        <v>0</v>
      </c>
      <c r="Q20" s="16">
        <f t="shared" si="1"/>
        <v>0</v>
      </c>
      <c r="R20" s="5">
        <v>0</v>
      </c>
      <c r="S20" s="16">
        <f t="shared" si="2"/>
        <v>0</v>
      </c>
      <c r="T20" s="5">
        <f t="shared" si="7"/>
        <v>0</v>
      </c>
      <c r="U20" s="16">
        <f t="shared" si="3"/>
        <v>0</v>
      </c>
    </row>
    <row r="21" spans="1:21" ht="27.95" customHeight="1" x14ac:dyDescent="0.2">
      <c r="A21" s="1">
        <f t="shared" si="4"/>
        <v>16</v>
      </c>
      <c r="B21" s="1" t="s">
        <v>22</v>
      </c>
      <c r="C21" s="1"/>
      <c r="D21" s="25" t="s">
        <v>74</v>
      </c>
      <c r="E21" s="33" t="s">
        <v>75</v>
      </c>
      <c r="F21" s="26" t="s">
        <v>76</v>
      </c>
      <c r="G21" s="16">
        <f t="shared" si="5"/>
        <v>2194.85</v>
      </c>
      <c r="H21" s="44">
        <v>5</v>
      </c>
      <c r="I21" s="44">
        <v>3</v>
      </c>
      <c r="J21" s="44">
        <v>2</v>
      </c>
      <c r="K21" s="44">
        <v>3</v>
      </c>
      <c r="L21" s="44">
        <v>4</v>
      </c>
      <c r="M21" s="44">
        <v>0</v>
      </c>
      <c r="N21" s="16">
        <f t="shared" si="0"/>
        <v>60</v>
      </c>
      <c r="O21" s="5">
        <v>2194.85</v>
      </c>
      <c r="P21" s="5">
        <f t="shared" si="6"/>
        <v>2194.85</v>
      </c>
      <c r="Q21" s="16">
        <f t="shared" si="1"/>
        <v>100</v>
      </c>
      <c r="R21" s="5">
        <v>0</v>
      </c>
      <c r="S21" s="16">
        <f t="shared" si="2"/>
        <v>0</v>
      </c>
      <c r="T21" s="5">
        <f t="shared" si="7"/>
        <v>2194.85</v>
      </c>
      <c r="U21" s="16">
        <f t="shared" si="3"/>
        <v>100</v>
      </c>
    </row>
    <row r="22" spans="1:21" ht="27.95" customHeight="1" x14ac:dyDescent="0.2">
      <c r="A22" s="1">
        <f t="shared" si="4"/>
        <v>17</v>
      </c>
      <c r="B22" s="1" t="s">
        <v>22</v>
      </c>
      <c r="C22" s="1"/>
      <c r="D22" s="25" t="s">
        <v>77</v>
      </c>
      <c r="E22" s="25" t="s">
        <v>78</v>
      </c>
      <c r="F22" s="26" t="s">
        <v>79</v>
      </c>
      <c r="G22" s="16">
        <f t="shared" si="5"/>
        <v>681.11</v>
      </c>
      <c r="H22" s="44">
        <v>8</v>
      </c>
      <c r="I22" s="44">
        <v>2</v>
      </c>
      <c r="J22" s="44">
        <v>4</v>
      </c>
      <c r="K22" s="44">
        <v>2</v>
      </c>
      <c r="L22" s="44">
        <v>2</v>
      </c>
      <c r="M22" s="44">
        <v>0</v>
      </c>
      <c r="N22" s="16">
        <f t="shared" si="0"/>
        <v>25</v>
      </c>
      <c r="O22" s="5">
        <v>681.11</v>
      </c>
      <c r="P22" s="5">
        <f t="shared" si="6"/>
        <v>681.11</v>
      </c>
      <c r="Q22" s="16">
        <f t="shared" si="1"/>
        <v>100</v>
      </c>
      <c r="R22" s="5">
        <v>0</v>
      </c>
      <c r="S22" s="16">
        <f t="shared" si="2"/>
        <v>0</v>
      </c>
      <c r="T22" s="5">
        <f t="shared" si="7"/>
        <v>681.11</v>
      </c>
      <c r="U22" s="16">
        <f t="shared" si="3"/>
        <v>100</v>
      </c>
    </row>
    <row r="23" spans="1:21" ht="27.95" customHeight="1" x14ac:dyDescent="0.2">
      <c r="A23" s="1">
        <f t="shared" si="4"/>
        <v>18</v>
      </c>
      <c r="B23" s="1" t="s">
        <v>22</v>
      </c>
      <c r="C23" s="1"/>
      <c r="D23" s="25" t="s">
        <v>80</v>
      </c>
      <c r="E23" s="25" t="s">
        <v>81</v>
      </c>
      <c r="F23" s="32" t="s">
        <v>82</v>
      </c>
      <c r="G23" s="16">
        <f t="shared" si="5"/>
        <v>0</v>
      </c>
      <c r="H23" s="44">
        <v>6</v>
      </c>
      <c r="I23" s="44">
        <v>1</v>
      </c>
      <c r="J23" s="44">
        <v>5</v>
      </c>
      <c r="K23" s="44">
        <v>0</v>
      </c>
      <c r="L23" s="44">
        <v>0</v>
      </c>
      <c r="M23" s="44">
        <v>0</v>
      </c>
      <c r="N23" s="16">
        <f t="shared" si="0"/>
        <v>0</v>
      </c>
      <c r="O23" s="5">
        <v>0</v>
      </c>
      <c r="P23" s="5">
        <f t="shared" si="6"/>
        <v>0</v>
      </c>
      <c r="Q23" s="16">
        <f t="shared" si="1"/>
        <v>0</v>
      </c>
      <c r="R23" s="5">
        <v>0</v>
      </c>
      <c r="S23" s="16">
        <f t="shared" si="2"/>
        <v>0</v>
      </c>
      <c r="T23" s="5">
        <f t="shared" si="7"/>
        <v>0</v>
      </c>
      <c r="U23" s="16">
        <f t="shared" si="3"/>
        <v>0</v>
      </c>
    </row>
    <row r="24" spans="1:21" ht="27.95" customHeight="1" x14ac:dyDescent="0.2">
      <c r="A24" s="1">
        <f t="shared" si="4"/>
        <v>19</v>
      </c>
      <c r="B24" s="1" t="s">
        <v>22</v>
      </c>
      <c r="C24" s="1"/>
      <c r="D24" s="25" t="s">
        <v>83</v>
      </c>
      <c r="E24" s="25" t="s">
        <v>41</v>
      </c>
      <c r="F24" s="26" t="s">
        <v>84</v>
      </c>
      <c r="G24" s="16">
        <f t="shared" si="5"/>
        <v>0</v>
      </c>
      <c r="H24" s="44">
        <v>1</v>
      </c>
      <c r="I24" s="44">
        <v>0</v>
      </c>
      <c r="J24" s="44">
        <v>1</v>
      </c>
      <c r="K24" s="44">
        <v>0</v>
      </c>
      <c r="L24" s="44">
        <v>0</v>
      </c>
      <c r="M24" s="44">
        <v>0</v>
      </c>
      <c r="N24" s="16">
        <f t="shared" si="0"/>
        <v>0</v>
      </c>
      <c r="O24" s="5">
        <v>0</v>
      </c>
      <c r="P24" s="5">
        <f t="shared" si="6"/>
        <v>0</v>
      </c>
      <c r="Q24" s="16">
        <f t="shared" si="1"/>
        <v>0</v>
      </c>
      <c r="R24" s="5">
        <v>0</v>
      </c>
      <c r="S24" s="16">
        <f t="shared" si="2"/>
        <v>0</v>
      </c>
      <c r="T24" s="5">
        <f t="shared" si="7"/>
        <v>0</v>
      </c>
      <c r="U24" s="16">
        <f t="shared" si="3"/>
        <v>0</v>
      </c>
    </row>
    <row r="25" spans="1:21" ht="27.95" customHeight="1" x14ac:dyDescent="0.2">
      <c r="A25" s="1">
        <f t="shared" si="4"/>
        <v>20</v>
      </c>
      <c r="B25" s="1" t="s">
        <v>22</v>
      </c>
      <c r="C25" s="1"/>
      <c r="D25" s="34" t="s">
        <v>85</v>
      </c>
      <c r="E25" s="25" t="s">
        <v>41</v>
      </c>
      <c r="F25" s="35" t="s">
        <v>86</v>
      </c>
      <c r="G25" s="16">
        <f t="shared" si="5"/>
        <v>0</v>
      </c>
      <c r="H25" s="44">
        <v>2</v>
      </c>
      <c r="I25" s="44">
        <v>0</v>
      </c>
      <c r="J25" s="44">
        <v>2</v>
      </c>
      <c r="K25" s="44">
        <v>0</v>
      </c>
      <c r="L25" s="44">
        <v>0</v>
      </c>
      <c r="M25" s="44">
        <v>0</v>
      </c>
      <c r="N25" s="16">
        <f t="shared" si="0"/>
        <v>0</v>
      </c>
      <c r="O25" s="5">
        <v>0</v>
      </c>
      <c r="P25" s="5">
        <f t="shared" si="6"/>
        <v>0</v>
      </c>
      <c r="Q25" s="16">
        <f t="shared" si="1"/>
        <v>0</v>
      </c>
      <c r="R25" s="5">
        <v>0</v>
      </c>
      <c r="S25" s="16">
        <f t="shared" si="2"/>
        <v>0</v>
      </c>
      <c r="T25" s="5">
        <f t="shared" si="7"/>
        <v>0</v>
      </c>
      <c r="U25" s="16">
        <f t="shared" si="3"/>
        <v>0</v>
      </c>
    </row>
    <row r="26" spans="1:21" ht="27.95" customHeight="1" x14ac:dyDescent="0.25">
      <c r="A26" s="1">
        <f t="shared" si="4"/>
        <v>21</v>
      </c>
      <c r="B26" s="1" t="s">
        <v>22</v>
      </c>
      <c r="C26" s="1"/>
      <c r="D26" s="25" t="s">
        <v>87</v>
      </c>
      <c r="E26" s="25" t="s">
        <v>53</v>
      </c>
      <c r="F26" s="36" t="s">
        <v>88</v>
      </c>
      <c r="G26" s="16">
        <f t="shared" si="5"/>
        <v>777.64</v>
      </c>
      <c r="H26" s="44">
        <v>8</v>
      </c>
      <c r="I26" s="44">
        <v>3</v>
      </c>
      <c r="J26" s="44">
        <v>5</v>
      </c>
      <c r="K26" s="44">
        <v>2</v>
      </c>
      <c r="L26" s="44">
        <v>2</v>
      </c>
      <c r="M26" s="44">
        <v>0</v>
      </c>
      <c r="N26" s="16">
        <f t="shared" si="0"/>
        <v>25</v>
      </c>
      <c r="O26" s="5">
        <v>777.64</v>
      </c>
      <c r="P26" s="5">
        <f t="shared" si="6"/>
        <v>777.64</v>
      </c>
      <c r="Q26" s="16">
        <f t="shared" si="1"/>
        <v>100</v>
      </c>
      <c r="R26" s="5">
        <v>0</v>
      </c>
      <c r="S26" s="16">
        <f t="shared" si="2"/>
        <v>0</v>
      </c>
      <c r="T26" s="5">
        <f t="shared" si="7"/>
        <v>777.64</v>
      </c>
      <c r="U26" s="16">
        <f t="shared" si="3"/>
        <v>100</v>
      </c>
    </row>
    <row r="27" spans="1:21" ht="27.95" customHeight="1" x14ac:dyDescent="0.2">
      <c r="A27" s="1">
        <f t="shared" si="4"/>
        <v>22</v>
      </c>
      <c r="B27" s="25" t="s">
        <v>24</v>
      </c>
      <c r="C27" s="63" t="s">
        <v>27</v>
      </c>
      <c r="D27" s="25" t="s">
        <v>92</v>
      </c>
      <c r="E27" s="25" t="s">
        <v>41</v>
      </c>
      <c r="F27" s="26" t="s">
        <v>93</v>
      </c>
      <c r="G27" s="16">
        <f t="shared" si="5"/>
        <v>0</v>
      </c>
      <c r="H27" s="44">
        <v>5</v>
      </c>
      <c r="I27" s="44">
        <v>0</v>
      </c>
      <c r="J27" s="44">
        <v>5</v>
      </c>
      <c r="K27" s="44">
        <v>0</v>
      </c>
      <c r="L27" s="44">
        <v>0</v>
      </c>
      <c r="M27" s="44">
        <v>0</v>
      </c>
      <c r="N27" s="16">
        <f t="shared" si="0"/>
        <v>0</v>
      </c>
      <c r="O27" s="5">
        <v>0</v>
      </c>
      <c r="P27" s="5">
        <f t="shared" si="6"/>
        <v>0</v>
      </c>
      <c r="Q27" s="16">
        <f t="shared" si="1"/>
        <v>0</v>
      </c>
      <c r="R27" s="5">
        <v>0</v>
      </c>
      <c r="S27" s="16">
        <f t="shared" si="2"/>
        <v>0</v>
      </c>
      <c r="T27" s="5">
        <f t="shared" si="7"/>
        <v>0</v>
      </c>
      <c r="U27" s="16">
        <f t="shared" si="3"/>
        <v>0</v>
      </c>
    </row>
    <row r="28" spans="1:21" ht="27.95" customHeight="1" x14ac:dyDescent="0.2">
      <c r="A28" s="1">
        <f t="shared" si="4"/>
        <v>23</v>
      </c>
      <c r="B28" s="1" t="s">
        <v>22</v>
      </c>
      <c r="C28" s="1"/>
      <c r="D28" s="25" t="s">
        <v>94</v>
      </c>
      <c r="E28" s="25" t="s">
        <v>41</v>
      </c>
      <c r="F28" s="26" t="s">
        <v>95</v>
      </c>
      <c r="G28" s="16">
        <f t="shared" si="5"/>
        <v>0</v>
      </c>
      <c r="H28" s="44">
        <v>3</v>
      </c>
      <c r="I28" s="44">
        <v>1</v>
      </c>
      <c r="J28" s="44">
        <v>2</v>
      </c>
      <c r="K28" s="44">
        <v>0</v>
      </c>
      <c r="L28" s="44">
        <v>0</v>
      </c>
      <c r="M28" s="44">
        <v>0</v>
      </c>
      <c r="N28" s="16">
        <f t="shared" si="0"/>
        <v>0</v>
      </c>
      <c r="O28" s="5">
        <v>0</v>
      </c>
      <c r="P28" s="5">
        <f t="shared" si="6"/>
        <v>0</v>
      </c>
      <c r="Q28" s="16">
        <f t="shared" si="1"/>
        <v>0</v>
      </c>
      <c r="R28" s="5">
        <v>0</v>
      </c>
      <c r="S28" s="16">
        <f t="shared" si="2"/>
        <v>0</v>
      </c>
      <c r="T28" s="5">
        <f t="shared" si="7"/>
        <v>0</v>
      </c>
      <c r="U28" s="16">
        <f t="shared" si="3"/>
        <v>0</v>
      </c>
    </row>
    <row r="29" spans="1:21" ht="27.95" customHeight="1" x14ac:dyDescent="0.2">
      <c r="A29" s="1">
        <f t="shared" si="4"/>
        <v>24</v>
      </c>
      <c r="B29" s="1" t="s">
        <v>22</v>
      </c>
      <c r="C29" s="1"/>
      <c r="D29" s="37" t="s">
        <v>99</v>
      </c>
      <c r="E29" s="37" t="s">
        <v>100</v>
      </c>
      <c r="F29" s="26" t="s">
        <v>101</v>
      </c>
      <c r="G29" s="16">
        <f t="shared" si="5"/>
        <v>0</v>
      </c>
      <c r="H29" s="44">
        <v>4</v>
      </c>
      <c r="I29" s="44">
        <v>0</v>
      </c>
      <c r="J29" s="44">
        <v>4</v>
      </c>
      <c r="K29" s="44">
        <v>0</v>
      </c>
      <c r="L29" s="44">
        <v>0</v>
      </c>
      <c r="M29" s="44">
        <v>0</v>
      </c>
      <c r="N29" s="16">
        <f t="shared" si="0"/>
        <v>0</v>
      </c>
      <c r="O29" s="5">
        <v>0</v>
      </c>
      <c r="P29" s="5">
        <f t="shared" si="6"/>
        <v>0</v>
      </c>
      <c r="Q29" s="16">
        <f t="shared" si="1"/>
        <v>0</v>
      </c>
      <c r="R29" s="5">
        <v>0</v>
      </c>
      <c r="S29" s="16">
        <f t="shared" si="2"/>
        <v>0</v>
      </c>
      <c r="T29" s="5">
        <f t="shared" si="7"/>
        <v>0</v>
      </c>
      <c r="U29" s="16">
        <f t="shared" si="3"/>
        <v>0</v>
      </c>
    </row>
    <row r="30" spans="1:21" ht="27.95" customHeight="1" x14ac:dyDescent="0.2">
      <c r="A30" s="1">
        <f t="shared" si="4"/>
        <v>25</v>
      </c>
      <c r="B30" s="1" t="s">
        <v>22</v>
      </c>
      <c r="C30" s="1"/>
      <c r="D30" s="25" t="s">
        <v>102</v>
      </c>
      <c r="E30" s="25" t="s">
        <v>41</v>
      </c>
      <c r="F30" s="26" t="s">
        <v>103</v>
      </c>
      <c r="G30" s="16">
        <f t="shared" si="5"/>
        <v>675.97</v>
      </c>
      <c r="H30" s="44">
        <v>12</v>
      </c>
      <c r="I30" s="44">
        <v>4</v>
      </c>
      <c r="J30" s="44">
        <v>7</v>
      </c>
      <c r="K30" s="44">
        <v>3</v>
      </c>
      <c r="L30" s="44">
        <v>3</v>
      </c>
      <c r="M30" s="44">
        <v>0</v>
      </c>
      <c r="N30" s="16">
        <f t="shared" si="0"/>
        <v>25</v>
      </c>
      <c r="O30" s="5">
        <v>675.97</v>
      </c>
      <c r="P30" s="5">
        <f t="shared" si="6"/>
        <v>675.97</v>
      </c>
      <c r="Q30" s="16">
        <f t="shared" si="1"/>
        <v>100</v>
      </c>
      <c r="R30" s="5">
        <v>0</v>
      </c>
      <c r="S30" s="16">
        <f t="shared" si="2"/>
        <v>0</v>
      </c>
      <c r="T30" s="5">
        <f t="shared" si="7"/>
        <v>675.97</v>
      </c>
      <c r="U30" s="16">
        <f t="shared" si="3"/>
        <v>100</v>
      </c>
    </row>
    <row r="31" spans="1:21" ht="27.95" customHeight="1" x14ac:dyDescent="0.2">
      <c r="A31" s="1">
        <f t="shared" si="4"/>
        <v>26</v>
      </c>
      <c r="B31" s="1" t="s">
        <v>22</v>
      </c>
      <c r="C31" s="1"/>
      <c r="D31" s="25" t="s">
        <v>104</v>
      </c>
      <c r="E31" s="25" t="s">
        <v>41</v>
      </c>
      <c r="F31" s="27" t="s">
        <v>105</v>
      </c>
      <c r="G31" s="16">
        <f t="shared" si="5"/>
        <v>0</v>
      </c>
      <c r="H31" s="44">
        <v>5</v>
      </c>
      <c r="I31" s="44">
        <v>3</v>
      </c>
      <c r="J31" s="44">
        <v>2</v>
      </c>
      <c r="K31" s="44">
        <v>0</v>
      </c>
      <c r="L31" s="44">
        <v>0</v>
      </c>
      <c r="M31" s="44">
        <v>0</v>
      </c>
      <c r="N31" s="16">
        <f t="shared" si="0"/>
        <v>0</v>
      </c>
      <c r="O31" s="5">
        <v>0</v>
      </c>
      <c r="P31" s="5">
        <f t="shared" si="6"/>
        <v>0</v>
      </c>
      <c r="Q31" s="16">
        <f t="shared" si="1"/>
        <v>0</v>
      </c>
      <c r="R31" s="5">
        <v>0</v>
      </c>
      <c r="S31" s="16">
        <f t="shared" si="2"/>
        <v>0</v>
      </c>
      <c r="T31" s="5">
        <f t="shared" si="7"/>
        <v>0</v>
      </c>
      <c r="U31" s="16">
        <f t="shared" si="3"/>
        <v>0</v>
      </c>
    </row>
    <row r="32" spans="1:21" ht="27.95" customHeight="1" x14ac:dyDescent="0.2">
      <c r="A32" s="1">
        <f t="shared" si="4"/>
        <v>27</v>
      </c>
      <c r="B32" s="1" t="s">
        <v>22</v>
      </c>
      <c r="C32" s="1"/>
      <c r="D32" s="25" t="s">
        <v>106</v>
      </c>
      <c r="E32" s="25" t="s">
        <v>53</v>
      </c>
      <c r="F32" s="26" t="s">
        <v>107</v>
      </c>
      <c r="G32" s="16">
        <f t="shared" si="5"/>
        <v>0</v>
      </c>
      <c r="H32" s="44">
        <v>4</v>
      </c>
      <c r="I32" s="44">
        <v>3</v>
      </c>
      <c r="J32" s="44">
        <v>1</v>
      </c>
      <c r="K32" s="44">
        <v>0</v>
      </c>
      <c r="L32" s="44">
        <v>0</v>
      </c>
      <c r="M32" s="44">
        <v>0</v>
      </c>
      <c r="N32" s="16">
        <f t="shared" si="0"/>
        <v>0</v>
      </c>
      <c r="O32" s="5">
        <v>0</v>
      </c>
      <c r="P32" s="5">
        <f t="shared" si="6"/>
        <v>0</v>
      </c>
      <c r="Q32" s="16">
        <f t="shared" si="1"/>
        <v>0</v>
      </c>
      <c r="R32" s="5">
        <v>0</v>
      </c>
      <c r="S32" s="16">
        <f t="shared" si="2"/>
        <v>0</v>
      </c>
      <c r="T32" s="5">
        <f t="shared" si="7"/>
        <v>0</v>
      </c>
      <c r="U32" s="16">
        <f t="shared" si="3"/>
        <v>0</v>
      </c>
    </row>
    <row r="33" spans="1:21" ht="27.95" customHeight="1" x14ac:dyDescent="0.2">
      <c r="A33" s="1">
        <f t="shared" si="4"/>
        <v>28</v>
      </c>
      <c r="B33" s="1" t="s">
        <v>22</v>
      </c>
      <c r="C33" s="1"/>
      <c r="D33" s="25" t="s">
        <v>108</v>
      </c>
      <c r="E33" s="25" t="s">
        <v>41</v>
      </c>
      <c r="F33" s="32" t="s">
        <v>109</v>
      </c>
      <c r="G33" s="16">
        <f t="shared" si="5"/>
        <v>0</v>
      </c>
      <c r="H33" s="44">
        <v>13</v>
      </c>
      <c r="I33" s="44">
        <v>4</v>
      </c>
      <c r="J33" s="44">
        <v>8</v>
      </c>
      <c r="K33" s="44">
        <v>0</v>
      </c>
      <c r="L33" s="44">
        <v>0</v>
      </c>
      <c r="M33" s="44">
        <v>0</v>
      </c>
      <c r="N33" s="16">
        <f t="shared" si="0"/>
        <v>0</v>
      </c>
      <c r="O33" s="5">
        <v>0</v>
      </c>
      <c r="P33" s="5">
        <f t="shared" si="6"/>
        <v>0</v>
      </c>
      <c r="Q33" s="16">
        <f t="shared" si="1"/>
        <v>0</v>
      </c>
      <c r="R33" s="5">
        <v>0</v>
      </c>
      <c r="S33" s="16">
        <f t="shared" si="2"/>
        <v>0</v>
      </c>
      <c r="T33" s="5">
        <f t="shared" si="7"/>
        <v>0</v>
      </c>
      <c r="U33" s="16">
        <f t="shared" si="3"/>
        <v>0</v>
      </c>
    </row>
    <row r="34" spans="1:21" ht="27.95" customHeight="1" x14ac:dyDescent="0.2">
      <c r="A34" s="1">
        <f t="shared" si="4"/>
        <v>29</v>
      </c>
      <c r="B34" s="1" t="s">
        <v>22</v>
      </c>
      <c r="C34" s="1"/>
      <c r="D34" s="25" t="s">
        <v>110</v>
      </c>
      <c r="E34" s="25" t="s">
        <v>111</v>
      </c>
      <c r="F34" s="26" t="s">
        <v>112</v>
      </c>
      <c r="G34" s="16">
        <f t="shared" si="5"/>
        <v>0</v>
      </c>
      <c r="H34" s="44">
        <f t="shared" si="8"/>
        <v>0</v>
      </c>
      <c r="I34" s="44">
        <v>0</v>
      </c>
      <c r="J34" s="44">
        <v>0</v>
      </c>
      <c r="K34" s="44">
        <v>0</v>
      </c>
      <c r="L34" s="44">
        <v>0</v>
      </c>
      <c r="M34" s="44">
        <v>0</v>
      </c>
      <c r="N34" s="16">
        <f t="shared" si="0"/>
        <v>0</v>
      </c>
      <c r="O34" s="5">
        <v>0</v>
      </c>
      <c r="P34" s="5">
        <f t="shared" si="6"/>
        <v>0</v>
      </c>
      <c r="Q34" s="16">
        <f t="shared" si="1"/>
        <v>0</v>
      </c>
      <c r="R34" s="5">
        <v>0</v>
      </c>
      <c r="S34" s="16">
        <f t="shared" si="2"/>
        <v>0</v>
      </c>
      <c r="T34" s="5">
        <f t="shared" si="7"/>
        <v>0</v>
      </c>
      <c r="U34" s="16">
        <f t="shared" si="3"/>
        <v>0</v>
      </c>
    </row>
    <row r="35" spans="1:21" ht="27.95" customHeight="1" x14ac:dyDescent="0.2">
      <c r="A35" s="1">
        <f t="shared" si="4"/>
        <v>30</v>
      </c>
      <c r="B35" s="1" t="s">
        <v>22</v>
      </c>
      <c r="C35" s="1"/>
      <c r="D35" s="25" t="s">
        <v>113</v>
      </c>
      <c r="E35" s="25" t="s">
        <v>53</v>
      </c>
      <c r="F35" s="26" t="s">
        <v>114</v>
      </c>
      <c r="G35" s="16">
        <f t="shared" si="5"/>
        <v>0</v>
      </c>
      <c r="H35" s="44">
        <v>6</v>
      </c>
      <c r="I35" s="44">
        <v>2</v>
      </c>
      <c r="J35" s="44">
        <v>3</v>
      </c>
      <c r="K35" s="44">
        <v>0</v>
      </c>
      <c r="L35" s="44">
        <v>0</v>
      </c>
      <c r="M35" s="44">
        <v>0</v>
      </c>
      <c r="N35" s="16">
        <f t="shared" si="0"/>
        <v>0</v>
      </c>
      <c r="O35" s="5">
        <v>0</v>
      </c>
      <c r="P35" s="5">
        <f t="shared" si="6"/>
        <v>0</v>
      </c>
      <c r="Q35" s="16">
        <f t="shared" si="1"/>
        <v>0</v>
      </c>
      <c r="R35" s="5">
        <v>0</v>
      </c>
      <c r="S35" s="16">
        <f t="shared" si="2"/>
        <v>0</v>
      </c>
      <c r="T35" s="5">
        <f t="shared" si="7"/>
        <v>0</v>
      </c>
      <c r="U35" s="16">
        <f t="shared" si="3"/>
        <v>0</v>
      </c>
    </row>
    <row r="36" spans="1:21" ht="40.5" customHeight="1" x14ac:dyDescent="0.2">
      <c r="A36" s="1">
        <f t="shared" si="4"/>
        <v>31</v>
      </c>
      <c r="B36" s="25" t="s">
        <v>264</v>
      </c>
      <c r="C36" s="63" t="s">
        <v>265</v>
      </c>
      <c r="D36" s="25" t="s">
        <v>115</v>
      </c>
      <c r="E36" s="31" t="s">
        <v>116</v>
      </c>
      <c r="F36" s="32" t="s">
        <v>117</v>
      </c>
      <c r="G36" s="16">
        <f t="shared" si="5"/>
        <v>0</v>
      </c>
      <c r="H36" s="44">
        <v>9</v>
      </c>
      <c r="I36" s="44">
        <v>1</v>
      </c>
      <c r="J36" s="44">
        <v>4</v>
      </c>
      <c r="K36" s="44">
        <v>0</v>
      </c>
      <c r="L36" s="44">
        <v>0</v>
      </c>
      <c r="M36" s="44">
        <v>0</v>
      </c>
      <c r="N36" s="16">
        <f t="shared" si="0"/>
        <v>0</v>
      </c>
      <c r="O36" s="5">
        <v>0</v>
      </c>
      <c r="P36" s="5">
        <f t="shared" si="6"/>
        <v>0</v>
      </c>
      <c r="Q36" s="16">
        <f t="shared" si="1"/>
        <v>0</v>
      </c>
      <c r="R36" s="5">
        <v>0</v>
      </c>
      <c r="S36" s="16">
        <f t="shared" si="2"/>
        <v>0</v>
      </c>
      <c r="T36" s="5">
        <f t="shared" si="7"/>
        <v>0</v>
      </c>
      <c r="U36" s="16">
        <f t="shared" si="3"/>
        <v>0</v>
      </c>
    </row>
    <row r="37" spans="1:21" ht="27.95" customHeight="1" x14ac:dyDescent="0.2">
      <c r="A37" s="1">
        <f t="shared" si="4"/>
        <v>32</v>
      </c>
      <c r="B37" s="1" t="s">
        <v>22</v>
      </c>
      <c r="C37" s="1"/>
      <c r="D37" s="25" t="s">
        <v>118</v>
      </c>
      <c r="E37" s="25" t="s">
        <v>116</v>
      </c>
      <c r="F37" s="26" t="s">
        <v>119</v>
      </c>
      <c r="G37" s="16">
        <f t="shared" si="5"/>
        <v>681.6</v>
      </c>
      <c r="H37" s="44">
        <v>2</v>
      </c>
      <c r="I37" s="44">
        <v>1</v>
      </c>
      <c r="J37" s="44">
        <v>1</v>
      </c>
      <c r="K37" s="44">
        <v>2</v>
      </c>
      <c r="L37" s="44">
        <v>2</v>
      </c>
      <c r="M37" s="44">
        <v>0</v>
      </c>
      <c r="N37" s="16">
        <f t="shared" si="0"/>
        <v>100</v>
      </c>
      <c r="O37" s="5">
        <v>681.6</v>
      </c>
      <c r="P37" s="5">
        <f t="shared" si="6"/>
        <v>681.6</v>
      </c>
      <c r="Q37" s="16">
        <f t="shared" si="1"/>
        <v>100</v>
      </c>
      <c r="R37" s="5">
        <v>0</v>
      </c>
      <c r="S37" s="16">
        <f t="shared" si="2"/>
        <v>0</v>
      </c>
      <c r="T37" s="5">
        <f t="shared" si="7"/>
        <v>681.6</v>
      </c>
      <c r="U37" s="16">
        <f t="shared" si="3"/>
        <v>100</v>
      </c>
    </row>
    <row r="38" spans="1:21" ht="27.95" customHeight="1" x14ac:dyDescent="0.2">
      <c r="A38" s="1">
        <f t="shared" si="4"/>
        <v>33</v>
      </c>
      <c r="B38" s="1" t="s">
        <v>22</v>
      </c>
      <c r="C38" s="1"/>
      <c r="D38" s="25" t="s">
        <v>120</v>
      </c>
      <c r="E38" s="25" t="s">
        <v>58</v>
      </c>
      <c r="F38" s="26" t="s">
        <v>121</v>
      </c>
      <c r="G38" s="16">
        <f t="shared" si="5"/>
        <v>0</v>
      </c>
      <c r="H38" s="44">
        <v>2</v>
      </c>
      <c r="I38" s="44">
        <v>1</v>
      </c>
      <c r="J38" s="44">
        <v>1</v>
      </c>
      <c r="K38" s="44">
        <v>0</v>
      </c>
      <c r="L38" s="44">
        <v>0</v>
      </c>
      <c r="M38" s="44">
        <v>0</v>
      </c>
      <c r="N38" s="16">
        <f t="shared" si="0"/>
        <v>0</v>
      </c>
      <c r="O38" s="5">
        <v>0</v>
      </c>
      <c r="P38" s="5">
        <f t="shared" si="6"/>
        <v>0</v>
      </c>
      <c r="Q38" s="16">
        <f t="shared" si="1"/>
        <v>0</v>
      </c>
      <c r="R38" s="5">
        <v>0</v>
      </c>
      <c r="S38" s="16">
        <f t="shared" si="2"/>
        <v>0</v>
      </c>
      <c r="T38" s="5">
        <f t="shared" si="7"/>
        <v>0</v>
      </c>
      <c r="U38" s="16">
        <f t="shared" si="3"/>
        <v>0</v>
      </c>
    </row>
    <row r="39" spans="1:21" ht="27.95" customHeight="1" x14ac:dyDescent="0.2">
      <c r="A39" s="1">
        <f t="shared" si="4"/>
        <v>34</v>
      </c>
      <c r="B39" s="1" t="s">
        <v>22</v>
      </c>
      <c r="C39" s="1"/>
      <c r="D39" s="25" t="s">
        <v>122</v>
      </c>
      <c r="E39" s="25" t="s">
        <v>123</v>
      </c>
      <c r="F39" s="26" t="s">
        <v>124</v>
      </c>
      <c r="G39" s="16">
        <f t="shared" si="5"/>
        <v>0</v>
      </c>
      <c r="H39" s="44">
        <v>9</v>
      </c>
      <c r="I39" s="44">
        <v>0</v>
      </c>
      <c r="J39" s="44">
        <v>8</v>
      </c>
      <c r="K39" s="44">
        <v>0</v>
      </c>
      <c r="L39" s="44">
        <v>0</v>
      </c>
      <c r="M39" s="44">
        <v>0</v>
      </c>
      <c r="N39" s="16">
        <f t="shared" si="0"/>
        <v>0</v>
      </c>
      <c r="O39" s="5">
        <v>0</v>
      </c>
      <c r="P39" s="5">
        <f t="shared" si="6"/>
        <v>0</v>
      </c>
      <c r="Q39" s="16">
        <f t="shared" si="1"/>
        <v>0</v>
      </c>
      <c r="R39" s="5">
        <v>0</v>
      </c>
      <c r="S39" s="16">
        <f t="shared" si="2"/>
        <v>0</v>
      </c>
      <c r="T39" s="5">
        <f t="shared" si="7"/>
        <v>0</v>
      </c>
      <c r="U39" s="16">
        <f t="shared" si="3"/>
        <v>0</v>
      </c>
    </row>
    <row r="40" spans="1:21" ht="27.95" customHeight="1" x14ac:dyDescent="0.2">
      <c r="A40" s="1">
        <f t="shared" si="4"/>
        <v>35</v>
      </c>
      <c r="B40" s="1" t="s">
        <v>22</v>
      </c>
      <c r="C40" s="1"/>
      <c r="D40" s="25" t="s">
        <v>266</v>
      </c>
      <c r="E40" s="25" t="s">
        <v>41</v>
      </c>
      <c r="F40" s="26"/>
      <c r="G40" s="16">
        <f t="shared" si="5"/>
        <v>0</v>
      </c>
      <c r="H40" s="44">
        <v>1</v>
      </c>
      <c r="I40" s="44">
        <v>0</v>
      </c>
      <c r="J40" s="44">
        <v>1</v>
      </c>
      <c r="K40" s="44">
        <v>0</v>
      </c>
      <c r="L40" s="44">
        <v>0</v>
      </c>
      <c r="M40" s="44">
        <v>0</v>
      </c>
      <c r="N40" s="16">
        <f t="shared" si="0"/>
        <v>0</v>
      </c>
      <c r="O40" s="16">
        <f t="shared" si="0"/>
        <v>0</v>
      </c>
      <c r="P40" s="5">
        <f t="shared" si="6"/>
        <v>0</v>
      </c>
      <c r="Q40" s="16">
        <f t="shared" si="0"/>
        <v>0</v>
      </c>
      <c r="R40" s="16">
        <f t="shared" si="0"/>
        <v>0</v>
      </c>
      <c r="S40" s="16">
        <f t="shared" si="0"/>
        <v>0</v>
      </c>
      <c r="T40" s="5">
        <f t="shared" si="7"/>
        <v>0</v>
      </c>
      <c r="U40" s="16">
        <f t="shared" si="0"/>
        <v>0</v>
      </c>
    </row>
    <row r="41" spans="1:21" ht="51.75" customHeight="1" x14ac:dyDescent="0.2">
      <c r="A41" s="1">
        <f t="shared" si="4"/>
        <v>36</v>
      </c>
      <c r="B41" s="63" t="s">
        <v>23</v>
      </c>
      <c r="C41" s="63" t="s">
        <v>273</v>
      </c>
      <c r="D41" s="25" t="s">
        <v>274</v>
      </c>
      <c r="E41" s="25" t="s">
        <v>41</v>
      </c>
      <c r="F41" s="26"/>
      <c r="G41" s="16">
        <f t="shared" si="5"/>
        <v>0</v>
      </c>
      <c r="H41" s="44">
        <v>1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16">
        <f t="shared" si="0"/>
        <v>0</v>
      </c>
      <c r="O41" s="16">
        <f t="shared" si="0"/>
        <v>0</v>
      </c>
      <c r="P41" s="5">
        <f t="shared" si="6"/>
        <v>0</v>
      </c>
      <c r="Q41" s="16">
        <f t="shared" si="0"/>
        <v>0</v>
      </c>
      <c r="R41" s="16">
        <f t="shared" si="0"/>
        <v>0</v>
      </c>
      <c r="S41" s="16">
        <f t="shared" si="0"/>
        <v>0</v>
      </c>
      <c r="T41" s="5">
        <f t="shared" si="7"/>
        <v>0</v>
      </c>
      <c r="U41" s="16">
        <f t="shared" si="0"/>
        <v>0</v>
      </c>
    </row>
    <row r="42" spans="1:21" ht="27.95" customHeight="1" x14ac:dyDescent="0.2">
      <c r="A42" s="1">
        <f t="shared" si="4"/>
        <v>37</v>
      </c>
      <c r="B42" s="1" t="s">
        <v>22</v>
      </c>
      <c r="C42" s="1"/>
      <c r="D42" s="25" t="s">
        <v>125</v>
      </c>
      <c r="E42" s="25" t="s">
        <v>72</v>
      </c>
      <c r="F42" s="26" t="s">
        <v>126</v>
      </c>
      <c r="G42" s="16">
        <f t="shared" si="5"/>
        <v>0</v>
      </c>
      <c r="H42" s="44">
        <v>3</v>
      </c>
      <c r="I42" s="44">
        <v>0</v>
      </c>
      <c r="J42" s="44">
        <v>3</v>
      </c>
      <c r="K42" s="44">
        <v>0</v>
      </c>
      <c r="L42" s="44">
        <v>0</v>
      </c>
      <c r="M42" s="44">
        <v>0</v>
      </c>
      <c r="N42" s="16">
        <f t="shared" si="0"/>
        <v>0</v>
      </c>
      <c r="O42" s="5">
        <v>0</v>
      </c>
      <c r="P42" s="5">
        <f t="shared" si="6"/>
        <v>0</v>
      </c>
      <c r="Q42" s="16">
        <f t="shared" si="1"/>
        <v>0</v>
      </c>
      <c r="R42" s="5">
        <v>0</v>
      </c>
      <c r="S42" s="16">
        <f t="shared" si="2"/>
        <v>0</v>
      </c>
      <c r="T42" s="5">
        <f t="shared" si="7"/>
        <v>0</v>
      </c>
      <c r="U42" s="16">
        <f t="shared" si="3"/>
        <v>0</v>
      </c>
    </row>
    <row r="43" spans="1:21" ht="27.95" customHeight="1" x14ac:dyDescent="0.2">
      <c r="A43" s="1">
        <f t="shared" si="4"/>
        <v>38</v>
      </c>
      <c r="B43" s="1" t="s">
        <v>22</v>
      </c>
      <c r="C43" s="1"/>
      <c r="D43" s="37" t="s">
        <v>127</v>
      </c>
      <c r="E43" s="37" t="s">
        <v>128</v>
      </c>
      <c r="F43" s="28" t="s">
        <v>129</v>
      </c>
      <c r="G43" s="16">
        <f t="shared" si="5"/>
        <v>0</v>
      </c>
      <c r="H43" s="44">
        <v>5</v>
      </c>
      <c r="I43" s="44">
        <v>2</v>
      </c>
      <c r="J43" s="44">
        <v>3</v>
      </c>
      <c r="K43" s="44">
        <v>0</v>
      </c>
      <c r="L43" s="44">
        <v>0</v>
      </c>
      <c r="M43" s="44">
        <v>0</v>
      </c>
      <c r="N43" s="16">
        <f t="shared" si="0"/>
        <v>0</v>
      </c>
      <c r="O43" s="5">
        <v>0</v>
      </c>
      <c r="P43" s="5">
        <f t="shared" si="6"/>
        <v>0</v>
      </c>
      <c r="Q43" s="16">
        <f t="shared" si="1"/>
        <v>0</v>
      </c>
      <c r="R43" s="5">
        <v>0</v>
      </c>
      <c r="S43" s="16">
        <f t="shared" si="2"/>
        <v>0</v>
      </c>
      <c r="T43" s="5">
        <f t="shared" si="7"/>
        <v>0</v>
      </c>
      <c r="U43" s="16">
        <f t="shared" si="3"/>
        <v>0</v>
      </c>
    </row>
    <row r="44" spans="1:21" ht="27.95" customHeight="1" x14ac:dyDescent="0.2">
      <c r="A44" s="1">
        <f t="shared" si="4"/>
        <v>39</v>
      </c>
      <c r="B44" s="1" t="s">
        <v>22</v>
      </c>
      <c r="C44" s="1"/>
      <c r="D44" s="25" t="s">
        <v>275</v>
      </c>
      <c r="E44" s="37" t="s">
        <v>276</v>
      </c>
      <c r="F44" s="59"/>
      <c r="G44" s="16">
        <f t="shared" si="5"/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16">
        <f t="shared" si="0"/>
        <v>0</v>
      </c>
      <c r="O44" s="16">
        <f t="shared" si="0"/>
        <v>0</v>
      </c>
      <c r="P44" s="5">
        <f t="shared" si="6"/>
        <v>0</v>
      </c>
      <c r="Q44" s="16">
        <f t="shared" si="0"/>
        <v>0</v>
      </c>
      <c r="R44" s="16">
        <f t="shared" si="0"/>
        <v>0</v>
      </c>
      <c r="S44" s="16">
        <f t="shared" si="0"/>
        <v>0</v>
      </c>
      <c r="T44" s="5">
        <f t="shared" si="7"/>
        <v>0</v>
      </c>
      <c r="U44" s="16">
        <f t="shared" si="0"/>
        <v>0</v>
      </c>
    </row>
    <row r="45" spans="1:21" ht="27.95" customHeight="1" x14ac:dyDescent="0.2">
      <c r="A45" s="1">
        <f t="shared" si="4"/>
        <v>40</v>
      </c>
      <c r="B45" s="1" t="s">
        <v>22</v>
      </c>
      <c r="C45" s="1"/>
      <c r="D45" s="37" t="s">
        <v>130</v>
      </c>
      <c r="E45" s="37" t="s">
        <v>41</v>
      </c>
      <c r="F45" s="38" t="s">
        <v>131</v>
      </c>
      <c r="G45" s="16">
        <f t="shared" si="5"/>
        <v>0</v>
      </c>
      <c r="H45" s="44">
        <v>5</v>
      </c>
      <c r="I45" s="44">
        <v>2</v>
      </c>
      <c r="J45" s="44">
        <v>2</v>
      </c>
      <c r="K45" s="44">
        <v>0</v>
      </c>
      <c r="L45" s="44">
        <v>0</v>
      </c>
      <c r="M45" s="44">
        <v>0</v>
      </c>
      <c r="N45" s="16">
        <f t="shared" si="0"/>
        <v>0</v>
      </c>
      <c r="O45" s="5">
        <v>0</v>
      </c>
      <c r="P45" s="5">
        <f t="shared" si="6"/>
        <v>0</v>
      </c>
      <c r="Q45" s="16">
        <f t="shared" si="1"/>
        <v>0</v>
      </c>
      <c r="R45" s="5">
        <v>0</v>
      </c>
      <c r="S45" s="16">
        <f t="shared" si="2"/>
        <v>0</v>
      </c>
      <c r="T45" s="5">
        <f t="shared" si="7"/>
        <v>0</v>
      </c>
      <c r="U45" s="16">
        <f t="shared" si="3"/>
        <v>0</v>
      </c>
    </row>
    <row r="46" spans="1:21" ht="51" customHeight="1" x14ac:dyDescent="0.2">
      <c r="A46" s="1">
        <f t="shared" si="4"/>
        <v>41</v>
      </c>
      <c r="B46" s="25" t="s">
        <v>23</v>
      </c>
      <c r="C46" s="63" t="s">
        <v>29</v>
      </c>
      <c r="D46" s="25" t="s">
        <v>132</v>
      </c>
      <c r="E46" s="25" t="s">
        <v>78</v>
      </c>
      <c r="F46" s="26" t="s">
        <v>133</v>
      </c>
      <c r="G46" s="16">
        <f t="shared" si="5"/>
        <v>0</v>
      </c>
      <c r="H46" s="44">
        <v>3</v>
      </c>
      <c r="I46" s="44">
        <v>0</v>
      </c>
      <c r="J46" s="44">
        <v>2</v>
      </c>
      <c r="K46" s="44">
        <v>0</v>
      </c>
      <c r="L46" s="44">
        <v>0</v>
      </c>
      <c r="M46" s="44">
        <v>0</v>
      </c>
      <c r="N46" s="16">
        <f t="shared" si="0"/>
        <v>0</v>
      </c>
      <c r="O46" s="5">
        <v>0</v>
      </c>
      <c r="P46" s="5">
        <f t="shared" si="6"/>
        <v>0</v>
      </c>
      <c r="Q46" s="16">
        <f t="shared" si="1"/>
        <v>0</v>
      </c>
      <c r="R46" s="5">
        <v>0</v>
      </c>
      <c r="S46" s="16">
        <f t="shared" si="2"/>
        <v>0</v>
      </c>
      <c r="T46" s="5">
        <f t="shared" si="7"/>
        <v>0</v>
      </c>
      <c r="U46" s="16">
        <f t="shared" si="3"/>
        <v>0</v>
      </c>
    </row>
    <row r="47" spans="1:21" ht="51" customHeight="1" x14ac:dyDescent="0.2">
      <c r="A47" s="1">
        <f t="shared" si="4"/>
        <v>42</v>
      </c>
      <c r="B47" s="60" t="s">
        <v>22</v>
      </c>
      <c r="C47" s="63"/>
      <c r="D47" s="37" t="s">
        <v>277</v>
      </c>
      <c r="E47" s="25" t="s">
        <v>41</v>
      </c>
      <c r="F47" s="26"/>
      <c r="G47" s="16">
        <f t="shared" si="5"/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16">
        <f t="shared" si="0"/>
        <v>0</v>
      </c>
      <c r="O47" s="5">
        <v>0</v>
      </c>
      <c r="P47" s="5">
        <f t="shared" si="6"/>
        <v>0</v>
      </c>
      <c r="Q47" s="5">
        <v>0</v>
      </c>
      <c r="R47" s="5">
        <v>0</v>
      </c>
      <c r="S47" s="5">
        <v>0</v>
      </c>
      <c r="T47" s="5">
        <f t="shared" si="7"/>
        <v>0</v>
      </c>
      <c r="U47" s="5">
        <v>0</v>
      </c>
    </row>
    <row r="48" spans="1:21" ht="27.95" customHeight="1" x14ac:dyDescent="0.2">
      <c r="A48" s="1">
        <f t="shared" si="4"/>
        <v>43</v>
      </c>
      <c r="B48" s="1" t="s">
        <v>22</v>
      </c>
      <c r="C48" s="1"/>
      <c r="D48" s="25" t="s">
        <v>134</v>
      </c>
      <c r="E48" s="25" t="s">
        <v>135</v>
      </c>
      <c r="F48" s="26" t="s">
        <v>136</v>
      </c>
      <c r="G48" s="16">
        <f t="shared" si="5"/>
        <v>0</v>
      </c>
      <c r="H48" s="44">
        <v>7</v>
      </c>
      <c r="I48" s="44">
        <v>1</v>
      </c>
      <c r="J48" s="44">
        <v>4</v>
      </c>
      <c r="K48" s="44">
        <v>0</v>
      </c>
      <c r="L48" s="44">
        <v>0</v>
      </c>
      <c r="M48" s="44">
        <v>0</v>
      </c>
      <c r="N48" s="16">
        <f t="shared" si="0"/>
        <v>0</v>
      </c>
      <c r="O48" s="5">
        <v>0</v>
      </c>
      <c r="P48" s="5">
        <f t="shared" si="6"/>
        <v>0</v>
      </c>
      <c r="Q48" s="16">
        <f t="shared" si="1"/>
        <v>0</v>
      </c>
      <c r="R48" s="5">
        <v>0</v>
      </c>
      <c r="S48" s="16">
        <f t="shared" si="2"/>
        <v>0</v>
      </c>
      <c r="T48" s="5">
        <f t="shared" si="7"/>
        <v>0</v>
      </c>
      <c r="U48" s="16">
        <f t="shared" si="3"/>
        <v>0</v>
      </c>
    </row>
    <row r="49" spans="1:21" ht="27.95" customHeight="1" x14ac:dyDescent="0.2">
      <c r="A49" s="1">
        <f t="shared" si="4"/>
        <v>44</v>
      </c>
      <c r="B49" s="1" t="s">
        <v>22</v>
      </c>
      <c r="C49" s="1"/>
      <c r="D49" s="25" t="s">
        <v>137</v>
      </c>
      <c r="E49" s="31" t="s">
        <v>53</v>
      </c>
      <c r="F49" s="26" t="s">
        <v>138</v>
      </c>
      <c r="G49" s="16">
        <f t="shared" si="5"/>
        <v>0</v>
      </c>
      <c r="H49" s="44">
        <f t="shared" si="8"/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16">
        <f t="shared" si="0"/>
        <v>0</v>
      </c>
      <c r="O49" s="5">
        <v>0</v>
      </c>
      <c r="P49" s="5">
        <f t="shared" si="6"/>
        <v>0</v>
      </c>
      <c r="Q49" s="16">
        <f t="shared" si="1"/>
        <v>0</v>
      </c>
      <c r="R49" s="5">
        <v>0</v>
      </c>
      <c r="S49" s="16">
        <f t="shared" si="2"/>
        <v>0</v>
      </c>
      <c r="T49" s="5">
        <f t="shared" si="7"/>
        <v>0</v>
      </c>
      <c r="U49" s="16">
        <f t="shared" si="3"/>
        <v>0</v>
      </c>
    </row>
    <row r="50" spans="1:21" ht="27.95" customHeight="1" x14ac:dyDescent="0.2">
      <c r="A50" s="1">
        <f t="shared" si="4"/>
        <v>45</v>
      </c>
      <c r="B50" s="1" t="s">
        <v>22</v>
      </c>
      <c r="C50" s="1"/>
      <c r="D50" s="25" t="s">
        <v>139</v>
      </c>
      <c r="E50" s="31" t="s">
        <v>135</v>
      </c>
      <c r="F50" s="26" t="s">
        <v>140</v>
      </c>
      <c r="G50" s="16">
        <f t="shared" si="5"/>
        <v>0</v>
      </c>
      <c r="H50" s="44">
        <f t="shared" si="8"/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16">
        <f t="shared" si="0"/>
        <v>0</v>
      </c>
      <c r="O50" s="5">
        <v>0</v>
      </c>
      <c r="P50" s="5">
        <f t="shared" si="6"/>
        <v>0</v>
      </c>
      <c r="Q50" s="16">
        <f t="shared" si="1"/>
        <v>0</v>
      </c>
      <c r="R50" s="5">
        <v>0</v>
      </c>
      <c r="S50" s="16">
        <f t="shared" si="2"/>
        <v>0</v>
      </c>
      <c r="T50" s="5">
        <f t="shared" si="7"/>
        <v>0</v>
      </c>
      <c r="U50" s="16">
        <f t="shared" si="3"/>
        <v>0</v>
      </c>
    </row>
    <row r="51" spans="1:21" ht="27.95" customHeight="1" x14ac:dyDescent="0.2">
      <c r="A51" s="1">
        <f t="shared" si="4"/>
        <v>46</v>
      </c>
      <c r="B51" s="1" t="s">
        <v>22</v>
      </c>
      <c r="C51" s="1"/>
      <c r="D51" s="25" t="s">
        <v>141</v>
      </c>
      <c r="E51" s="25" t="s">
        <v>53</v>
      </c>
      <c r="F51" s="26" t="s">
        <v>142</v>
      </c>
      <c r="G51" s="16">
        <f t="shared" si="5"/>
        <v>0</v>
      </c>
      <c r="H51" s="44">
        <v>5</v>
      </c>
      <c r="I51" s="44">
        <v>1</v>
      </c>
      <c r="J51" s="44">
        <v>4</v>
      </c>
      <c r="K51" s="44">
        <v>0</v>
      </c>
      <c r="L51" s="44">
        <v>0</v>
      </c>
      <c r="M51" s="44">
        <v>0</v>
      </c>
      <c r="N51" s="16">
        <f t="shared" si="0"/>
        <v>0</v>
      </c>
      <c r="O51" s="5">
        <v>0</v>
      </c>
      <c r="P51" s="5">
        <f t="shared" si="6"/>
        <v>0</v>
      </c>
      <c r="Q51" s="16">
        <f t="shared" si="1"/>
        <v>0</v>
      </c>
      <c r="R51" s="5">
        <v>0</v>
      </c>
      <c r="S51" s="16">
        <f t="shared" si="2"/>
        <v>0</v>
      </c>
      <c r="T51" s="5">
        <f t="shared" si="7"/>
        <v>0</v>
      </c>
      <c r="U51" s="16">
        <f t="shared" si="3"/>
        <v>0</v>
      </c>
    </row>
    <row r="52" spans="1:21" ht="27.95" customHeight="1" x14ac:dyDescent="0.2">
      <c r="A52" s="1">
        <f t="shared" si="4"/>
        <v>47</v>
      </c>
      <c r="B52" s="1" t="s">
        <v>22</v>
      </c>
      <c r="C52" s="1"/>
      <c r="D52" s="25" t="s">
        <v>143</v>
      </c>
      <c r="E52" s="25" t="s">
        <v>53</v>
      </c>
      <c r="F52" s="26" t="s">
        <v>144</v>
      </c>
      <c r="G52" s="16">
        <f t="shared" si="5"/>
        <v>0</v>
      </c>
      <c r="H52" s="44">
        <v>7</v>
      </c>
      <c r="I52" s="44">
        <v>0</v>
      </c>
      <c r="J52" s="44">
        <v>6</v>
      </c>
      <c r="K52" s="44">
        <v>0</v>
      </c>
      <c r="L52" s="44">
        <v>0</v>
      </c>
      <c r="M52" s="44">
        <v>0</v>
      </c>
      <c r="N52" s="16">
        <f t="shared" si="0"/>
        <v>0</v>
      </c>
      <c r="O52" s="5">
        <v>0</v>
      </c>
      <c r="P52" s="5">
        <f t="shared" si="6"/>
        <v>0</v>
      </c>
      <c r="Q52" s="16">
        <f t="shared" si="1"/>
        <v>0</v>
      </c>
      <c r="R52" s="5">
        <v>0</v>
      </c>
      <c r="S52" s="16">
        <f t="shared" si="2"/>
        <v>0</v>
      </c>
      <c r="T52" s="5">
        <f t="shared" si="7"/>
        <v>0</v>
      </c>
      <c r="U52" s="16">
        <f t="shared" si="3"/>
        <v>0</v>
      </c>
    </row>
    <row r="53" spans="1:21" ht="49.5" customHeight="1" x14ac:dyDescent="0.2">
      <c r="A53" s="1">
        <f t="shared" si="4"/>
        <v>48</v>
      </c>
      <c r="B53" s="25" t="s">
        <v>23</v>
      </c>
      <c r="C53" s="63" t="s">
        <v>268</v>
      </c>
      <c r="D53" s="25" t="s">
        <v>267</v>
      </c>
      <c r="E53" s="25" t="s">
        <v>41</v>
      </c>
      <c r="F53" s="26"/>
      <c r="G53" s="16">
        <f t="shared" si="5"/>
        <v>0</v>
      </c>
      <c r="H53" s="44">
        <v>1</v>
      </c>
      <c r="I53" s="44">
        <v>0</v>
      </c>
      <c r="J53" s="44">
        <v>1</v>
      </c>
      <c r="K53" s="44">
        <v>0</v>
      </c>
      <c r="L53" s="44">
        <v>0</v>
      </c>
      <c r="M53" s="44">
        <v>0</v>
      </c>
      <c r="N53" s="16">
        <f t="shared" si="0"/>
        <v>0</v>
      </c>
      <c r="O53" s="16">
        <f t="shared" si="0"/>
        <v>0</v>
      </c>
      <c r="P53" s="5">
        <f t="shared" si="6"/>
        <v>0</v>
      </c>
      <c r="Q53" s="16">
        <f t="shared" si="0"/>
        <v>0</v>
      </c>
      <c r="R53" s="16">
        <f t="shared" si="0"/>
        <v>0</v>
      </c>
      <c r="S53" s="16">
        <f t="shared" si="0"/>
        <v>0</v>
      </c>
      <c r="T53" s="5">
        <f t="shared" si="7"/>
        <v>0</v>
      </c>
      <c r="U53" s="16">
        <f t="shared" si="0"/>
        <v>0</v>
      </c>
    </row>
    <row r="54" spans="1:21" ht="27.95" customHeight="1" x14ac:dyDescent="0.2">
      <c r="A54" s="1">
        <f t="shared" si="4"/>
        <v>49</v>
      </c>
      <c r="B54" s="1" t="s">
        <v>22</v>
      </c>
      <c r="C54" s="1"/>
      <c r="D54" s="25" t="s">
        <v>145</v>
      </c>
      <c r="E54" s="25" t="s">
        <v>111</v>
      </c>
      <c r="F54" s="26" t="s">
        <v>146</v>
      </c>
      <c r="G54" s="16">
        <f t="shared" si="5"/>
        <v>0</v>
      </c>
      <c r="H54" s="44">
        <v>14</v>
      </c>
      <c r="I54" s="44">
        <v>0</v>
      </c>
      <c r="J54" s="44">
        <v>10</v>
      </c>
      <c r="K54" s="44">
        <v>0</v>
      </c>
      <c r="L54" s="44">
        <v>0</v>
      </c>
      <c r="M54" s="44">
        <v>0</v>
      </c>
      <c r="N54" s="16">
        <f t="shared" si="0"/>
        <v>0</v>
      </c>
      <c r="O54" s="5">
        <v>0</v>
      </c>
      <c r="P54" s="5">
        <f t="shared" si="6"/>
        <v>0</v>
      </c>
      <c r="Q54" s="16">
        <f t="shared" si="1"/>
        <v>0</v>
      </c>
      <c r="R54" s="5">
        <v>0</v>
      </c>
      <c r="S54" s="16">
        <f t="shared" si="2"/>
        <v>0</v>
      </c>
      <c r="T54" s="5">
        <f t="shared" si="7"/>
        <v>0</v>
      </c>
      <c r="U54" s="16">
        <f t="shared" si="3"/>
        <v>0</v>
      </c>
    </row>
    <row r="55" spans="1:21" ht="27.95" customHeight="1" x14ac:dyDescent="0.2">
      <c r="A55" s="1">
        <f t="shared" si="4"/>
        <v>50</v>
      </c>
      <c r="B55" s="1" t="s">
        <v>22</v>
      </c>
      <c r="C55" s="1"/>
      <c r="D55" s="25" t="s">
        <v>149</v>
      </c>
      <c r="E55" s="25" t="s">
        <v>150</v>
      </c>
      <c r="F55" s="26" t="s">
        <v>151</v>
      </c>
      <c r="G55" s="16">
        <f t="shared" si="5"/>
        <v>0</v>
      </c>
      <c r="H55" s="44">
        <v>5</v>
      </c>
      <c r="I55" s="44">
        <v>0</v>
      </c>
      <c r="J55" s="44">
        <v>4</v>
      </c>
      <c r="K55" s="44">
        <v>0</v>
      </c>
      <c r="L55" s="44">
        <v>0</v>
      </c>
      <c r="M55" s="44">
        <v>0</v>
      </c>
      <c r="N55" s="16">
        <f t="shared" si="0"/>
        <v>0</v>
      </c>
      <c r="O55" s="5">
        <v>0</v>
      </c>
      <c r="P55" s="5">
        <f t="shared" si="6"/>
        <v>0</v>
      </c>
      <c r="Q55" s="16">
        <f t="shared" si="1"/>
        <v>0</v>
      </c>
      <c r="R55" s="5">
        <v>0</v>
      </c>
      <c r="S55" s="16">
        <f t="shared" si="2"/>
        <v>0</v>
      </c>
      <c r="T55" s="5">
        <f t="shared" si="7"/>
        <v>0</v>
      </c>
      <c r="U55" s="16">
        <f t="shared" si="3"/>
        <v>0</v>
      </c>
    </row>
    <row r="56" spans="1:21" ht="27.95" customHeight="1" x14ac:dyDescent="0.2">
      <c r="A56" s="1">
        <f t="shared" si="4"/>
        <v>51</v>
      </c>
      <c r="B56" s="1" t="s">
        <v>22</v>
      </c>
      <c r="C56" s="1"/>
      <c r="D56" s="25" t="s">
        <v>152</v>
      </c>
      <c r="E56" s="31" t="s">
        <v>53</v>
      </c>
      <c r="F56" s="26" t="s">
        <v>153</v>
      </c>
      <c r="G56" s="16">
        <f t="shared" si="5"/>
        <v>0</v>
      </c>
      <c r="H56" s="44">
        <v>7</v>
      </c>
      <c r="I56" s="44">
        <v>1</v>
      </c>
      <c r="J56" s="44">
        <v>5</v>
      </c>
      <c r="K56" s="44">
        <v>0</v>
      </c>
      <c r="L56" s="44">
        <v>0</v>
      </c>
      <c r="M56" s="44">
        <v>0</v>
      </c>
      <c r="N56" s="16">
        <f t="shared" si="0"/>
        <v>0</v>
      </c>
      <c r="O56" s="5">
        <v>0</v>
      </c>
      <c r="P56" s="5">
        <f t="shared" si="6"/>
        <v>0</v>
      </c>
      <c r="Q56" s="16">
        <f t="shared" si="1"/>
        <v>0</v>
      </c>
      <c r="R56" s="5">
        <v>0</v>
      </c>
      <c r="S56" s="16">
        <f t="shared" si="2"/>
        <v>0</v>
      </c>
      <c r="T56" s="5">
        <f t="shared" si="7"/>
        <v>0</v>
      </c>
      <c r="U56" s="16">
        <f t="shared" si="3"/>
        <v>0</v>
      </c>
    </row>
    <row r="57" spans="1:21" ht="27.95" customHeight="1" x14ac:dyDescent="0.2">
      <c r="A57" s="1">
        <f t="shared" si="4"/>
        <v>52</v>
      </c>
      <c r="B57" s="1" t="s">
        <v>22</v>
      </c>
      <c r="C57" s="1"/>
      <c r="D57" s="25" t="s">
        <v>154</v>
      </c>
      <c r="E57" s="25" t="s">
        <v>155</v>
      </c>
      <c r="F57" s="26" t="s">
        <v>156</v>
      </c>
      <c r="G57" s="16">
        <f t="shared" si="5"/>
        <v>0</v>
      </c>
      <c r="H57" s="44">
        <v>6</v>
      </c>
      <c r="I57" s="44">
        <v>0</v>
      </c>
      <c r="J57" s="44">
        <v>6</v>
      </c>
      <c r="K57" s="44">
        <v>0</v>
      </c>
      <c r="L57" s="44">
        <v>0</v>
      </c>
      <c r="M57" s="44">
        <v>0</v>
      </c>
      <c r="N57" s="16">
        <f t="shared" si="0"/>
        <v>0</v>
      </c>
      <c r="O57" s="5">
        <v>0</v>
      </c>
      <c r="P57" s="5">
        <f t="shared" si="6"/>
        <v>0</v>
      </c>
      <c r="Q57" s="16">
        <f t="shared" si="1"/>
        <v>0</v>
      </c>
      <c r="R57" s="5">
        <v>0</v>
      </c>
      <c r="S57" s="16">
        <f t="shared" si="2"/>
        <v>0</v>
      </c>
      <c r="T57" s="5">
        <f t="shared" si="7"/>
        <v>0</v>
      </c>
      <c r="U57" s="16">
        <f t="shared" si="3"/>
        <v>0</v>
      </c>
    </row>
    <row r="58" spans="1:21" ht="39" customHeight="1" x14ac:dyDescent="0.2">
      <c r="A58" s="1">
        <f t="shared" si="4"/>
        <v>53</v>
      </c>
      <c r="B58" s="25" t="s">
        <v>23</v>
      </c>
      <c r="C58" s="63" t="s">
        <v>30</v>
      </c>
      <c r="D58" s="25" t="s">
        <v>157</v>
      </c>
      <c r="E58" s="39" t="s">
        <v>158</v>
      </c>
      <c r="F58" s="32" t="s">
        <v>159</v>
      </c>
      <c r="G58" s="16">
        <f t="shared" si="5"/>
        <v>0</v>
      </c>
      <c r="H58" s="44">
        <v>5</v>
      </c>
      <c r="I58" s="44">
        <v>1</v>
      </c>
      <c r="J58" s="44">
        <v>3</v>
      </c>
      <c r="K58" s="44">
        <v>0</v>
      </c>
      <c r="L58" s="44">
        <v>0</v>
      </c>
      <c r="M58" s="44">
        <v>0</v>
      </c>
      <c r="N58" s="16">
        <f t="shared" si="0"/>
        <v>0</v>
      </c>
      <c r="O58" s="5">
        <v>0</v>
      </c>
      <c r="P58" s="5">
        <f t="shared" si="6"/>
        <v>0</v>
      </c>
      <c r="Q58" s="16">
        <f t="shared" si="1"/>
        <v>0</v>
      </c>
      <c r="R58" s="5">
        <v>0</v>
      </c>
      <c r="S58" s="16">
        <f t="shared" si="2"/>
        <v>0</v>
      </c>
      <c r="T58" s="5">
        <f t="shared" si="7"/>
        <v>0</v>
      </c>
      <c r="U58" s="16">
        <f t="shared" si="3"/>
        <v>0</v>
      </c>
    </row>
    <row r="59" spans="1:21" ht="27.95" customHeight="1" x14ac:dyDescent="0.2">
      <c r="A59" s="1">
        <f t="shared" si="4"/>
        <v>54</v>
      </c>
      <c r="B59" s="1" t="s">
        <v>22</v>
      </c>
      <c r="C59" s="1"/>
      <c r="D59" s="25" t="s">
        <v>160</v>
      </c>
      <c r="E59" s="25" t="s">
        <v>161</v>
      </c>
      <c r="F59" s="27" t="s">
        <v>162</v>
      </c>
      <c r="G59" s="16">
        <f t="shared" si="5"/>
        <v>251.6</v>
      </c>
      <c r="H59" s="44">
        <v>10</v>
      </c>
      <c r="I59" s="44">
        <v>0</v>
      </c>
      <c r="J59" s="44">
        <v>3</v>
      </c>
      <c r="K59" s="44">
        <v>2</v>
      </c>
      <c r="L59" s="44">
        <v>2</v>
      </c>
      <c r="M59" s="44">
        <v>0</v>
      </c>
      <c r="N59" s="16">
        <f t="shared" si="0"/>
        <v>20</v>
      </c>
      <c r="O59" s="5">
        <v>251.6</v>
      </c>
      <c r="P59" s="5">
        <f t="shared" si="6"/>
        <v>251.6</v>
      </c>
      <c r="Q59" s="16">
        <f t="shared" si="1"/>
        <v>100</v>
      </c>
      <c r="R59" s="5">
        <v>0</v>
      </c>
      <c r="S59" s="16">
        <f t="shared" si="2"/>
        <v>0</v>
      </c>
      <c r="T59" s="5">
        <f t="shared" si="7"/>
        <v>251.6</v>
      </c>
      <c r="U59" s="16">
        <f t="shared" si="3"/>
        <v>100</v>
      </c>
    </row>
    <row r="60" spans="1:21" ht="27.95" customHeight="1" x14ac:dyDescent="0.2">
      <c r="A60" s="1">
        <f t="shared" si="4"/>
        <v>55</v>
      </c>
      <c r="B60" s="25" t="s">
        <v>24</v>
      </c>
      <c r="C60" s="63" t="s">
        <v>31</v>
      </c>
      <c r="D60" s="25" t="s">
        <v>163</v>
      </c>
      <c r="E60" s="25" t="s">
        <v>164</v>
      </c>
      <c r="F60" s="26" t="s">
        <v>165</v>
      </c>
      <c r="G60" s="16">
        <f t="shared" si="5"/>
        <v>1060.3599999999999</v>
      </c>
      <c r="H60" s="44">
        <v>6</v>
      </c>
      <c r="I60" s="44">
        <v>2</v>
      </c>
      <c r="J60" s="44">
        <v>2</v>
      </c>
      <c r="K60" s="44">
        <v>4</v>
      </c>
      <c r="L60" s="44">
        <v>4</v>
      </c>
      <c r="M60" s="44">
        <v>0</v>
      </c>
      <c r="N60" s="16">
        <f t="shared" si="0"/>
        <v>66.666666666666657</v>
      </c>
      <c r="O60" s="5">
        <v>1060.3599999999999</v>
      </c>
      <c r="P60" s="5">
        <f t="shared" si="6"/>
        <v>1060.3599999999999</v>
      </c>
      <c r="Q60" s="16">
        <f t="shared" si="1"/>
        <v>100</v>
      </c>
      <c r="R60" s="5">
        <v>0</v>
      </c>
      <c r="S60" s="16">
        <f t="shared" si="2"/>
        <v>0</v>
      </c>
      <c r="T60" s="5">
        <f t="shared" si="7"/>
        <v>1060.3599999999999</v>
      </c>
      <c r="U60" s="16">
        <f t="shared" si="3"/>
        <v>100</v>
      </c>
    </row>
    <row r="61" spans="1:21" ht="27.95" customHeight="1" x14ac:dyDescent="0.2">
      <c r="A61" s="1">
        <f t="shared" si="4"/>
        <v>56</v>
      </c>
      <c r="B61" s="1" t="s">
        <v>22</v>
      </c>
      <c r="C61" s="1"/>
      <c r="D61" s="25" t="s">
        <v>166</v>
      </c>
      <c r="E61" s="25" t="s">
        <v>53</v>
      </c>
      <c r="F61" s="32" t="s">
        <v>167</v>
      </c>
      <c r="G61" s="16">
        <f t="shared" si="5"/>
        <v>0</v>
      </c>
      <c r="H61" s="44">
        <v>6</v>
      </c>
      <c r="I61" s="44">
        <v>1</v>
      </c>
      <c r="J61" s="44">
        <v>5</v>
      </c>
      <c r="K61" s="44">
        <v>0</v>
      </c>
      <c r="L61" s="44">
        <v>0</v>
      </c>
      <c r="M61" s="44">
        <v>0</v>
      </c>
      <c r="N61" s="16">
        <f t="shared" si="0"/>
        <v>0</v>
      </c>
      <c r="O61" s="5">
        <v>0</v>
      </c>
      <c r="P61" s="5">
        <f t="shared" si="6"/>
        <v>0</v>
      </c>
      <c r="Q61" s="16">
        <f t="shared" si="1"/>
        <v>0</v>
      </c>
      <c r="R61" s="5">
        <v>0</v>
      </c>
      <c r="S61" s="16">
        <f t="shared" si="2"/>
        <v>0</v>
      </c>
      <c r="T61" s="5">
        <f t="shared" si="7"/>
        <v>0</v>
      </c>
      <c r="U61" s="16">
        <f t="shared" si="3"/>
        <v>0</v>
      </c>
    </row>
    <row r="62" spans="1:21" ht="27.95" customHeight="1" x14ac:dyDescent="0.2">
      <c r="A62" s="1">
        <f t="shared" si="4"/>
        <v>57</v>
      </c>
      <c r="B62" s="1" t="s">
        <v>22</v>
      </c>
      <c r="C62" s="1"/>
      <c r="D62" s="25" t="s">
        <v>168</v>
      </c>
      <c r="E62" s="25" t="s">
        <v>41</v>
      </c>
      <c r="F62" s="32" t="s">
        <v>169</v>
      </c>
      <c r="G62" s="16">
        <f t="shared" si="5"/>
        <v>0</v>
      </c>
      <c r="H62" s="44">
        <v>6</v>
      </c>
      <c r="I62" s="44">
        <v>0</v>
      </c>
      <c r="J62" s="44">
        <v>4</v>
      </c>
      <c r="K62" s="44">
        <v>0</v>
      </c>
      <c r="L62" s="44">
        <v>0</v>
      </c>
      <c r="M62" s="44">
        <v>0</v>
      </c>
      <c r="N62" s="16">
        <f t="shared" si="0"/>
        <v>0</v>
      </c>
      <c r="O62" s="5">
        <v>0</v>
      </c>
      <c r="P62" s="5">
        <f t="shared" si="6"/>
        <v>0</v>
      </c>
      <c r="Q62" s="16">
        <f t="shared" si="1"/>
        <v>0</v>
      </c>
      <c r="R62" s="5">
        <v>0</v>
      </c>
      <c r="S62" s="16">
        <f t="shared" si="2"/>
        <v>0</v>
      </c>
      <c r="T62" s="5">
        <f t="shared" si="7"/>
        <v>0</v>
      </c>
      <c r="U62" s="16">
        <f t="shared" si="3"/>
        <v>0</v>
      </c>
    </row>
    <row r="63" spans="1:21" ht="27.95" customHeight="1" x14ac:dyDescent="0.2">
      <c r="A63" s="1">
        <f t="shared" si="4"/>
        <v>58</v>
      </c>
      <c r="B63" s="1" t="s">
        <v>22</v>
      </c>
      <c r="C63" s="1"/>
      <c r="D63" s="25" t="s">
        <v>170</v>
      </c>
      <c r="E63" s="25" t="s">
        <v>41</v>
      </c>
      <c r="F63" s="32" t="s">
        <v>171</v>
      </c>
      <c r="G63" s="16">
        <f t="shared" si="5"/>
        <v>0</v>
      </c>
      <c r="H63" s="44">
        <v>8</v>
      </c>
      <c r="I63" s="44">
        <v>1</v>
      </c>
      <c r="J63" s="44">
        <v>6</v>
      </c>
      <c r="K63" s="44">
        <v>0</v>
      </c>
      <c r="L63" s="44">
        <v>0</v>
      </c>
      <c r="M63" s="44">
        <v>0</v>
      </c>
      <c r="N63" s="16">
        <f t="shared" si="0"/>
        <v>0</v>
      </c>
      <c r="O63" s="5">
        <v>0</v>
      </c>
      <c r="P63" s="5">
        <f t="shared" si="6"/>
        <v>0</v>
      </c>
      <c r="Q63" s="16">
        <f t="shared" si="1"/>
        <v>0</v>
      </c>
      <c r="R63" s="5">
        <v>0</v>
      </c>
      <c r="S63" s="16">
        <f t="shared" si="2"/>
        <v>0</v>
      </c>
      <c r="T63" s="5">
        <f t="shared" si="7"/>
        <v>0</v>
      </c>
      <c r="U63" s="16">
        <f t="shared" si="3"/>
        <v>0</v>
      </c>
    </row>
    <row r="64" spans="1:21" ht="27.95" customHeight="1" x14ac:dyDescent="0.2">
      <c r="A64" s="1">
        <f t="shared" si="4"/>
        <v>59</v>
      </c>
      <c r="B64" s="1" t="s">
        <v>22</v>
      </c>
      <c r="C64" s="1"/>
      <c r="D64" s="25" t="s">
        <v>172</v>
      </c>
      <c r="E64" s="31" t="s">
        <v>173</v>
      </c>
      <c r="F64" s="26" t="s">
        <v>174</v>
      </c>
      <c r="G64" s="16">
        <f t="shared" si="5"/>
        <v>0</v>
      </c>
      <c r="H64" s="44">
        <v>4</v>
      </c>
      <c r="I64" s="44">
        <v>1</v>
      </c>
      <c r="J64" s="44">
        <v>3</v>
      </c>
      <c r="K64" s="44">
        <v>0</v>
      </c>
      <c r="L64" s="44">
        <v>0</v>
      </c>
      <c r="M64" s="44">
        <v>0</v>
      </c>
      <c r="N64" s="16">
        <f t="shared" si="0"/>
        <v>0</v>
      </c>
      <c r="O64" s="5">
        <v>0</v>
      </c>
      <c r="P64" s="5">
        <f t="shared" si="6"/>
        <v>0</v>
      </c>
      <c r="Q64" s="16">
        <f t="shared" si="1"/>
        <v>0</v>
      </c>
      <c r="R64" s="5">
        <v>0</v>
      </c>
      <c r="S64" s="16">
        <f t="shared" si="2"/>
        <v>0</v>
      </c>
      <c r="T64" s="5">
        <f t="shared" si="7"/>
        <v>0</v>
      </c>
      <c r="U64" s="16">
        <f t="shared" si="3"/>
        <v>0</v>
      </c>
    </row>
    <row r="65" spans="1:21" ht="27.95" customHeight="1" x14ac:dyDescent="0.2">
      <c r="A65" s="1">
        <f t="shared" si="4"/>
        <v>60</v>
      </c>
      <c r="B65" s="1" t="s">
        <v>22</v>
      </c>
      <c r="C65" s="1"/>
      <c r="D65" s="25" t="s">
        <v>175</v>
      </c>
      <c r="E65" s="25" t="s">
        <v>176</v>
      </c>
      <c r="F65" s="27" t="s">
        <v>177</v>
      </c>
      <c r="G65" s="16">
        <f t="shared" si="5"/>
        <v>0</v>
      </c>
      <c r="H65" s="44">
        <v>1</v>
      </c>
      <c r="I65" s="44">
        <v>1</v>
      </c>
      <c r="J65" s="44">
        <v>0</v>
      </c>
      <c r="K65" s="44">
        <v>0</v>
      </c>
      <c r="L65" s="44">
        <v>0</v>
      </c>
      <c r="M65" s="44">
        <v>0</v>
      </c>
      <c r="N65" s="16">
        <f t="shared" si="0"/>
        <v>0</v>
      </c>
      <c r="O65" s="5">
        <v>0</v>
      </c>
      <c r="P65" s="5">
        <f t="shared" si="6"/>
        <v>0</v>
      </c>
      <c r="Q65" s="16">
        <f t="shared" si="1"/>
        <v>0</v>
      </c>
      <c r="R65" s="5">
        <v>0</v>
      </c>
      <c r="S65" s="16">
        <f t="shared" si="2"/>
        <v>0</v>
      </c>
      <c r="T65" s="5">
        <f t="shared" si="7"/>
        <v>0</v>
      </c>
      <c r="U65" s="16">
        <f t="shared" si="3"/>
        <v>0</v>
      </c>
    </row>
    <row r="66" spans="1:21" ht="27.95" customHeight="1" x14ac:dyDescent="0.2">
      <c r="A66" s="1">
        <f t="shared" si="4"/>
        <v>61</v>
      </c>
      <c r="B66" s="1" t="s">
        <v>22</v>
      </c>
      <c r="C66" s="1"/>
      <c r="D66" s="37" t="s">
        <v>178</v>
      </c>
      <c r="E66" s="37" t="s">
        <v>53</v>
      </c>
      <c r="F66" s="26" t="s">
        <v>179</v>
      </c>
      <c r="G66" s="16">
        <f t="shared" si="5"/>
        <v>0</v>
      </c>
      <c r="H66" s="44">
        <v>1</v>
      </c>
      <c r="I66" s="44">
        <v>0</v>
      </c>
      <c r="J66" s="44">
        <v>1</v>
      </c>
      <c r="K66" s="44">
        <v>0</v>
      </c>
      <c r="L66" s="44">
        <v>0</v>
      </c>
      <c r="M66" s="44">
        <v>0</v>
      </c>
      <c r="N66" s="16">
        <f t="shared" si="0"/>
        <v>0</v>
      </c>
      <c r="O66" s="5">
        <v>0</v>
      </c>
      <c r="P66" s="5">
        <f t="shared" si="6"/>
        <v>0</v>
      </c>
      <c r="Q66" s="16">
        <f t="shared" si="1"/>
        <v>0</v>
      </c>
      <c r="R66" s="5">
        <v>0</v>
      </c>
      <c r="S66" s="16">
        <f t="shared" si="2"/>
        <v>0</v>
      </c>
      <c r="T66" s="5">
        <f t="shared" si="7"/>
        <v>0</v>
      </c>
      <c r="U66" s="16">
        <f t="shared" si="3"/>
        <v>0</v>
      </c>
    </row>
    <row r="67" spans="1:21" ht="27.95" customHeight="1" x14ac:dyDescent="0.2">
      <c r="A67" s="1">
        <f t="shared" si="4"/>
        <v>62</v>
      </c>
      <c r="B67" s="1" t="s">
        <v>22</v>
      </c>
      <c r="C67" s="1"/>
      <c r="D67" s="25" t="s">
        <v>180</v>
      </c>
      <c r="E67" s="25" t="s">
        <v>41</v>
      </c>
      <c r="F67" s="32" t="s">
        <v>181</v>
      </c>
      <c r="G67" s="16">
        <f t="shared" si="5"/>
        <v>0</v>
      </c>
      <c r="H67" s="44">
        <v>2</v>
      </c>
      <c r="I67" s="44">
        <v>1</v>
      </c>
      <c r="J67" s="44">
        <v>1</v>
      </c>
      <c r="K67" s="44">
        <v>0</v>
      </c>
      <c r="L67" s="44">
        <v>0</v>
      </c>
      <c r="M67" s="44">
        <v>0</v>
      </c>
      <c r="N67" s="16">
        <f t="shared" si="0"/>
        <v>0</v>
      </c>
      <c r="O67" s="5">
        <v>0</v>
      </c>
      <c r="P67" s="5">
        <f t="shared" si="6"/>
        <v>0</v>
      </c>
      <c r="Q67" s="16">
        <f t="shared" si="1"/>
        <v>0</v>
      </c>
      <c r="R67" s="5">
        <v>0</v>
      </c>
      <c r="S67" s="16">
        <f t="shared" si="2"/>
        <v>0</v>
      </c>
      <c r="T67" s="5">
        <f t="shared" si="7"/>
        <v>0</v>
      </c>
      <c r="U67" s="16">
        <f t="shared" si="3"/>
        <v>0</v>
      </c>
    </row>
    <row r="68" spans="1:21" ht="27.95" customHeight="1" x14ac:dyDescent="0.2">
      <c r="A68" s="1">
        <f t="shared" si="4"/>
        <v>63</v>
      </c>
      <c r="B68" s="63" t="s">
        <v>24</v>
      </c>
      <c r="C68" s="63" t="s">
        <v>259</v>
      </c>
      <c r="D68" s="25" t="s">
        <v>260</v>
      </c>
      <c r="E68" s="25" t="s">
        <v>41</v>
      </c>
      <c r="F68" s="32"/>
      <c r="G68" s="16">
        <f t="shared" si="5"/>
        <v>0</v>
      </c>
      <c r="H68" s="44">
        <v>3</v>
      </c>
      <c r="I68" s="44">
        <v>2</v>
      </c>
      <c r="J68" s="44">
        <v>0</v>
      </c>
      <c r="K68" s="44">
        <v>0</v>
      </c>
      <c r="L68" s="44">
        <v>0</v>
      </c>
      <c r="M68" s="44">
        <v>0</v>
      </c>
      <c r="N68" s="16">
        <v>0</v>
      </c>
      <c r="O68" s="16">
        <f t="shared" ref="O68:U68" si="9">IF(I68=0,0,L68/I68)*100</f>
        <v>0</v>
      </c>
      <c r="P68" s="5">
        <f t="shared" si="6"/>
        <v>0</v>
      </c>
      <c r="Q68" s="16">
        <f t="shared" si="9"/>
        <v>0</v>
      </c>
      <c r="R68" s="16">
        <f t="shared" si="9"/>
        <v>0</v>
      </c>
      <c r="S68" s="16">
        <f t="shared" si="9"/>
        <v>0</v>
      </c>
      <c r="T68" s="5">
        <f t="shared" si="7"/>
        <v>0</v>
      </c>
      <c r="U68" s="16">
        <f t="shared" si="9"/>
        <v>0</v>
      </c>
    </row>
    <row r="69" spans="1:21" ht="27.95" customHeight="1" x14ac:dyDescent="0.2">
      <c r="A69" s="1">
        <f t="shared" si="4"/>
        <v>64</v>
      </c>
      <c r="B69" s="25" t="s">
        <v>25</v>
      </c>
      <c r="C69" s="63" t="s">
        <v>32</v>
      </c>
      <c r="D69" s="25" t="s">
        <v>182</v>
      </c>
      <c r="E69" s="25" t="s">
        <v>41</v>
      </c>
      <c r="F69" s="26" t="s">
        <v>183</v>
      </c>
      <c r="G69" s="16">
        <f t="shared" si="5"/>
        <v>0</v>
      </c>
      <c r="H69" s="44">
        <v>12</v>
      </c>
      <c r="I69" s="44">
        <v>4</v>
      </c>
      <c r="J69" s="44">
        <v>6</v>
      </c>
      <c r="K69" s="44">
        <v>0</v>
      </c>
      <c r="L69" s="44">
        <v>0</v>
      </c>
      <c r="M69" s="44">
        <v>0</v>
      </c>
      <c r="N69" s="16">
        <f t="shared" si="0"/>
        <v>0</v>
      </c>
      <c r="O69" s="5">
        <v>0</v>
      </c>
      <c r="P69" s="5">
        <f t="shared" si="6"/>
        <v>0</v>
      </c>
      <c r="Q69" s="16">
        <f t="shared" si="1"/>
        <v>0</v>
      </c>
      <c r="R69" s="5">
        <v>0</v>
      </c>
      <c r="S69" s="16">
        <f t="shared" si="2"/>
        <v>0</v>
      </c>
      <c r="T69" s="5">
        <f t="shared" si="7"/>
        <v>0</v>
      </c>
      <c r="U69" s="16">
        <f t="shared" si="3"/>
        <v>0</v>
      </c>
    </row>
    <row r="70" spans="1:21" ht="27.95" customHeight="1" x14ac:dyDescent="0.2">
      <c r="A70" s="1">
        <f t="shared" si="4"/>
        <v>65</v>
      </c>
      <c r="B70" s="1" t="s">
        <v>22</v>
      </c>
      <c r="C70" s="1"/>
      <c r="D70" s="25" t="s">
        <v>184</v>
      </c>
      <c r="E70" s="25" t="s">
        <v>185</v>
      </c>
      <c r="F70" s="32" t="s">
        <v>186</v>
      </c>
      <c r="G70" s="16">
        <f t="shared" si="5"/>
        <v>0</v>
      </c>
      <c r="H70" s="44">
        <v>4</v>
      </c>
      <c r="I70" s="44">
        <v>1</v>
      </c>
      <c r="J70" s="44">
        <v>1</v>
      </c>
      <c r="K70" s="44">
        <v>0</v>
      </c>
      <c r="L70" s="44">
        <v>0</v>
      </c>
      <c r="M70" s="44">
        <v>0</v>
      </c>
      <c r="N70" s="16">
        <f t="shared" si="0"/>
        <v>0</v>
      </c>
      <c r="O70" s="5">
        <v>0</v>
      </c>
      <c r="P70" s="5">
        <f t="shared" ref="P70:P105" si="10">O70</f>
        <v>0</v>
      </c>
      <c r="Q70" s="16">
        <f t="shared" si="1"/>
        <v>0</v>
      </c>
      <c r="R70" s="5">
        <v>0</v>
      </c>
      <c r="S70" s="16">
        <f t="shared" si="2"/>
        <v>0</v>
      </c>
      <c r="T70" s="5">
        <f t="shared" ref="T70:T105" si="11">SUM(P70, -R70)</f>
        <v>0</v>
      </c>
      <c r="U70" s="16">
        <f t="shared" si="3"/>
        <v>0</v>
      </c>
    </row>
    <row r="71" spans="1:21" ht="27.95" customHeight="1" x14ac:dyDescent="0.2">
      <c r="A71" s="1">
        <f t="shared" ref="A71:A105" si="12">ROW(A66:A66)</f>
        <v>66</v>
      </c>
      <c r="B71" s="1" t="s">
        <v>22</v>
      </c>
      <c r="C71" s="1"/>
      <c r="D71" s="25" t="s">
        <v>187</v>
      </c>
      <c r="E71" s="25" t="s">
        <v>188</v>
      </c>
      <c r="F71" s="26" t="s">
        <v>189</v>
      </c>
      <c r="G71" s="16">
        <f t="shared" ref="G71:G105" si="13">O71</f>
        <v>0</v>
      </c>
      <c r="H71" s="44">
        <v>9</v>
      </c>
      <c r="I71" s="44">
        <v>2</v>
      </c>
      <c r="J71" s="44">
        <v>6</v>
      </c>
      <c r="K71" s="44">
        <v>0</v>
      </c>
      <c r="L71" s="44">
        <v>0</v>
      </c>
      <c r="M71" s="44">
        <v>0</v>
      </c>
      <c r="N71" s="16">
        <f t="shared" si="0"/>
        <v>0</v>
      </c>
      <c r="O71" s="5">
        <v>0</v>
      </c>
      <c r="P71" s="5">
        <f t="shared" si="10"/>
        <v>0</v>
      </c>
      <c r="Q71" s="16">
        <f t="shared" si="1"/>
        <v>0</v>
      </c>
      <c r="R71" s="5">
        <v>0</v>
      </c>
      <c r="S71" s="16">
        <f t="shared" si="2"/>
        <v>0</v>
      </c>
      <c r="T71" s="5">
        <f t="shared" si="11"/>
        <v>0</v>
      </c>
      <c r="U71" s="16">
        <f t="shared" si="3"/>
        <v>0</v>
      </c>
    </row>
    <row r="72" spans="1:21" ht="27.95" customHeight="1" x14ac:dyDescent="0.2">
      <c r="A72" s="1">
        <f t="shared" si="12"/>
        <v>67</v>
      </c>
      <c r="B72" s="1" t="s">
        <v>22</v>
      </c>
      <c r="C72" s="1"/>
      <c r="D72" s="25" t="s">
        <v>190</v>
      </c>
      <c r="E72" s="25" t="s">
        <v>44</v>
      </c>
      <c r="F72" s="26" t="s">
        <v>191</v>
      </c>
      <c r="G72" s="16">
        <f t="shared" si="13"/>
        <v>0</v>
      </c>
      <c r="H72" s="44">
        <v>6</v>
      </c>
      <c r="I72" s="44">
        <v>1</v>
      </c>
      <c r="J72" s="44">
        <v>3</v>
      </c>
      <c r="K72" s="44">
        <v>0</v>
      </c>
      <c r="L72" s="44">
        <v>0</v>
      </c>
      <c r="M72" s="44">
        <v>0</v>
      </c>
      <c r="N72" s="16">
        <f t="shared" si="0"/>
        <v>0</v>
      </c>
      <c r="O72" s="5">
        <v>0</v>
      </c>
      <c r="P72" s="5">
        <f t="shared" si="10"/>
        <v>0</v>
      </c>
      <c r="Q72" s="16">
        <f t="shared" si="1"/>
        <v>0</v>
      </c>
      <c r="R72" s="5">
        <v>0</v>
      </c>
      <c r="S72" s="16">
        <f t="shared" si="2"/>
        <v>0</v>
      </c>
      <c r="T72" s="5">
        <f t="shared" si="11"/>
        <v>0</v>
      </c>
      <c r="U72" s="16">
        <f t="shared" si="3"/>
        <v>0</v>
      </c>
    </row>
    <row r="73" spans="1:21" ht="27.95" customHeight="1" x14ac:dyDescent="0.2">
      <c r="A73" s="1">
        <f t="shared" si="12"/>
        <v>68</v>
      </c>
      <c r="B73" s="1" t="s">
        <v>22</v>
      </c>
      <c r="C73" s="1"/>
      <c r="D73" s="25" t="s">
        <v>192</v>
      </c>
      <c r="E73" s="25" t="s">
        <v>123</v>
      </c>
      <c r="F73" s="26"/>
      <c r="G73" s="16">
        <f t="shared" si="13"/>
        <v>0</v>
      </c>
      <c r="H73" s="44">
        <v>2</v>
      </c>
      <c r="I73" s="44">
        <v>0</v>
      </c>
      <c r="J73" s="44">
        <v>2</v>
      </c>
      <c r="K73" s="44">
        <v>0</v>
      </c>
      <c r="L73" s="44">
        <v>0</v>
      </c>
      <c r="M73" s="44">
        <v>0</v>
      </c>
      <c r="N73" s="16">
        <f t="shared" ref="N73:U105" si="14">IF(H73=0,0,K73/H73)*100</f>
        <v>0</v>
      </c>
      <c r="O73" s="5">
        <v>0</v>
      </c>
      <c r="P73" s="5">
        <f t="shared" si="10"/>
        <v>0</v>
      </c>
      <c r="Q73" s="16">
        <f t="shared" ref="Q73:Q105" si="15">IF(O73=0,0,P73/O73)*100</f>
        <v>0</v>
      </c>
      <c r="R73" s="5">
        <v>0</v>
      </c>
      <c r="S73" s="16">
        <f t="shared" ref="S73:S105" si="16">IF(P73=0,0,R73/P73)*100</f>
        <v>0</v>
      </c>
      <c r="T73" s="5">
        <f t="shared" si="11"/>
        <v>0</v>
      </c>
      <c r="U73" s="16">
        <f t="shared" ref="U73:U105" si="17">IF(P73=0,0,T73/P73)*100</f>
        <v>0</v>
      </c>
    </row>
    <row r="74" spans="1:21" ht="27.95" customHeight="1" x14ac:dyDescent="0.2">
      <c r="A74" s="1">
        <f t="shared" si="12"/>
        <v>69</v>
      </c>
      <c r="B74" s="1" t="s">
        <v>22</v>
      </c>
      <c r="C74" s="1"/>
      <c r="D74" s="25" t="s">
        <v>193</v>
      </c>
      <c r="E74" s="25" t="s">
        <v>41</v>
      </c>
      <c r="F74" s="26" t="s">
        <v>194</v>
      </c>
      <c r="G74" s="16">
        <f t="shared" si="13"/>
        <v>0</v>
      </c>
      <c r="H74" s="44">
        <v>3</v>
      </c>
      <c r="I74" s="44">
        <v>0</v>
      </c>
      <c r="J74" s="44">
        <v>3</v>
      </c>
      <c r="K74" s="44">
        <v>0</v>
      </c>
      <c r="L74" s="44">
        <v>0</v>
      </c>
      <c r="M74" s="44">
        <v>0</v>
      </c>
      <c r="N74" s="16">
        <f t="shared" si="14"/>
        <v>0</v>
      </c>
      <c r="O74" s="5">
        <v>0</v>
      </c>
      <c r="P74" s="5">
        <f t="shared" si="10"/>
        <v>0</v>
      </c>
      <c r="Q74" s="16">
        <f t="shared" si="15"/>
        <v>0</v>
      </c>
      <c r="R74" s="5">
        <v>0</v>
      </c>
      <c r="S74" s="16">
        <f t="shared" si="16"/>
        <v>0</v>
      </c>
      <c r="T74" s="5">
        <f t="shared" si="11"/>
        <v>0</v>
      </c>
      <c r="U74" s="16">
        <f t="shared" si="17"/>
        <v>0</v>
      </c>
    </row>
    <row r="75" spans="1:21" ht="27.95" customHeight="1" x14ac:dyDescent="0.2">
      <c r="A75" s="1">
        <f t="shared" si="12"/>
        <v>70</v>
      </c>
      <c r="B75" s="1" t="s">
        <v>22</v>
      </c>
      <c r="C75" s="1"/>
      <c r="D75" s="25" t="s">
        <v>195</v>
      </c>
      <c r="E75" s="25" t="s">
        <v>196</v>
      </c>
      <c r="F75" s="26" t="s">
        <v>197</v>
      </c>
      <c r="G75" s="16">
        <f t="shared" si="13"/>
        <v>0</v>
      </c>
      <c r="H75" s="44">
        <v>4</v>
      </c>
      <c r="I75" s="44">
        <v>1</v>
      </c>
      <c r="J75" s="44">
        <v>3</v>
      </c>
      <c r="K75" s="44">
        <v>0</v>
      </c>
      <c r="L75" s="44">
        <v>0</v>
      </c>
      <c r="M75" s="44">
        <v>0</v>
      </c>
      <c r="N75" s="16">
        <f t="shared" si="14"/>
        <v>0</v>
      </c>
      <c r="O75" s="5">
        <v>0</v>
      </c>
      <c r="P75" s="5">
        <f t="shared" si="10"/>
        <v>0</v>
      </c>
      <c r="Q75" s="16">
        <f t="shared" si="15"/>
        <v>0</v>
      </c>
      <c r="R75" s="5">
        <v>0</v>
      </c>
      <c r="S75" s="16">
        <f t="shared" si="16"/>
        <v>0</v>
      </c>
      <c r="T75" s="5">
        <f t="shared" si="11"/>
        <v>0</v>
      </c>
      <c r="U75" s="16">
        <f t="shared" si="17"/>
        <v>0</v>
      </c>
    </row>
    <row r="76" spans="1:21" ht="27.95" customHeight="1" x14ac:dyDescent="0.2">
      <c r="A76" s="1">
        <f t="shared" si="12"/>
        <v>71</v>
      </c>
      <c r="B76" s="1" t="s">
        <v>22</v>
      </c>
      <c r="C76" s="1"/>
      <c r="D76" s="25" t="s">
        <v>198</v>
      </c>
      <c r="E76" s="25" t="s">
        <v>196</v>
      </c>
      <c r="F76" s="26" t="s">
        <v>199</v>
      </c>
      <c r="G76" s="16">
        <f t="shared" si="13"/>
        <v>0</v>
      </c>
      <c r="H76" s="44">
        <v>1</v>
      </c>
      <c r="I76" s="44">
        <v>0</v>
      </c>
      <c r="J76" s="44">
        <v>1</v>
      </c>
      <c r="K76" s="44">
        <v>0</v>
      </c>
      <c r="L76" s="44">
        <v>0</v>
      </c>
      <c r="M76" s="44">
        <v>0</v>
      </c>
      <c r="N76" s="16">
        <f t="shared" si="14"/>
        <v>0</v>
      </c>
      <c r="O76" s="5">
        <v>0</v>
      </c>
      <c r="P76" s="5">
        <f t="shared" si="10"/>
        <v>0</v>
      </c>
      <c r="Q76" s="16">
        <f t="shared" si="15"/>
        <v>0</v>
      </c>
      <c r="R76" s="5">
        <v>0</v>
      </c>
      <c r="S76" s="16">
        <f t="shared" si="16"/>
        <v>0</v>
      </c>
      <c r="T76" s="5">
        <f t="shared" si="11"/>
        <v>0</v>
      </c>
      <c r="U76" s="16">
        <f t="shared" si="17"/>
        <v>0</v>
      </c>
    </row>
    <row r="77" spans="1:21" ht="27.95" customHeight="1" x14ac:dyDescent="0.2">
      <c r="A77" s="1">
        <f t="shared" si="12"/>
        <v>72</v>
      </c>
      <c r="B77" s="1" t="s">
        <v>22</v>
      </c>
      <c r="C77" s="1"/>
      <c r="D77" s="25" t="s">
        <v>200</v>
      </c>
      <c r="E77" s="25" t="s">
        <v>41</v>
      </c>
      <c r="F77" s="26" t="s">
        <v>201</v>
      </c>
      <c r="G77" s="16">
        <f t="shared" si="13"/>
        <v>0</v>
      </c>
      <c r="H77" s="44">
        <v>6</v>
      </c>
      <c r="I77" s="44">
        <v>1</v>
      </c>
      <c r="J77" s="44">
        <v>5</v>
      </c>
      <c r="K77" s="44">
        <v>0</v>
      </c>
      <c r="L77" s="44">
        <v>0</v>
      </c>
      <c r="M77" s="44">
        <v>0</v>
      </c>
      <c r="N77" s="16">
        <f t="shared" si="14"/>
        <v>0</v>
      </c>
      <c r="O77" s="5">
        <v>0</v>
      </c>
      <c r="P77" s="5">
        <f t="shared" si="10"/>
        <v>0</v>
      </c>
      <c r="Q77" s="16">
        <f t="shared" si="15"/>
        <v>0</v>
      </c>
      <c r="R77" s="5">
        <v>0</v>
      </c>
      <c r="S77" s="16">
        <f t="shared" si="16"/>
        <v>0</v>
      </c>
      <c r="T77" s="5">
        <f t="shared" si="11"/>
        <v>0</v>
      </c>
      <c r="U77" s="16">
        <f t="shared" si="17"/>
        <v>0</v>
      </c>
    </row>
    <row r="78" spans="1:21" ht="27.95" customHeight="1" x14ac:dyDescent="0.2">
      <c r="A78" s="1">
        <f t="shared" si="12"/>
        <v>73</v>
      </c>
      <c r="B78" s="1" t="s">
        <v>22</v>
      </c>
      <c r="C78" s="1"/>
      <c r="D78" s="25" t="s">
        <v>202</v>
      </c>
      <c r="E78" s="25" t="s">
        <v>53</v>
      </c>
      <c r="F78" s="26" t="s">
        <v>203</v>
      </c>
      <c r="G78" s="16">
        <f t="shared" si="13"/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16">
        <f t="shared" si="14"/>
        <v>0</v>
      </c>
      <c r="O78" s="5">
        <v>0</v>
      </c>
      <c r="P78" s="5">
        <f t="shared" si="10"/>
        <v>0</v>
      </c>
      <c r="Q78" s="16">
        <f t="shared" si="15"/>
        <v>0</v>
      </c>
      <c r="R78" s="5">
        <v>0</v>
      </c>
      <c r="S78" s="16">
        <f t="shared" si="16"/>
        <v>0</v>
      </c>
      <c r="T78" s="5">
        <f t="shared" si="11"/>
        <v>0</v>
      </c>
      <c r="U78" s="16">
        <f t="shared" si="17"/>
        <v>0</v>
      </c>
    </row>
    <row r="79" spans="1:21" ht="27.95" customHeight="1" x14ac:dyDescent="0.2">
      <c r="A79" s="1">
        <f t="shared" si="12"/>
        <v>74</v>
      </c>
      <c r="B79" s="1" t="s">
        <v>22</v>
      </c>
      <c r="C79" s="1"/>
      <c r="D79" s="25" t="s">
        <v>204</v>
      </c>
      <c r="E79" s="25" t="s">
        <v>53</v>
      </c>
      <c r="F79" s="26" t="s">
        <v>205</v>
      </c>
      <c r="G79" s="16">
        <f t="shared" si="13"/>
        <v>0</v>
      </c>
      <c r="H79" s="44">
        <v>5</v>
      </c>
      <c r="I79" s="44">
        <v>0</v>
      </c>
      <c r="J79" s="44">
        <v>4</v>
      </c>
      <c r="K79" s="44">
        <v>0</v>
      </c>
      <c r="L79" s="44">
        <v>0</v>
      </c>
      <c r="M79" s="44">
        <v>0</v>
      </c>
      <c r="N79" s="16">
        <f t="shared" si="14"/>
        <v>0</v>
      </c>
      <c r="O79" s="5">
        <v>0</v>
      </c>
      <c r="P79" s="5">
        <f t="shared" si="10"/>
        <v>0</v>
      </c>
      <c r="Q79" s="16">
        <f t="shared" si="15"/>
        <v>0</v>
      </c>
      <c r="R79" s="5">
        <v>0</v>
      </c>
      <c r="S79" s="16">
        <f t="shared" si="16"/>
        <v>0</v>
      </c>
      <c r="T79" s="5">
        <f t="shared" si="11"/>
        <v>0</v>
      </c>
      <c r="U79" s="16">
        <f t="shared" si="17"/>
        <v>0</v>
      </c>
    </row>
    <row r="80" spans="1:21" ht="27.95" customHeight="1" x14ac:dyDescent="0.2">
      <c r="A80" s="1">
        <f t="shared" si="12"/>
        <v>75</v>
      </c>
      <c r="B80" s="1" t="s">
        <v>22</v>
      </c>
      <c r="C80" s="1"/>
      <c r="D80" s="25" t="s">
        <v>206</v>
      </c>
      <c r="E80" s="31" t="s">
        <v>41</v>
      </c>
      <c r="F80" s="27" t="s">
        <v>207</v>
      </c>
      <c r="G80" s="16">
        <f t="shared" si="13"/>
        <v>0</v>
      </c>
      <c r="H80" s="44">
        <v>9</v>
      </c>
      <c r="I80" s="44">
        <v>4</v>
      </c>
      <c r="J80" s="44">
        <v>5</v>
      </c>
      <c r="K80" s="44">
        <v>0</v>
      </c>
      <c r="L80" s="44">
        <v>0</v>
      </c>
      <c r="M80" s="44">
        <v>0</v>
      </c>
      <c r="N80" s="16">
        <f t="shared" si="14"/>
        <v>0</v>
      </c>
      <c r="O80" s="5">
        <v>0</v>
      </c>
      <c r="P80" s="5">
        <f t="shared" si="10"/>
        <v>0</v>
      </c>
      <c r="Q80" s="16">
        <f t="shared" si="15"/>
        <v>0</v>
      </c>
      <c r="R80" s="5">
        <v>0</v>
      </c>
      <c r="S80" s="16">
        <f t="shared" si="16"/>
        <v>0</v>
      </c>
      <c r="T80" s="5">
        <f t="shared" si="11"/>
        <v>0</v>
      </c>
      <c r="U80" s="16">
        <f t="shared" si="17"/>
        <v>0</v>
      </c>
    </row>
    <row r="81" spans="1:21" ht="27.95" customHeight="1" x14ac:dyDescent="0.2">
      <c r="A81" s="1">
        <f t="shared" si="12"/>
        <v>76</v>
      </c>
      <c r="B81" s="1" t="s">
        <v>22</v>
      </c>
      <c r="C81" s="1"/>
      <c r="D81" s="25" t="s">
        <v>208</v>
      </c>
      <c r="E81" s="25" t="s">
        <v>135</v>
      </c>
      <c r="F81" s="26" t="s">
        <v>209</v>
      </c>
      <c r="G81" s="16">
        <f t="shared" si="13"/>
        <v>429.96</v>
      </c>
      <c r="H81" s="44">
        <v>2</v>
      </c>
      <c r="I81" s="44">
        <v>0</v>
      </c>
      <c r="J81" s="44">
        <v>0</v>
      </c>
      <c r="K81" s="44">
        <v>2</v>
      </c>
      <c r="L81" s="44">
        <v>0</v>
      </c>
      <c r="M81" s="44">
        <v>0</v>
      </c>
      <c r="N81" s="16">
        <f t="shared" si="14"/>
        <v>100</v>
      </c>
      <c r="O81" s="5">
        <v>429.96</v>
      </c>
      <c r="P81" s="5">
        <f t="shared" si="10"/>
        <v>429.96</v>
      </c>
      <c r="Q81" s="16">
        <f t="shared" si="15"/>
        <v>100</v>
      </c>
      <c r="R81" s="5">
        <v>0</v>
      </c>
      <c r="S81" s="16">
        <f t="shared" si="16"/>
        <v>0</v>
      </c>
      <c r="T81" s="5">
        <f t="shared" si="11"/>
        <v>429.96</v>
      </c>
      <c r="U81" s="16">
        <f t="shared" si="17"/>
        <v>100</v>
      </c>
    </row>
    <row r="82" spans="1:21" ht="27.95" customHeight="1" x14ac:dyDescent="0.2">
      <c r="A82" s="1">
        <f t="shared" si="12"/>
        <v>77</v>
      </c>
      <c r="B82" s="1" t="s">
        <v>22</v>
      </c>
      <c r="C82" s="1"/>
      <c r="D82" s="25" t="s">
        <v>210</v>
      </c>
      <c r="E82" s="25" t="s">
        <v>211</v>
      </c>
      <c r="F82" s="26" t="s">
        <v>212</v>
      </c>
      <c r="G82" s="16">
        <f t="shared" si="13"/>
        <v>0</v>
      </c>
      <c r="H82" s="44">
        <v>2</v>
      </c>
      <c r="I82" s="44">
        <v>1</v>
      </c>
      <c r="J82" s="44">
        <v>1</v>
      </c>
      <c r="K82" s="44">
        <v>0</v>
      </c>
      <c r="L82" s="44">
        <v>0</v>
      </c>
      <c r="M82" s="44">
        <v>0</v>
      </c>
      <c r="N82" s="16">
        <f t="shared" si="14"/>
        <v>0</v>
      </c>
      <c r="O82" s="5">
        <v>0</v>
      </c>
      <c r="P82" s="5">
        <f t="shared" si="10"/>
        <v>0</v>
      </c>
      <c r="Q82" s="16">
        <f t="shared" si="15"/>
        <v>0</v>
      </c>
      <c r="R82" s="5">
        <v>0</v>
      </c>
      <c r="S82" s="16">
        <f t="shared" si="16"/>
        <v>0</v>
      </c>
      <c r="T82" s="5">
        <f t="shared" si="11"/>
        <v>0</v>
      </c>
      <c r="U82" s="16">
        <f t="shared" si="17"/>
        <v>0</v>
      </c>
    </row>
    <row r="83" spans="1:21" ht="27.95" customHeight="1" x14ac:dyDescent="0.2">
      <c r="A83" s="1">
        <f t="shared" si="12"/>
        <v>78</v>
      </c>
      <c r="B83" s="1" t="s">
        <v>22</v>
      </c>
      <c r="C83" s="1"/>
      <c r="D83" s="25" t="s">
        <v>213</v>
      </c>
      <c r="E83" s="25" t="s">
        <v>214</v>
      </c>
      <c r="F83" s="26" t="s">
        <v>215</v>
      </c>
      <c r="G83" s="16">
        <f t="shared" si="13"/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16">
        <f t="shared" si="14"/>
        <v>0</v>
      </c>
      <c r="O83" s="5">
        <v>0</v>
      </c>
      <c r="P83" s="5">
        <f t="shared" si="10"/>
        <v>0</v>
      </c>
      <c r="Q83" s="16">
        <f t="shared" si="15"/>
        <v>0</v>
      </c>
      <c r="R83" s="5">
        <v>0</v>
      </c>
      <c r="S83" s="16">
        <f t="shared" si="16"/>
        <v>0</v>
      </c>
      <c r="T83" s="5">
        <f t="shared" si="11"/>
        <v>0</v>
      </c>
      <c r="U83" s="16">
        <f t="shared" si="17"/>
        <v>0</v>
      </c>
    </row>
    <row r="84" spans="1:21" ht="27.95" customHeight="1" x14ac:dyDescent="0.2">
      <c r="A84" s="1">
        <f t="shared" si="12"/>
        <v>79</v>
      </c>
      <c r="B84" s="1" t="s">
        <v>22</v>
      </c>
      <c r="C84" s="1"/>
      <c r="D84" s="25" t="s">
        <v>216</v>
      </c>
      <c r="E84" s="25" t="s">
        <v>53</v>
      </c>
      <c r="F84" s="32" t="s">
        <v>217</v>
      </c>
      <c r="G84" s="16">
        <f t="shared" si="13"/>
        <v>0</v>
      </c>
      <c r="H84" s="44">
        <v>8</v>
      </c>
      <c r="I84" s="44">
        <v>2</v>
      </c>
      <c r="J84" s="44">
        <v>5</v>
      </c>
      <c r="K84" s="44">
        <v>0</v>
      </c>
      <c r="L84" s="44">
        <v>0</v>
      </c>
      <c r="M84" s="44">
        <v>0</v>
      </c>
      <c r="N84" s="16">
        <f t="shared" si="14"/>
        <v>0</v>
      </c>
      <c r="O84" s="5">
        <v>0</v>
      </c>
      <c r="P84" s="5">
        <f t="shared" si="10"/>
        <v>0</v>
      </c>
      <c r="Q84" s="16">
        <f t="shared" si="15"/>
        <v>0</v>
      </c>
      <c r="R84" s="5">
        <v>0</v>
      </c>
      <c r="S84" s="16">
        <f t="shared" si="16"/>
        <v>0</v>
      </c>
      <c r="T84" s="5">
        <f t="shared" si="11"/>
        <v>0</v>
      </c>
      <c r="U84" s="16">
        <f t="shared" si="17"/>
        <v>0</v>
      </c>
    </row>
    <row r="85" spans="1:21" ht="27.95" customHeight="1" x14ac:dyDescent="0.2">
      <c r="A85" s="1">
        <f t="shared" si="12"/>
        <v>80</v>
      </c>
      <c r="B85" s="1" t="s">
        <v>22</v>
      </c>
      <c r="C85" s="1"/>
      <c r="D85" s="25" t="s">
        <v>218</v>
      </c>
      <c r="E85" s="25" t="s">
        <v>53</v>
      </c>
      <c r="F85" s="27" t="s">
        <v>219</v>
      </c>
      <c r="G85" s="16">
        <f t="shared" si="13"/>
        <v>0</v>
      </c>
      <c r="H85" s="44">
        <v>7</v>
      </c>
      <c r="I85" s="44">
        <v>2</v>
      </c>
      <c r="J85" s="44">
        <v>5</v>
      </c>
      <c r="K85" s="44">
        <v>0</v>
      </c>
      <c r="L85" s="44">
        <v>0</v>
      </c>
      <c r="M85" s="44">
        <v>0</v>
      </c>
      <c r="N85" s="16">
        <f t="shared" si="14"/>
        <v>0</v>
      </c>
      <c r="O85" s="5">
        <v>0</v>
      </c>
      <c r="P85" s="5">
        <f t="shared" si="10"/>
        <v>0</v>
      </c>
      <c r="Q85" s="16">
        <f t="shared" si="15"/>
        <v>0</v>
      </c>
      <c r="R85" s="5">
        <v>0</v>
      </c>
      <c r="S85" s="16">
        <f t="shared" si="16"/>
        <v>0</v>
      </c>
      <c r="T85" s="5">
        <f t="shared" si="11"/>
        <v>0</v>
      </c>
      <c r="U85" s="16">
        <f t="shared" si="17"/>
        <v>0</v>
      </c>
    </row>
    <row r="86" spans="1:21" ht="27.95" customHeight="1" x14ac:dyDescent="0.2">
      <c r="A86" s="1">
        <f t="shared" si="12"/>
        <v>81</v>
      </c>
      <c r="B86" s="1" t="s">
        <v>22</v>
      </c>
      <c r="C86" s="1"/>
      <c r="D86" s="25" t="s">
        <v>220</v>
      </c>
      <c r="E86" s="25" t="s">
        <v>221</v>
      </c>
      <c r="F86" s="32" t="s">
        <v>222</v>
      </c>
      <c r="G86" s="16">
        <f t="shared" si="13"/>
        <v>2539.1999999999998</v>
      </c>
      <c r="H86" s="44">
        <v>8</v>
      </c>
      <c r="I86" s="44">
        <v>1</v>
      </c>
      <c r="J86" s="44">
        <v>7</v>
      </c>
      <c r="K86" s="44">
        <v>4</v>
      </c>
      <c r="L86" s="44">
        <v>5</v>
      </c>
      <c r="M86" s="44">
        <v>0</v>
      </c>
      <c r="N86" s="16">
        <f t="shared" si="14"/>
        <v>50</v>
      </c>
      <c r="O86" s="5">
        <v>2539.1999999999998</v>
      </c>
      <c r="P86" s="5">
        <f t="shared" si="10"/>
        <v>2539.1999999999998</v>
      </c>
      <c r="Q86" s="16">
        <f t="shared" si="15"/>
        <v>100</v>
      </c>
      <c r="R86" s="5">
        <v>0</v>
      </c>
      <c r="S86" s="16">
        <f t="shared" si="16"/>
        <v>0</v>
      </c>
      <c r="T86" s="5">
        <f t="shared" si="11"/>
        <v>2539.1999999999998</v>
      </c>
      <c r="U86" s="16">
        <f t="shared" si="17"/>
        <v>100</v>
      </c>
    </row>
    <row r="87" spans="1:21" ht="27.95" customHeight="1" x14ac:dyDescent="0.2">
      <c r="A87" s="1">
        <f t="shared" si="12"/>
        <v>82</v>
      </c>
      <c r="B87" s="1" t="s">
        <v>22</v>
      </c>
      <c r="C87" s="1"/>
      <c r="D87" s="25" t="s">
        <v>269</v>
      </c>
      <c r="E87" s="33" t="s">
        <v>41</v>
      </c>
      <c r="F87" s="32"/>
      <c r="G87" s="16">
        <f t="shared" si="13"/>
        <v>0</v>
      </c>
      <c r="H87" s="44">
        <v>4</v>
      </c>
      <c r="I87" s="44">
        <v>2</v>
      </c>
      <c r="J87" s="44">
        <v>2</v>
      </c>
      <c r="K87" s="44">
        <v>0</v>
      </c>
      <c r="L87" s="44">
        <v>0</v>
      </c>
      <c r="M87" s="44">
        <v>0</v>
      </c>
      <c r="N87" s="16">
        <f t="shared" si="14"/>
        <v>0</v>
      </c>
      <c r="O87" s="16">
        <f t="shared" si="14"/>
        <v>0</v>
      </c>
      <c r="P87" s="5">
        <f t="shared" si="10"/>
        <v>0</v>
      </c>
      <c r="Q87" s="16">
        <f t="shared" si="14"/>
        <v>0</v>
      </c>
      <c r="R87" s="16">
        <f t="shared" si="14"/>
        <v>0</v>
      </c>
      <c r="S87" s="16">
        <f t="shared" si="14"/>
        <v>0</v>
      </c>
      <c r="T87" s="5">
        <f t="shared" si="11"/>
        <v>0</v>
      </c>
      <c r="U87" s="16">
        <f t="shared" si="14"/>
        <v>0</v>
      </c>
    </row>
    <row r="88" spans="1:21" ht="27.95" customHeight="1" x14ac:dyDescent="0.2">
      <c r="A88" s="1">
        <f t="shared" si="12"/>
        <v>83</v>
      </c>
      <c r="B88" s="1" t="s">
        <v>22</v>
      </c>
      <c r="C88" s="1"/>
      <c r="D88" s="25" t="s">
        <v>223</v>
      </c>
      <c r="E88" s="33" t="s">
        <v>224</v>
      </c>
      <c r="F88" s="26" t="s">
        <v>225</v>
      </c>
      <c r="G88" s="16">
        <f t="shared" si="13"/>
        <v>0</v>
      </c>
      <c r="H88" s="44">
        <v>6</v>
      </c>
      <c r="I88" s="44">
        <v>3</v>
      </c>
      <c r="J88" s="44">
        <v>3</v>
      </c>
      <c r="K88" s="44">
        <v>0</v>
      </c>
      <c r="L88" s="44">
        <v>0</v>
      </c>
      <c r="M88" s="44">
        <v>0</v>
      </c>
      <c r="N88" s="16">
        <f t="shared" si="14"/>
        <v>0</v>
      </c>
      <c r="O88" s="5">
        <v>0</v>
      </c>
      <c r="P88" s="5">
        <f t="shared" si="10"/>
        <v>0</v>
      </c>
      <c r="Q88" s="16">
        <f t="shared" si="15"/>
        <v>0</v>
      </c>
      <c r="R88" s="5">
        <v>0</v>
      </c>
      <c r="S88" s="16">
        <f t="shared" si="16"/>
        <v>0</v>
      </c>
      <c r="T88" s="5">
        <f t="shared" si="11"/>
        <v>0</v>
      </c>
      <c r="U88" s="16">
        <f t="shared" si="17"/>
        <v>0</v>
      </c>
    </row>
    <row r="89" spans="1:21" ht="27.95" customHeight="1" x14ac:dyDescent="0.2">
      <c r="A89" s="1">
        <f t="shared" si="12"/>
        <v>84</v>
      </c>
      <c r="B89" s="1" t="s">
        <v>22</v>
      </c>
      <c r="C89" s="1"/>
      <c r="D89" s="25" t="s">
        <v>226</v>
      </c>
      <c r="E89" s="25" t="s">
        <v>41</v>
      </c>
      <c r="F89" s="26" t="s">
        <v>227</v>
      </c>
      <c r="G89" s="16">
        <f t="shared" si="13"/>
        <v>0</v>
      </c>
      <c r="H89" s="44">
        <v>6</v>
      </c>
      <c r="I89" s="44">
        <v>3</v>
      </c>
      <c r="J89" s="44">
        <v>3</v>
      </c>
      <c r="K89" s="44">
        <v>0</v>
      </c>
      <c r="L89" s="44">
        <v>0</v>
      </c>
      <c r="M89" s="44">
        <v>0</v>
      </c>
      <c r="N89" s="16">
        <f t="shared" si="14"/>
        <v>0</v>
      </c>
      <c r="O89" s="5">
        <v>0</v>
      </c>
      <c r="P89" s="5">
        <f t="shared" si="10"/>
        <v>0</v>
      </c>
      <c r="Q89" s="16">
        <f t="shared" si="15"/>
        <v>0</v>
      </c>
      <c r="R89" s="5">
        <v>0</v>
      </c>
      <c r="S89" s="16">
        <f t="shared" si="16"/>
        <v>0</v>
      </c>
      <c r="T89" s="5">
        <f t="shared" si="11"/>
        <v>0</v>
      </c>
      <c r="U89" s="16">
        <f t="shared" si="17"/>
        <v>0</v>
      </c>
    </row>
    <row r="90" spans="1:21" ht="27.95" customHeight="1" x14ac:dyDescent="0.2">
      <c r="A90" s="1">
        <f t="shared" si="12"/>
        <v>85</v>
      </c>
      <c r="B90" s="1" t="s">
        <v>22</v>
      </c>
      <c r="C90" s="1"/>
      <c r="D90" s="25" t="s">
        <v>228</v>
      </c>
      <c r="E90" s="25" t="s">
        <v>53</v>
      </c>
      <c r="F90" s="26" t="s">
        <v>229</v>
      </c>
      <c r="G90" s="16">
        <f t="shared" si="13"/>
        <v>0</v>
      </c>
      <c r="H90" s="44">
        <v>5</v>
      </c>
      <c r="I90" s="44">
        <v>1</v>
      </c>
      <c r="J90" s="44">
        <v>4</v>
      </c>
      <c r="K90" s="44">
        <v>0</v>
      </c>
      <c r="L90" s="44">
        <v>0</v>
      </c>
      <c r="M90" s="44">
        <v>0</v>
      </c>
      <c r="N90" s="16">
        <f t="shared" si="14"/>
        <v>0</v>
      </c>
      <c r="O90" s="5">
        <v>0</v>
      </c>
      <c r="P90" s="5">
        <f t="shared" si="10"/>
        <v>0</v>
      </c>
      <c r="Q90" s="16">
        <f t="shared" si="15"/>
        <v>0</v>
      </c>
      <c r="R90" s="5">
        <v>0</v>
      </c>
      <c r="S90" s="16">
        <f t="shared" si="16"/>
        <v>0</v>
      </c>
      <c r="T90" s="5">
        <f t="shared" si="11"/>
        <v>0</v>
      </c>
      <c r="U90" s="16">
        <f t="shared" si="17"/>
        <v>0</v>
      </c>
    </row>
    <row r="91" spans="1:21" ht="27.95" customHeight="1" x14ac:dyDescent="0.2">
      <c r="A91" s="1">
        <f t="shared" si="12"/>
        <v>86</v>
      </c>
      <c r="B91" s="1" t="s">
        <v>22</v>
      </c>
      <c r="C91" s="1"/>
      <c r="D91" s="25" t="s">
        <v>230</v>
      </c>
      <c r="E91" s="25" t="s">
        <v>64</v>
      </c>
      <c r="F91" s="32" t="s">
        <v>231</v>
      </c>
      <c r="G91" s="16">
        <f t="shared" si="13"/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16">
        <f t="shared" si="14"/>
        <v>0</v>
      </c>
      <c r="O91" s="5">
        <v>0</v>
      </c>
      <c r="P91" s="5">
        <f t="shared" si="10"/>
        <v>0</v>
      </c>
      <c r="Q91" s="16">
        <f t="shared" si="15"/>
        <v>0</v>
      </c>
      <c r="R91" s="5">
        <v>0</v>
      </c>
      <c r="S91" s="16">
        <f t="shared" si="16"/>
        <v>0</v>
      </c>
      <c r="T91" s="5">
        <f t="shared" si="11"/>
        <v>0</v>
      </c>
      <c r="U91" s="16">
        <f t="shared" si="17"/>
        <v>0</v>
      </c>
    </row>
    <row r="92" spans="1:21" ht="27.95" customHeight="1" x14ac:dyDescent="0.2">
      <c r="A92" s="1">
        <f t="shared" si="12"/>
        <v>87</v>
      </c>
      <c r="B92" s="1" t="s">
        <v>22</v>
      </c>
      <c r="C92" s="1"/>
      <c r="D92" s="25" t="s">
        <v>232</v>
      </c>
      <c r="E92" s="25" t="s">
        <v>164</v>
      </c>
      <c r="F92" s="26" t="s">
        <v>233</v>
      </c>
      <c r="G92" s="16">
        <f t="shared" si="13"/>
        <v>0</v>
      </c>
      <c r="H92" s="44">
        <v>4</v>
      </c>
      <c r="I92" s="44">
        <v>0</v>
      </c>
      <c r="J92" s="44">
        <v>1</v>
      </c>
      <c r="K92" s="44">
        <v>0</v>
      </c>
      <c r="L92" s="44">
        <v>0</v>
      </c>
      <c r="M92" s="44">
        <v>0</v>
      </c>
      <c r="N92" s="16">
        <f t="shared" si="14"/>
        <v>0</v>
      </c>
      <c r="O92" s="5">
        <v>0</v>
      </c>
      <c r="P92" s="5">
        <f t="shared" si="10"/>
        <v>0</v>
      </c>
      <c r="Q92" s="16">
        <f t="shared" si="15"/>
        <v>0</v>
      </c>
      <c r="R92" s="5">
        <v>0</v>
      </c>
      <c r="S92" s="16">
        <f t="shared" si="16"/>
        <v>0</v>
      </c>
      <c r="T92" s="5">
        <f t="shared" si="11"/>
        <v>0</v>
      </c>
      <c r="U92" s="16">
        <f t="shared" si="17"/>
        <v>0</v>
      </c>
    </row>
    <row r="93" spans="1:21" ht="49.5" customHeight="1" x14ac:dyDescent="0.2">
      <c r="A93" s="1">
        <f t="shared" si="12"/>
        <v>88</v>
      </c>
      <c r="B93" s="25" t="s">
        <v>23</v>
      </c>
      <c r="C93" s="63" t="s">
        <v>271</v>
      </c>
      <c r="D93" s="25" t="s">
        <v>270</v>
      </c>
      <c r="E93" s="25" t="s">
        <v>41</v>
      </c>
      <c r="F93" s="26"/>
      <c r="G93" s="16">
        <f t="shared" si="13"/>
        <v>0</v>
      </c>
      <c r="H93" s="44">
        <v>1</v>
      </c>
      <c r="I93" s="44">
        <v>0</v>
      </c>
      <c r="J93" s="44">
        <v>1</v>
      </c>
      <c r="K93" s="44">
        <v>0</v>
      </c>
      <c r="L93" s="44">
        <v>0</v>
      </c>
      <c r="M93" s="44">
        <v>0</v>
      </c>
      <c r="N93" s="16">
        <f t="shared" si="14"/>
        <v>0</v>
      </c>
      <c r="O93" s="5">
        <v>0</v>
      </c>
      <c r="P93" s="5">
        <f t="shared" si="10"/>
        <v>0</v>
      </c>
      <c r="Q93" s="5">
        <v>0</v>
      </c>
      <c r="R93" s="5">
        <v>0</v>
      </c>
      <c r="S93" s="5">
        <v>0</v>
      </c>
      <c r="T93" s="5">
        <f t="shared" si="11"/>
        <v>0</v>
      </c>
      <c r="U93" s="5">
        <v>0</v>
      </c>
    </row>
    <row r="94" spans="1:21" ht="27.95" customHeight="1" x14ac:dyDescent="0.2">
      <c r="A94" s="1">
        <f t="shared" si="12"/>
        <v>89</v>
      </c>
      <c r="B94" s="1" t="s">
        <v>22</v>
      </c>
      <c r="C94" s="1"/>
      <c r="D94" s="25" t="s">
        <v>234</v>
      </c>
      <c r="E94" s="31" t="s">
        <v>176</v>
      </c>
      <c r="F94" s="26" t="s">
        <v>235</v>
      </c>
      <c r="G94" s="16">
        <f t="shared" si="13"/>
        <v>0</v>
      </c>
      <c r="H94" s="44">
        <v>5</v>
      </c>
      <c r="I94" s="44">
        <v>0</v>
      </c>
      <c r="J94" s="44">
        <v>3</v>
      </c>
      <c r="K94" s="44">
        <v>0</v>
      </c>
      <c r="L94" s="44">
        <v>0</v>
      </c>
      <c r="M94" s="44">
        <v>0</v>
      </c>
      <c r="N94" s="16">
        <f t="shared" si="14"/>
        <v>0</v>
      </c>
      <c r="O94" s="5">
        <v>0</v>
      </c>
      <c r="P94" s="5">
        <f t="shared" si="10"/>
        <v>0</v>
      </c>
      <c r="Q94" s="16">
        <f t="shared" si="15"/>
        <v>0</v>
      </c>
      <c r="R94" s="5">
        <v>0</v>
      </c>
      <c r="S94" s="16">
        <f t="shared" si="16"/>
        <v>0</v>
      </c>
      <c r="T94" s="5">
        <f t="shared" si="11"/>
        <v>0</v>
      </c>
      <c r="U94" s="16">
        <f t="shared" si="17"/>
        <v>0</v>
      </c>
    </row>
    <row r="95" spans="1:21" ht="27.95" customHeight="1" x14ac:dyDescent="0.2">
      <c r="A95" s="1">
        <f t="shared" si="12"/>
        <v>90</v>
      </c>
      <c r="B95" s="1" t="s">
        <v>22</v>
      </c>
      <c r="C95" s="1"/>
      <c r="D95" s="25" t="s">
        <v>272</v>
      </c>
      <c r="E95" s="31" t="s">
        <v>263</v>
      </c>
      <c r="F95" s="26"/>
      <c r="G95" s="16">
        <f t="shared" si="13"/>
        <v>0</v>
      </c>
      <c r="H95" s="44">
        <v>3</v>
      </c>
      <c r="I95" s="44">
        <v>1</v>
      </c>
      <c r="J95" s="44">
        <v>2</v>
      </c>
      <c r="K95" s="44">
        <v>0</v>
      </c>
      <c r="L95" s="44">
        <v>0</v>
      </c>
      <c r="M95" s="44">
        <v>0</v>
      </c>
      <c r="N95" s="16">
        <f t="shared" si="14"/>
        <v>0</v>
      </c>
      <c r="O95" s="16">
        <f t="shared" si="14"/>
        <v>0</v>
      </c>
      <c r="P95" s="5">
        <f t="shared" si="10"/>
        <v>0</v>
      </c>
      <c r="Q95" s="16">
        <f t="shared" si="14"/>
        <v>0</v>
      </c>
      <c r="R95" s="16">
        <f t="shared" si="14"/>
        <v>0</v>
      </c>
      <c r="S95" s="16">
        <f t="shared" si="14"/>
        <v>0</v>
      </c>
      <c r="T95" s="5">
        <f t="shared" si="11"/>
        <v>0</v>
      </c>
      <c r="U95" s="16">
        <f t="shared" si="14"/>
        <v>0</v>
      </c>
    </row>
    <row r="96" spans="1:21" ht="27.95" customHeight="1" x14ac:dyDescent="0.2">
      <c r="A96" s="1">
        <f t="shared" si="12"/>
        <v>91</v>
      </c>
      <c r="B96" s="1" t="s">
        <v>22</v>
      </c>
      <c r="C96" s="1"/>
      <c r="D96" s="25" t="s">
        <v>236</v>
      </c>
      <c r="E96" s="25" t="s">
        <v>53</v>
      </c>
      <c r="F96" s="26" t="s">
        <v>237</v>
      </c>
      <c r="G96" s="16">
        <f t="shared" si="13"/>
        <v>0</v>
      </c>
      <c r="H96" s="44">
        <v>3</v>
      </c>
      <c r="I96" s="44">
        <v>0</v>
      </c>
      <c r="J96" s="44">
        <v>3</v>
      </c>
      <c r="K96" s="44">
        <v>0</v>
      </c>
      <c r="L96" s="44">
        <v>0</v>
      </c>
      <c r="M96" s="44">
        <v>0</v>
      </c>
      <c r="N96" s="16">
        <f t="shared" si="14"/>
        <v>0</v>
      </c>
      <c r="O96" s="5">
        <v>0</v>
      </c>
      <c r="P96" s="5">
        <f t="shared" si="10"/>
        <v>0</v>
      </c>
      <c r="Q96" s="16">
        <f t="shared" si="15"/>
        <v>0</v>
      </c>
      <c r="R96" s="5">
        <v>0</v>
      </c>
      <c r="S96" s="16">
        <f t="shared" si="16"/>
        <v>0</v>
      </c>
      <c r="T96" s="5">
        <f t="shared" si="11"/>
        <v>0</v>
      </c>
      <c r="U96" s="16">
        <f t="shared" si="17"/>
        <v>0</v>
      </c>
    </row>
    <row r="97" spans="1:32" ht="37.5" customHeight="1" x14ac:dyDescent="0.2">
      <c r="A97" s="1">
        <f t="shared" si="12"/>
        <v>92</v>
      </c>
      <c r="B97" s="25" t="s">
        <v>23</v>
      </c>
      <c r="C97" s="63" t="s">
        <v>33</v>
      </c>
      <c r="D97" s="25" t="s">
        <v>238</v>
      </c>
      <c r="E97" s="25" t="s">
        <v>53</v>
      </c>
      <c r="F97" s="26" t="s">
        <v>239</v>
      </c>
      <c r="G97" s="16">
        <f t="shared" si="13"/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16">
        <f t="shared" si="14"/>
        <v>0</v>
      </c>
      <c r="O97" s="5">
        <v>0</v>
      </c>
      <c r="P97" s="5">
        <f t="shared" si="10"/>
        <v>0</v>
      </c>
      <c r="Q97" s="16">
        <f t="shared" si="15"/>
        <v>0</v>
      </c>
      <c r="R97" s="5">
        <v>0</v>
      </c>
      <c r="S97" s="16">
        <f t="shared" si="16"/>
        <v>0</v>
      </c>
      <c r="T97" s="5">
        <f t="shared" si="11"/>
        <v>0</v>
      </c>
      <c r="U97" s="16">
        <f t="shared" si="17"/>
        <v>0</v>
      </c>
    </row>
    <row r="98" spans="1:32" ht="27.95" customHeight="1" x14ac:dyDescent="0.2">
      <c r="A98" s="1">
        <f t="shared" si="12"/>
        <v>93</v>
      </c>
      <c r="B98" s="1" t="s">
        <v>22</v>
      </c>
      <c r="C98" s="1"/>
      <c r="D98" s="25" t="s">
        <v>240</v>
      </c>
      <c r="E98" s="25" t="s">
        <v>241</v>
      </c>
      <c r="F98" s="26" t="s">
        <v>242</v>
      </c>
      <c r="G98" s="16">
        <f t="shared" si="13"/>
        <v>0</v>
      </c>
      <c r="H98" s="44">
        <v>3</v>
      </c>
      <c r="I98" s="44">
        <v>1</v>
      </c>
      <c r="J98" s="44">
        <v>0</v>
      </c>
      <c r="K98" s="44">
        <v>0</v>
      </c>
      <c r="L98" s="44">
        <v>0</v>
      </c>
      <c r="M98" s="44">
        <v>0</v>
      </c>
      <c r="N98" s="16">
        <f t="shared" si="14"/>
        <v>0</v>
      </c>
      <c r="O98" s="5">
        <v>0</v>
      </c>
      <c r="P98" s="5">
        <f t="shared" si="10"/>
        <v>0</v>
      </c>
      <c r="Q98" s="16">
        <f t="shared" si="15"/>
        <v>0</v>
      </c>
      <c r="R98" s="5">
        <v>0</v>
      </c>
      <c r="S98" s="16">
        <f t="shared" si="16"/>
        <v>0</v>
      </c>
      <c r="T98" s="5">
        <f t="shared" si="11"/>
        <v>0</v>
      </c>
      <c r="U98" s="16">
        <f t="shared" si="17"/>
        <v>0</v>
      </c>
    </row>
    <row r="99" spans="1:32" ht="27.95" customHeight="1" x14ac:dyDescent="0.2">
      <c r="A99" s="1">
        <f t="shared" si="12"/>
        <v>94</v>
      </c>
      <c r="B99" s="1" t="s">
        <v>22</v>
      </c>
      <c r="C99" s="1"/>
      <c r="D99" s="25" t="s">
        <v>243</v>
      </c>
      <c r="E99" s="33" t="s">
        <v>128</v>
      </c>
      <c r="F99" s="27" t="s">
        <v>244</v>
      </c>
      <c r="G99" s="16">
        <f t="shared" si="13"/>
        <v>0</v>
      </c>
      <c r="H99" s="44">
        <v>1</v>
      </c>
      <c r="I99" s="44">
        <v>1</v>
      </c>
      <c r="J99" s="44">
        <v>0</v>
      </c>
      <c r="K99" s="44">
        <v>0</v>
      </c>
      <c r="L99" s="44">
        <v>0</v>
      </c>
      <c r="M99" s="44">
        <v>0</v>
      </c>
      <c r="N99" s="16">
        <f t="shared" si="14"/>
        <v>0</v>
      </c>
      <c r="O99" s="5">
        <v>0</v>
      </c>
      <c r="P99" s="5">
        <f t="shared" si="10"/>
        <v>0</v>
      </c>
      <c r="Q99" s="16">
        <f t="shared" si="15"/>
        <v>0</v>
      </c>
      <c r="R99" s="5">
        <v>0</v>
      </c>
      <c r="S99" s="16">
        <f t="shared" si="16"/>
        <v>0</v>
      </c>
      <c r="T99" s="5">
        <f t="shared" si="11"/>
        <v>0</v>
      </c>
      <c r="U99" s="16">
        <f t="shared" si="17"/>
        <v>0</v>
      </c>
    </row>
    <row r="100" spans="1:32" ht="27.95" customHeight="1" x14ac:dyDescent="0.2">
      <c r="A100" s="1">
        <f t="shared" si="12"/>
        <v>95</v>
      </c>
      <c r="B100" s="1" t="s">
        <v>22</v>
      </c>
      <c r="C100" s="1"/>
      <c r="D100" s="25" t="s">
        <v>245</v>
      </c>
      <c r="E100" s="25" t="s">
        <v>53</v>
      </c>
      <c r="F100" s="32" t="s">
        <v>246</v>
      </c>
      <c r="G100" s="16">
        <f t="shared" si="13"/>
        <v>0</v>
      </c>
      <c r="H100" s="44">
        <v>5</v>
      </c>
      <c r="I100" s="44">
        <v>0</v>
      </c>
      <c r="J100" s="44">
        <v>5</v>
      </c>
      <c r="K100" s="44">
        <v>0</v>
      </c>
      <c r="L100" s="44">
        <v>0</v>
      </c>
      <c r="M100" s="44">
        <v>0</v>
      </c>
      <c r="N100" s="16">
        <f t="shared" si="14"/>
        <v>0</v>
      </c>
      <c r="O100" s="5">
        <v>0</v>
      </c>
      <c r="P100" s="5">
        <f t="shared" si="10"/>
        <v>0</v>
      </c>
      <c r="Q100" s="16">
        <f t="shared" si="15"/>
        <v>0</v>
      </c>
      <c r="R100" s="5">
        <v>0</v>
      </c>
      <c r="S100" s="16">
        <f t="shared" si="16"/>
        <v>0</v>
      </c>
      <c r="T100" s="5">
        <f t="shared" si="11"/>
        <v>0</v>
      </c>
      <c r="U100" s="16">
        <f t="shared" si="17"/>
        <v>0</v>
      </c>
    </row>
    <row r="101" spans="1:32" ht="27.95" customHeight="1" x14ac:dyDescent="0.2">
      <c r="A101" s="1">
        <f t="shared" si="12"/>
        <v>96</v>
      </c>
      <c r="B101" s="1" t="s">
        <v>22</v>
      </c>
      <c r="C101" s="1"/>
      <c r="D101" s="25" t="s">
        <v>247</v>
      </c>
      <c r="E101" s="25" t="s">
        <v>53</v>
      </c>
      <c r="F101" s="27" t="s">
        <v>248</v>
      </c>
      <c r="G101" s="16">
        <f t="shared" si="13"/>
        <v>0</v>
      </c>
      <c r="H101" s="44">
        <v>2</v>
      </c>
      <c r="I101" s="44">
        <v>0</v>
      </c>
      <c r="J101" s="44">
        <v>2</v>
      </c>
      <c r="K101" s="44">
        <v>0</v>
      </c>
      <c r="L101" s="44">
        <v>0</v>
      </c>
      <c r="M101" s="44">
        <v>0</v>
      </c>
      <c r="N101" s="16">
        <f t="shared" si="14"/>
        <v>0</v>
      </c>
      <c r="O101" s="5">
        <v>0</v>
      </c>
      <c r="P101" s="5">
        <f t="shared" si="10"/>
        <v>0</v>
      </c>
      <c r="Q101" s="16">
        <f t="shared" si="15"/>
        <v>0</v>
      </c>
      <c r="R101" s="5">
        <v>0</v>
      </c>
      <c r="S101" s="16">
        <f t="shared" si="16"/>
        <v>0</v>
      </c>
      <c r="T101" s="5">
        <f t="shared" si="11"/>
        <v>0</v>
      </c>
      <c r="U101" s="16">
        <f t="shared" si="17"/>
        <v>0</v>
      </c>
    </row>
    <row r="102" spans="1:32" ht="27.95" customHeight="1" x14ac:dyDescent="0.2">
      <c r="A102" s="1">
        <f t="shared" si="12"/>
        <v>97</v>
      </c>
      <c r="B102" s="1" t="s">
        <v>22</v>
      </c>
      <c r="C102" s="1"/>
      <c r="D102" s="25" t="s">
        <v>249</v>
      </c>
      <c r="E102" s="25" t="s">
        <v>250</v>
      </c>
      <c r="F102" s="26" t="s">
        <v>251</v>
      </c>
      <c r="G102" s="16">
        <f t="shared" si="13"/>
        <v>0</v>
      </c>
      <c r="H102" s="44">
        <v>4</v>
      </c>
      <c r="I102" s="44">
        <v>0</v>
      </c>
      <c r="J102" s="44">
        <v>4</v>
      </c>
      <c r="K102" s="44">
        <v>0</v>
      </c>
      <c r="L102" s="44">
        <v>0</v>
      </c>
      <c r="M102" s="44">
        <v>0</v>
      </c>
      <c r="N102" s="16">
        <f t="shared" si="14"/>
        <v>0</v>
      </c>
      <c r="O102" s="5">
        <v>0</v>
      </c>
      <c r="P102" s="5">
        <f t="shared" si="10"/>
        <v>0</v>
      </c>
      <c r="Q102" s="16">
        <f t="shared" si="15"/>
        <v>0</v>
      </c>
      <c r="R102" s="5">
        <v>0</v>
      </c>
      <c r="S102" s="16">
        <f t="shared" si="16"/>
        <v>0</v>
      </c>
      <c r="T102" s="5">
        <f t="shared" si="11"/>
        <v>0</v>
      </c>
      <c r="U102" s="16">
        <f t="shared" si="17"/>
        <v>0</v>
      </c>
    </row>
    <row r="103" spans="1:32" ht="27.95" customHeight="1" x14ac:dyDescent="0.2">
      <c r="A103" s="1">
        <f t="shared" si="12"/>
        <v>98</v>
      </c>
      <c r="B103" s="25" t="s">
        <v>23</v>
      </c>
      <c r="C103" s="63" t="s">
        <v>34</v>
      </c>
      <c r="D103" s="25" t="s">
        <v>252</v>
      </c>
      <c r="E103" s="25" t="s">
        <v>53</v>
      </c>
      <c r="F103" s="27" t="s">
        <v>253</v>
      </c>
      <c r="G103" s="16">
        <f t="shared" si="13"/>
        <v>0</v>
      </c>
      <c r="H103" s="44">
        <v>3</v>
      </c>
      <c r="I103" s="44">
        <v>0</v>
      </c>
      <c r="J103" s="44">
        <v>3</v>
      </c>
      <c r="K103" s="44">
        <v>0</v>
      </c>
      <c r="L103" s="44">
        <v>0</v>
      </c>
      <c r="M103" s="44">
        <v>0</v>
      </c>
      <c r="N103" s="16">
        <f t="shared" si="14"/>
        <v>0</v>
      </c>
      <c r="O103" s="5">
        <v>0</v>
      </c>
      <c r="P103" s="5">
        <f t="shared" si="10"/>
        <v>0</v>
      </c>
      <c r="Q103" s="16">
        <f t="shared" si="15"/>
        <v>0</v>
      </c>
      <c r="R103" s="5">
        <v>0</v>
      </c>
      <c r="S103" s="16">
        <f t="shared" si="16"/>
        <v>0</v>
      </c>
      <c r="T103" s="5">
        <f t="shared" si="11"/>
        <v>0</v>
      </c>
      <c r="U103" s="16">
        <f t="shared" si="17"/>
        <v>0</v>
      </c>
    </row>
    <row r="104" spans="1:32" ht="40.5" customHeight="1" x14ac:dyDescent="0.2">
      <c r="A104" s="1">
        <f t="shared" si="12"/>
        <v>99</v>
      </c>
      <c r="B104" s="25" t="s">
        <v>23</v>
      </c>
      <c r="C104" s="63" t="s">
        <v>28</v>
      </c>
      <c r="D104" s="25" t="s">
        <v>254</v>
      </c>
      <c r="E104" s="25" t="s">
        <v>41</v>
      </c>
      <c r="F104" s="32" t="s">
        <v>255</v>
      </c>
      <c r="G104" s="16">
        <f t="shared" si="13"/>
        <v>0</v>
      </c>
      <c r="H104" s="44">
        <v>2</v>
      </c>
      <c r="I104" s="44">
        <v>0</v>
      </c>
      <c r="J104" s="44">
        <v>2</v>
      </c>
      <c r="K104" s="44">
        <v>0</v>
      </c>
      <c r="L104" s="44">
        <v>0</v>
      </c>
      <c r="M104" s="44">
        <v>0</v>
      </c>
      <c r="N104" s="16">
        <f t="shared" si="14"/>
        <v>0</v>
      </c>
      <c r="O104" s="5">
        <v>0</v>
      </c>
      <c r="P104" s="5">
        <f t="shared" si="10"/>
        <v>0</v>
      </c>
      <c r="Q104" s="16">
        <f t="shared" si="15"/>
        <v>0</v>
      </c>
      <c r="R104" s="5">
        <v>0</v>
      </c>
      <c r="S104" s="16">
        <f t="shared" si="16"/>
        <v>0</v>
      </c>
      <c r="T104" s="5">
        <f t="shared" si="11"/>
        <v>0</v>
      </c>
      <c r="U104" s="16">
        <f t="shared" si="17"/>
        <v>0</v>
      </c>
    </row>
    <row r="105" spans="1:32" ht="38.25" customHeight="1" x14ac:dyDescent="0.2">
      <c r="A105" s="1">
        <f t="shared" si="12"/>
        <v>100</v>
      </c>
      <c r="B105" s="25" t="s">
        <v>23</v>
      </c>
      <c r="C105" s="63" t="s">
        <v>28</v>
      </c>
      <c r="D105" s="25" t="s">
        <v>256</v>
      </c>
      <c r="E105" s="25" t="s">
        <v>41</v>
      </c>
      <c r="F105" s="26" t="s">
        <v>257</v>
      </c>
      <c r="G105" s="16">
        <f t="shared" si="13"/>
        <v>0</v>
      </c>
      <c r="H105" s="44">
        <v>4</v>
      </c>
      <c r="I105" s="44">
        <v>1</v>
      </c>
      <c r="J105" s="44">
        <v>3</v>
      </c>
      <c r="K105" s="44">
        <v>0</v>
      </c>
      <c r="L105" s="44">
        <v>0</v>
      </c>
      <c r="M105" s="44">
        <v>0</v>
      </c>
      <c r="N105" s="16">
        <f t="shared" si="14"/>
        <v>0</v>
      </c>
      <c r="O105" s="5">
        <v>0</v>
      </c>
      <c r="P105" s="5">
        <f t="shared" si="10"/>
        <v>0</v>
      </c>
      <c r="Q105" s="16">
        <f t="shared" si="15"/>
        <v>0</v>
      </c>
      <c r="R105" s="5">
        <v>0</v>
      </c>
      <c r="S105" s="16">
        <f t="shared" si="16"/>
        <v>0</v>
      </c>
      <c r="T105" s="5">
        <f t="shared" si="11"/>
        <v>0</v>
      </c>
      <c r="U105" s="16">
        <f t="shared" si="17"/>
        <v>0</v>
      </c>
    </row>
    <row r="106" spans="1:32" x14ac:dyDescent="0.2">
      <c r="A106" s="22" t="s">
        <v>19</v>
      </c>
      <c r="B106" s="23"/>
      <c r="C106" s="23"/>
      <c r="D106" s="23"/>
      <c r="E106" s="23"/>
      <c r="F106" s="24"/>
      <c r="G106" s="17">
        <f t="shared" ref="G106:M106" si="18">SUM(G6:G105)</f>
        <v>13505.2</v>
      </c>
      <c r="H106" s="18">
        <f>SUM(H6:H105)</f>
        <v>451</v>
      </c>
      <c r="I106" s="18">
        <f>SUM(I6:I105)</f>
        <v>96</v>
      </c>
      <c r="J106" s="18">
        <f t="shared" si="18"/>
        <v>298</v>
      </c>
      <c r="K106" s="18">
        <f t="shared" si="18"/>
        <v>30</v>
      </c>
      <c r="L106" s="18">
        <f t="shared" si="18"/>
        <v>30</v>
      </c>
      <c r="M106" s="18">
        <f t="shared" si="18"/>
        <v>0</v>
      </c>
      <c r="N106" s="16">
        <f>IF(H106=0,0,K106/H106)*100</f>
        <v>6.651884700665188</v>
      </c>
      <c r="O106" s="19">
        <f>SUM(O6:O105)</f>
        <v>13505.2</v>
      </c>
      <c r="P106" s="19">
        <f>SUM(P6:P105)</f>
        <v>13505.2</v>
      </c>
      <c r="Q106" s="16">
        <f>IF(O106=0,0,P106/O106)*100</f>
        <v>100</v>
      </c>
      <c r="R106" s="19">
        <f>SUM(R6:R105)</f>
        <v>0</v>
      </c>
      <c r="S106" s="16">
        <f>IF(P106=0,0,R106/P106)*100</f>
        <v>0</v>
      </c>
      <c r="T106" s="19">
        <f>SUM(T6:T105)</f>
        <v>13505.2</v>
      </c>
      <c r="U106" s="16">
        <f>IF(P106=0,0,T106/P106)*100</f>
        <v>100</v>
      </c>
      <c r="V106" s="10"/>
      <c r="W106" s="10"/>
      <c r="X106" s="10"/>
      <c r="Y106" s="9"/>
      <c r="Z106" s="11"/>
      <c r="AA106" s="11"/>
      <c r="AB106" s="9"/>
      <c r="AC106" s="11"/>
      <c r="AD106" s="9"/>
      <c r="AE106" s="11"/>
      <c r="AF106" s="9"/>
    </row>
  </sheetData>
  <sheetProtection algorithmName="SHA-512" hashValue="TVM33DDgfAamlLnbWZKYsvJaOZUUx7zO3X+IlWD64JGwgcaMKuKfQd1YE8RvsYeevr5c/7eCKeSFgDRV5ha41A==" saltValue="iccZDCv9CTZcEvzxiKecHg==" spinCount="100000" sheet="1" objects="1" scenarios="1"/>
  <customSheetViews>
    <customSheetView guid="{2F2CED36-E625-4693-8C75-0460C802BA46}" scale="78">
      <selection activeCell="H2" sqref="H2:J2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8">
      <selection activeCell="H2" sqref="H2:J2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8">
      <selection activeCell="H2" sqref="H2:J2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30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M3:M4"/>
    <mergeCell ref="N3:N4"/>
    <mergeCell ref="O3:O4"/>
    <mergeCell ref="P3:Q3"/>
    <mergeCell ref="Z3:Z4"/>
    <mergeCell ref="AA3:AB3"/>
    <mergeCell ref="AC3:AD3"/>
    <mergeCell ref="AE3:AF3"/>
    <mergeCell ref="R3:S3"/>
    <mergeCell ref="T3:U3"/>
    <mergeCell ref="V3:V4"/>
    <mergeCell ref="W3:W4"/>
    <mergeCell ref="X3:X4"/>
    <mergeCell ref="Y3:Y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7"/>
  <sheetViews>
    <sheetView topLeftCell="A40" zoomScale="77" zoomScaleNormal="77" zoomScaleSheetLayoutView="130" workbookViewId="0">
      <selection activeCell="K11" sqref="K11"/>
    </sheetView>
  </sheetViews>
  <sheetFormatPr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1.140625" style="2" customWidth="1"/>
    <col min="5" max="5" width="17.5703125" style="2" customWidth="1"/>
    <col min="6" max="6" width="19.5703125" style="2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s="4" customFormat="1" ht="61.5" customHeight="1" x14ac:dyDescent="0.2">
      <c r="A1" s="240" t="s">
        <v>283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</row>
    <row r="2" spans="1:32" s="4" customFormat="1" ht="44.2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41.2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  <c r="V3" s="242"/>
      <c r="W3" s="242"/>
      <c r="X3" s="242"/>
      <c r="Y3" s="242"/>
      <c r="Z3" s="243"/>
      <c r="AA3" s="242"/>
      <c r="AB3" s="242"/>
      <c r="AC3" s="242"/>
      <c r="AD3" s="242"/>
      <c r="AE3" s="242"/>
      <c r="AF3" s="242"/>
    </row>
    <row r="4" spans="1:32" ht="156.7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68" t="s">
        <v>6</v>
      </c>
      <c r="Q4" s="67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68" t="s">
        <v>6</v>
      </c>
      <c r="S4" s="67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68" t="s">
        <v>6</v>
      </c>
      <c r="U4" s="67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242"/>
      <c r="W4" s="242"/>
      <c r="X4" s="242"/>
      <c r="Y4" s="242"/>
      <c r="Z4" s="243"/>
      <c r="AA4" s="66"/>
      <c r="AB4" s="65"/>
      <c r="AC4" s="66"/>
      <c r="AD4" s="65"/>
      <c r="AE4" s="66"/>
      <c r="AF4" s="65"/>
    </row>
    <row r="5" spans="1:32" x14ac:dyDescent="0.2">
      <c r="A5" s="67">
        <v>1</v>
      </c>
      <c r="B5" s="67">
        <v>2</v>
      </c>
      <c r="C5" s="67">
        <v>3</v>
      </c>
      <c r="D5" s="67">
        <v>4</v>
      </c>
      <c r="E5" s="67">
        <v>5</v>
      </c>
      <c r="F5" s="67">
        <v>6</v>
      </c>
      <c r="G5" s="67">
        <v>7</v>
      </c>
      <c r="H5" s="67">
        <v>8</v>
      </c>
      <c r="I5" s="67">
        <v>9</v>
      </c>
      <c r="J5" s="67">
        <v>10</v>
      </c>
      <c r="K5" s="67">
        <v>11</v>
      </c>
      <c r="L5" s="67">
        <v>12</v>
      </c>
      <c r="M5" s="67">
        <v>13</v>
      </c>
      <c r="N5" s="67">
        <v>14</v>
      </c>
      <c r="O5" s="67">
        <v>15</v>
      </c>
      <c r="P5" s="67">
        <v>16</v>
      </c>
      <c r="Q5" s="67">
        <v>17</v>
      </c>
      <c r="R5" s="67">
        <v>18</v>
      </c>
      <c r="S5" s="67">
        <v>19</v>
      </c>
      <c r="T5" s="67">
        <v>20</v>
      </c>
      <c r="U5" s="67">
        <v>21</v>
      </c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</row>
    <row r="6" spans="1:32" ht="27.95" customHeight="1" x14ac:dyDescent="0.2">
      <c r="A6" s="1">
        <f>ROW(A1:A1)</f>
        <v>1</v>
      </c>
      <c r="B6" s="1" t="s">
        <v>22</v>
      </c>
      <c r="C6" s="1"/>
      <c r="D6" s="25" t="s">
        <v>35</v>
      </c>
      <c r="E6" s="25" t="s">
        <v>36</v>
      </c>
      <c r="F6" s="26" t="s">
        <v>37</v>
      </c>
      <c r="G6" s="16">
        <f>O6</f>
        <v>0</v>
      </c>
      <c r="H6" s="44">
        <v>10</v>
      </c>
      <c r="I6" s="44">
        <v>3</v>
      </c>
      <c r="J6" s="44">
        <v>7</v>
      </c>
      <c r="K6" s="44">
        <v>0</v>
      </c>
      <c r="L6" s="44">
        <v>0</v>
      </c>
      <c r="M6" s="44">
        <v>0</v>
      </c>
      <c r="N6" s="16">
        <f t="shared" ref="N6:U73" si="0">IF(H6=0,0,K6/H6)*100</f>
        <v>0</v>
      </c>
      <c r="O6" s="5">
        <v>0</v>
      </c>
      <c r="P6" s="5">
        <f>O6</f>
        <v>0</v>
      </c>
      <c r="Q6" s="16">
        <f t="shared" ref="Q6:Q73" si="1">IF(O6=0,0,P6/O6)*100</f>
        <v>0</v>
      </c>
      <c r="R6" s="5">
        <v>0</v>
      </c>
      <c r="S6" s="16">
        <f t="shared" ref="S6:S73" si="2">IF(P6=0,0,R6/P6)*100</f>
        <v>0</v>
      </c>
      <c r="T6" s="5">
        <f>SUM(P6, -R6)</f>
        <v>0</v>
      </c>
      <c r="U6" s="16">
        <f t="shared" ref="U6:U73" si="3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">
      <c r="A7" s="1">
        <f t="shared" ref="A7:A70" si="4">ROW(A2:A2)</f>
        <v>2</v>
      </c>
      <c r="B7" s="1" t="s">
        <v>22</v>
      </c>
      <c r="C7" s="1"/>
      <c r="D7" s="25" t="s">
        <v>38</v>
      </c>
      <c r="E7" s="25" t="s">
        <v>36</v>
      </c>
      <c r="F7" s="27" t="s">
        <v>39</v>
      </c>
      <c r="G7" s="16">
        <f t="shared" ref="G7:G71" si="5">O7</f>
        <v>0</v>
      </c>
      <c r="H7" s="44">
        <v>4</v>
      </c>
      <c r="I7" s="44">
        <v>2</v>
      </c>
      <c r="J7" s="44">
        <v>2</v>
      </c>
      <c r="K7" s="44">
        <v>0</v>
      </c>
      <c r="L7" s="44">
        <v>0</v>
      </c>
      <c r="M7" s="44">
        <v>0</v>
      </c>
      <c r="N7" s="16">
        <f t="shared" si="0"/>
        <v>0</v>
      </c>
      <c r="O7" s="5">
        <v>0</v>
      </c>
      <c r="P7" s="5">
        <f t="shared" ref="P7:P71" si="6">O7</f>
        <v>0</v>
      </c>
      <c r="Q7" s="16">
        <f t="shared" si="1"/>
        <v>0</v>
      </c>
      <c r="R7" s="5">
        <v>0</v>
      </c>
      <c r="S7" s="16">
        <f t="shared" si="2"/>
        <v>0</v>
      </c>
      <c r="T7" s="5">
        <f t="shared" ref="T7:T71" si="7">SUM(P7, -R7)</f>
        <v>0</v>
      </c>
      <c r="U7" s="16">
        <f t="shared" si="3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">
      <c r="A8" s="1">
        <f t="shared" si="4"/>
        <v>3</v>
      </c>
      <c r="B8" s="1" t="s">
        <v>22</v>
      </c>
      <c r="C8" s="1"/>
      <c r="D8" s="25" t="s">
        <v>40</v>
      </c>
      <c r="E8" s="25" t="s">
        <v>41</v>
      </c>
      <c r="F8" s="26" t="s">
        <v>42</v>
      </c>
      <c r="G8" s="16">
        <f t="shared" si="5"/>
        <v>2990.99</v>
      </c>
      <c r="H8" s="44">
        <v>15</v>
      </c>
      <c r="I8" s="44">
        <v>3</v>
      </c>
      <c r="J8" s="44">
        <v>12</v>
      </c>
      <c r="K8" s="44">
        <v>3</v>
      </c>
      <c r="L8" s="44">
        <v>3</v>
      </c>
      <c r="M8" s="44">
        <v>0</v>
      </c>
      <c r="N8" s="16">
        <f t="shared" si="0"/>
        <v>20</v>
      </c>
      <c r="O8" s="5">
        <v>2990.99</v>
      </c>
      <c r="P8" s="5">
        <f t="shared" si="6"/>
        <v>2990.99</v>
      </c>
      <c r="Q8" s="16">
        <f t="shared" si="1"/>
        <v>100</v>
      </c>
      <c r="R8" s="5">
        <v>0</v>
      </c>
      <c r="S8" s="16">
        <f t="shared" si="2"/>
        <v>0</v>
      </c>
      <c r="T8" s="5">
        <f t="shared" si="7"/>
        <v>2990.99</v>
      </c>
      <c r="U8" s="16">
        <f t="shared" si="3"/>
        <v>100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">
      <c r="A9" s="1">
        <f t="shared" si="4"/>
        <v>4</v>
      </c>
      <c r="B9" s="1" t="s">
        <v>22</v>
      </c>
      <c r="C9" s="1"/>
      <c r="D9" s="25" t="s">
        <v>43</v>
      </c>
      <c r="E9" s="25" t="s">
        <v>44</v>
      </c>
      <c r="F9" s="28" t="s">
        <v>45</v>
      </c>
      <c r="G9" s="16">
        <f t="shared" si="5"/>
        <v>0</v>
      </c>
      <c r="H9" s="44">
        <v>1</v>
      </c>
      <c r="I9" s="44">
        <v>0</v>
      </c>
      <c r="J9" s="44">
        <v>1</v>
      </c>
      <c r="K9" s="44">
        <v>0</v>
      </c>
      <c r="L9" s="44">
        <v>0</v>
      </c>
      <c r="M9" s="44">
        <v>0</v>
      </c>
      <c r="N9" s="16">
        <f t="shared" si="0"/>
        <v>0</v>
      </c>
      <c r="O9" s="5">
        <v>0</v>
      </c>
      <c r="P9" s="5">
        <f t="shared" si="6"/>
        <v>0</v>
      </c>
      <c r="Q9" s="16">
        <f t="shared" si="1"/>
        <v>0</v>
      </c>
      <c r="R9" s="5">
        <v>0</v>
      </c>
      <c r="S9" s="16">
        <f t="shared" si="2"/>
        <v>0</v>
      </c>
      <c r="T9" s="5">
        <f t="shared" si="7"/>
        <v>0</v>
      </c>
      <c r="U9" s="16">
        <f t="shared" si="3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">
      <c r="A10" s="1">
        <f t="shared" si="4"/>
        <v>5</v>
      </c>
      <c r="B10" s="1" t="s">
        <v>22</v>
      </c>
      <c r="C10" s="1"/>
      <c r="D10" s="25" t="s">
        <v>46</v>
      </c>
      <c r="E10" s="25" t="s">
        <v>41</v>
      </c>
      <c r="F10" s="26" t="s">
        <v>47</v>
      </c>
      <c r="G10" s="16">
        <f t="shared" si="5"/>
        <v>0</v>
      </c>
      <c r="H10" s="44">
        <v>1</v>
      </c>
      <c r="I10" s="44">
        <v>0</v>
      </c>
      <c r="J10" s="44">
        <v>1</v>
      </c>
      <c r="K10" s="44">
        <v>0</v>
      </c>
      <c r="L10" s="44">
        <v>0</v>
      </c>
      <c r="M10" s="44">
        <v>0</v>
      </c>
      <c r="N10" s="16">
        <f t="shared" si="0"/>
        <v>0</v>
      </c>
      <c r="O10" s="5">
        <v>0</v>
      </c>
      <c r="P10" s="5">
        <f t="shared" si="6"/>
        <v>0</v>
      </c>
      <c r="Q10" s="16">
        <f t="shared" si="1"/>
        <v>0</v>
      </c>
      <c r="R10" s="5">
        <v>0</v>
      </c>
      <c r="S10" s="16">
        <f t="shared" si="2"/>
        <v>0</v>
      </c>
      <c r="T10" s="5">
        <f t="shared" si="7"/>
        <v>0</v>
      </c>
      <c r="U10" s="16">
        <f t="shared" si="3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4"/>
        <v>6</v>
      </c>
      <c r="B11" s="1" t="s">
        <v>22</v>
      </c>
      <c r="C11" s="1"/>
      <c r="D11" s="29" t="s">
        <v>48</v>
      </c>
      <c r="E11" s="25" t="s">
        <v>41</v>
      </c>
      <c r="F11" s="30" t="s">
        <v>49</v>
      </c>
      <c r="G11" s="16">
        <f t="shared" si="5"/>
        <v>1103.51</v>
      </c>
      <c r="H11" s="44">
        <v>4</v>
      </c>
      <c r="I11" s="44">
        <v>2</v>
      </c>
      <c r="J11" s="44">
        <v>2</v>
      </c>
      <c r="K11" s="44">
        <v>2</v>
      </c>
      <c r="L11" s="44">
        <v>2</v>
      </c>
      <c r="M11" s="44">
        <v>0</v>
      </c>
      <c r="N11" s="16">
        <f t="shared" si="0"/>
        <v>50</v>
      </c>
      <c r="O11" s="5">
        <v>1103.51</v>
      </c>
      <c r="P11" s="5">
        <f t="shared" si="6"/>
        <v>1103.51</v>
      </c>
      <c r="Q11" s="16">
        <f t="shared" si="1"/>
        <v>100</v>
      </c>
      <c r="R11" s="5">
        <v>0</v>
      </c>
      <c r="S11" s="16">
        <f t="shared" si="2"/>
        <v>0</v>
      </c>
      <c r="T11" s="5">
        <f t="shared" si="7"/>
        <v>1103.51</v>
      </c>
      <c r="U11" s="16">
        <f t="shared" si="3"/>
        <v>100</v>
      </c>
    </row>
    <row r="12" spans="1:32" ht="27.95" customHeight="1" x14ac:dyDescent="0.2">
      <c r="A12" s="1">
        <f t="shared" si="4"/>
        <v>7</v>
      </c>
      <c r="B12" s="1" t="s">
        <v>22</v>
      </c>
      <c r="C12" s="1"/>
      <c r="D12" s="25" t="s">
        <v>50</v>
      </c>
      <c r="E12" s="25" t="s">
        <v>41</v>
      </c>
      <c r="F12" s="26" t="s">
        <v>51</v>
      </c>
      <c r="G12" s="16">
        <f t="shared" si="5"/>
        <v>210.97</v>
      </c>
      <c r="H12" s="44">
        <v>2</v>
      </c>
      <c r="I12" s="44">
        <v>0</v>
      </c>
      <c r="J12" s="44">
        <v>2</v>
      </c>
      <c r="K12" s="44">
        <v>1</v>
      </c>
      <c r="L12" s="44">
        <v>1</v>
      </c>
      <c r="M12" s="44">
        <v>0</v>
      </c>
      <c r="N12" s="16">
        <f t="shared" si="0"/>
        <v>50</v>
      </c>
      <c r="O12" s="5">
        <v>210.97</v>
      </c>
      <c r="P12" s="5">
        <f t="shared" si="6"/>
        <v>210.97</v>
      </c>
      <c r="Q12" s="16">
        <f t="shared" si="1"/>
        <v>100</v>
      </c>
      <c r="R12" s="5">
        <v>0</v>
      </c>
      <c r="S12" s="16">
        <f t="shared" si="2"/>
        <v>0</v>
      </c>
      <c r="T12" s="5">
        <f t="shared" si="7"/>
        <v>210.97</v>
      </c>
      <c r="U12" s="16">
        <f t="shared" si="3"/>
        <v>100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">
      <c r="A13" s="1">
        <f t="shared" si="4"/>
        <v>8</v>
      </c>
      <c r="B13" s="1" t="s">
        <v>22</v>
      </c>
      <c r="C13" s="1"/>
      <c r="D13" s="25" t="s">
        <v>52</v>
      </c>
      <c r="E13" s="31" t="s">
        <v>53</v>
      </c>
      <c r="F13" s="26" t="s">
        <v>54</v>
      </c>
      <c r="G13" s="16">
        <f t="shared" si="5"/>
        <v>0</v>
      </c>
      <c r="H13" s="44">
        <f t="shared" ref="H13:H51" si="8">SUM(I13,J13)</f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16">
        <f t="shared" si="0"/>
        <v>0</v>
      </c>
      <c r="O13" s="5">
        <v>0</v>
      </c>
      <c r="P13" s="5">
        <f t="shared" si="6"/>
        <v>0</v>
      </c>
      <c r="Q13" s="16">
        <f t="shared" si="1"/>
        <v>0</v>
      </c>
      <c r="R13" s="5">
        <v>0</v>
      </c>
      <c r="S13" s="16">
        <f t="shared" si="2"/>
        <v>0</v>
      </c>
      <c r="T13" s="5">
        <f t="shared" si="7"/>
        <v>0</v>
      </c>
      <c r="U13" s="16">
        <f t="shared" si="3"/>
        <v>0</v>
      </c>
    </row>
    <row r="14" spans="1:32" ht="27.95" customHeight="1" x14ac:dyDescent="0.2">
      <c r="A14" s="1">
        <f t="shared" si="4"/>
        <v>9</v>
      </c>
      <c r="B14" s="1" t="s">
        <v>22</v>
      </c>
      <c r="C14" s="1"/>
      <c r="D14" s="25" t="s">
        <v>55</v>
      </c>
      <c r="E14" s="25" t="s">
        <v>41</v>
      </c>
      <c r="F14" s="32" t="s">
        <v>56</v>
      </c>
      <c r="G14" s="16">
        <f t="shared" si="5"/>
        <v>1108.56</v>
      </c>
      <c r="H14" s="44">
        <v>15</v>
      </c>
      <c r="I14" s="44">
        <v>3</v>
      </c>
      <c r="J14" s="44">
        <v>11</v>
      </c>
      <c r="K14" s="44">
        <v>3</v>
      </c>
      <c r="L14" s="44">
        <v>3</v>
      </c>
      <c r="M14" s="44">
        <v>0</v>
      </c>
      <c r="N14" s="16">
        <f t="shared" si="0"/>
        <v>20</v>
      </c>
      <c r="O14" s="5">
        <v>1108.56</v>
      </c>
      <c r="P14" s="5">
        <f t="shared" si="6"/>
        <v>1108.56</v>
      </c>
      <c r="Q14" s="16">
        <f t="shared" si="1"/>
        <v>100</v>
      </c>
      <c r="R14" s="5">
        <v>0</v>
      </c>
      <c r="S14" s="16">
        <f t="shared" si="2"/>
        <v>0</v>
      </c>
      <c r="T14" s="5">
        <f t="shared" si="7"/>
        <v>1108.56</v>
      </c>
      <c r="U14" s="16">
        <f t="shared" si="3"/>
        <v>100</v>
      </c>
    </row>
    <row r="15" spans="1:32" ht="27.95" customHeight="1" x14ac:dyDescent="0.2">
      <c r="A15" s="1">
        <f t="shared" si="4"/>
        <v>10</v>
      </c>
      <c r="B15" s="1" t="s">
        <v>22</v>
      </c>
      <c r="C15" s="1"/>
      <c r="D15" s="25" t="s">
        <v>57</v>
      </c>
      <c r="E15" s="25" t="s">
        <v>58</v>
      </c>
      <c r="F15" s="27" t="s">
        <v>59</v>
      </c>
      <c r="G15" s="16">
        <f t="shared" si="5"/>
        <v>1221.92</v>
      </c>
      <c r="H15" s="44">
        <v>8</v>
      </c>
      <c r="I15" s="44">
        <v>2</v>
      </c>
      <c r="J15" s="44">
        <v>6</v>
      </c>
      <c r="K15" s="44">
        <v>3</v>
      </c>
      <c r="L15" s="44">
        <v>3</v>
      </c>
      <c r="M15" s="44">
        <v>0</v>
      </c>
      <c r="N15" s="16">
        <f t="shared" si="0"/>
        <v>37.5</v>
      </c>
      <c r="O15" s="5">
        <v>1221.92</v>
      </c>
      <c r="P15" s="5">
        <f t="shared" si="6"/>
        <v>1221.92</v>
      </c>
      <c r="Q15" s="16">
        <f t="shared" si="1"/>
        <v>100</v>
      </c>
      <c r="R15" s="5">
        <v>0</v>
      </c>
      <c r="S15" s="16">
        <f t="shared" si="2"/>
        <v>0</v>
      </c>
      <c r="T15" s="5">
        <f t="shared" si="7"/>
        <v>1221.92</v>
      </c>
      <c r="U15" s="16">
        <f t="shared" si="3"/>
        <v>100</v>
      </c>
    </row>
    <row r="16" spans="1:32" ht="27.95" customHeight="1" x14ac:dyDescent="0.2">
      <c r="A16" s="1">
        <f t="shared" si="4"/>
        <v>11</v>
      </c>
      <c r="B16" s="1" t="s">
        <v>22</v>
      </c>
      <c r="C16" s="1"/>
      <c r="D16" s="25" t="s">
        <v>60</v>
      </c>
      <c r="E16" s="25" t="s">
        <v>61</v>
      </c>
      <c r="F16" s="26" t="s">
        <v>62</v>
      </c>
      <c r="G16" s="16">
        <f t="shared" si="5"/>
        <v>1382.7</v>
      </c>
      <c r="H16" s="44">
        <v>4</v>
      </c>
      <c r="I16" s="44">
        <v>1</v>
      </c>
      <c r="J16" s="44">
        <v>2</v>
      </c>
      <c r="K16" s="44">
        <v>3</v>
      </c>
      <c r="L16" s="44">
        <v>3</v>
      </c>
      <c r="M16" s="44">
        <v>0</v>
      </c>
      <c r="N16" s="16">
        <f t="shared" si="0"/>
        <v>75</v>
      </c>
      <c r="O16" s="5">
        <v>1382.7</v>
      </c>
      <c r="P16" s="5">
        <f t="shared" si="6"/>
        <v>1382.7</v>
      </c>
      <c r="Q16" s="16">
        <f t="shared" si="1"/>
        <v>100</v>
      </c>
      <c r="R16" s="5">
        <v>0</v>
      </c>
      <c r="S16" s="16">
        <f t="shared" si="2"/>
        <v>0</v>
      </c>
      <c r="T16" s="5">
        <f t="shared" si="7"/>
        <v>1382.7</v>
      </c>
      <c r="U16" s="16">
        <f t="shared" si="3"/>
        <v>100</v>
      </c>
    </row>
    <row r="17" spans="1:21" ht="27.95" customHeight="1" x14ac:dyDescent="0.2">
      <c r="A17" s="1">
        <f t="shared" si="4"/>
        <v>12</v>
      </c>
      <c r="B17" s="1" t="s">
        <v>22</v>
      </c>
      <c r="C17" s="1"/>
      <c r="D17" s="25" t="s">
        <v>63</v>
      </c>
      <c r="E17" s="25" t="s">
        <v>64</v>
      </c>
      <c r="F17" s="26" t="s">
        <v>65</v>
      </c>
      <c r="G17" s="16">
        <f t="shared" si="5"/>
        <v>0</v>
      </c>
      <c r="H17" s="44">
        <v>3</v>
      </c>
      <c r="I17" s="44">
        <v>0</v>
      </c>
      <c r="J17" s="44">
        <v>1</v>
      </c>
      <c r="K17" s="44">
        <v>0</v>
      </c>
      <c r="L17" s="44">
        <v>0</v>
      </c>
      <c r="M17" s="44">
        <v>0</v>
      </c>
      <c r="N17" s="16">
        <f t="shared" si="0"/>
        <v>0</v>
      </c>
      <c r="O17" s="5">
        <v>0</v>
      </c>
      <c r="P17" s="5">
        <f t="shared" si="6"/>
        <v>0</v>
      </c>
      <c r="Q17" s="16">
        <f t="shared" si="1"/>
        <v>0</v>
      </c>
      <c r="R17" s="5">
        <v>0</v>
      </c>
      <c r="S17" s="16">
        <f t="shared" si="2"/>
        <v>0</v>
      </c>
      <c r="T17" s="5">
        <f t="shared" si="7"/>
        <v>0</v>
      </c>
      <c r="U17" s="16">
        <f t="shared" si="3"/>
        <v>0</v>
      </c>
    </row>
    <row r="18" spans="1:21" ht="27.95" customHeight="1" x14ac:dyDescent="0.2">
      <c r="A18" s="1">
        <f t="shared" si="4"/>
        <v>13</v>
      </c>
      <c r="B18" s="1" t="s">
        <v>22</v>
      </c>
      <c r="C18" s="1"/>
      <c r="D18" s="25" t="s">
        <v>66</v>
      </c>
      <c r="E18" s="25" t="s">
        <v>67</v>
      </c>
      <c r="F18" s="26" t="s">
        <v>68</v>
      </c>
      <c r="G18" s="16">
        <f t="shared" si="5"/>
        <v>0</v>
      </c>
      <c r="H18" s="44">
        <v>17</v>
      </c>
      <c r="I18" s="44">
        <v>4</v>
      </c>
      <c r="J18" s="44">
        <v>12</v>
      </c>
      <c r="K18" s="44">
        <v>0</v>
      </c>
      <c r="L18" s="44">
        <v>0</v>
      </c>
      <c r="M18" s="44">
        <v>0</v>
      </c>
      <c r="N18" s="16">
        <f t="shared" si="0"/>
        <v>0</v>
      </c>
      <c r="O18" s="5">
        <v>0</v>
      </c>
      <c r="P18" s="5">
        <f t="shared" si="6"/>
        <v>0</v>
      </c>
      <c r="Q18" s="16">
        <f t="shared" si="1"/>
        <v>0</v>
      </c>
      <c r="R18" s="5">
        <v>0</v>
      </c>
      <c r="S18" s="16">
        <f t="shared" si="2"/>
        <v>0</v>
      </c>
      <c r="T18" s="5">
        <f t="shared" si="7"/>
        <v>0</v>
      </c>
      <c r="U18" s="16">
        <f t="shared" si="3"/>
        <v>0</v>
      </c>
    </row>
    <row r="19" spans="1:21" ht="27.95" customHeight="1" x14ac:dyDescent="0.2">
      <c r="A19" s="1">
        <f t="shared" si="4"/>
        <v>14</v>
      </c>
      <c r="B19" s="1" t="s">
        <v>22</v>
      </c>
      <c r="C19" s="1"/>
      <c r="D19" s="25" t="s">
        <v>69</v>
      </c>
      <c r="E19" s="25" t="s">
        <v>41</v>
      </c>
      <c r="F19" s="26" t="s">
        <v>70</v>
      </c>
      <c r="G19" s="16">
        <f t="shared" si="5"/>
        <v>0</v>
      </c>
      <c r="H19" s="44">
        <v>4</v>
      </c>
      <c r="I19" s="44">
        <v>0</v>
      </c>
      <c r="J19" s="44">
        <v>4</v>
      </c>
      <c r="K19" s="44">
        <v>0</v>
      </c>
      <c r="L19" s="44">
        <v>0</v>
      </c>
      <c r="M19" s="44">
        <v>0</v>
      </c>
      <c r="N19" s="16">
        <f t="shared" si="0"/>
        <v>0</v>
      </c>
      <c r="O19" s="5">
        <v>0</v>
      </c>
      <c r="P19" s="5">
        <f t="shared" si="6"/>
        <v>0</v>
      </c>
      <c r="Q19" s="16">
        <f t="shared" si="1"/>
        <v>0</v>
      </c>
      <c r="R19" s="5">
        <v>0</v>
      </c>
      <c r="S19" s="16">
        <f t="shared" si="2"/>
        <v>0</v>
      </c>
      <c r="T19" s="5">
        <f t="shared" si="7"/>
        <v>0</v>
      </c>
      <c r="U19" s="16">
        <f t="shared" si="3"/>
        <v>0</v>
      </c>
    </row>
    <row r="20" spans="1:21" ht="27.95" customHeight="1" x14ac:dyDescent="0.2">
      <c r="A20" s="1">
        <f t="shared" si="4"/>
        <v>15</v>
      </c>
      <c r="B20" s="1" t="s">
        <v>264</v>
      </c>
      <c r="C20" s="67" t="s">
        <v>265</v>
      </c>
      <c r="D20" s="37" t="s">
        <v>284</v>
      </c>
      <c r="E20" s="25" t="s">
        <v>97</v>
      </c>
      <c r="F20" s="26"/>
      <c r="G20" s="16">
        <f t="shared" si="5"/>
        <v>0</v>
      </c>
      <c r="H20" s="44">
        <v>1</v>
      </c>
      <c r="I20" s="44">
        <v>1</v>
      </c>
      <c r="J20" s="44">
        <v>0</v>
      </c>
      <c r="K20" s="44">
        <v>0</v>
      </c>
      <c r="L20" s="44">
        <v>0</v>
      </c>
      <c r="M20" s="44">
        <v>0</v>
      </c>
      <c r="N20" s="16">
        <f t="shared" si="0"/>
        <v>0</v>
      </c>
      <c r="O20" s="16">
        <f t="shared" ref="O20" si="9">IF(I20=0,0,L20/I20)*100</f>
        <v>0</v>
      </c>
      <c r="P20" s="16">
        <f t="shared" ref="P20" si="10">IF(J20=0,0,M20/J20)*100</f>
        <v>0</v>
      </c>
      <c r="Q20" s="16">
        <f t="shared" ref="Q20" si="11">IF(K20=0,0,N20/K20)*100</f>
        <v>0</v>
      </c>
      <c r="R20" s="16">
        <f t="shared" ref="R20" si="12">IF(L20=0,0,O20/L20)*100</f>
        <v>0</v>
      </c>
      <c r="S20" s="16">
        <f t="shared" ref="S20" si="13">IF(M20=0,0,P20/M20)*100</f>
        <v>0</v>
      </c>
      <c r="T20" s="16">
        <f t="shared" ref="T20" si="14">IF(N20=0,0,Q20/N20)*100</f>
        <v>0</v>
      </c>
      <c r="U20" s="16">
        <f t="shared" ref="U20" si="15">IF(O20=0,0,R20/O20)*100</f>
        <v>0</v>
      </c>
    </row>
    <row r="21" spans="1:21" ht="27.95" customHeight="1" x14ac:dyDescent="0.2">
      <c r="A21" s="1">
        <f t="shared" si="4"/>
        <v>16</v>
      </c>
      <c r="B21" s="25" t="s">
        <v>23</v>
      </c>
      <c r="C21" s="67" t="s">
        <v>26</v>
      </c>
      <c r="D21" s="25" t="s">
        <v>71</v>
      </c>
      <c r="E21" s="25" t="s">
        <v>72</v>
      </c>
      <c r="F21" s="26" t="s">
        <v>73</v>
      </c>
      <c r="G21" s="16">
        <f t="shared" si="5"/>
        <v>0</v>
      </c>
      <c r="H21" s="44">
        <v>5</v>
      </c>
      <c r="I21" s="44">
        <v>1</v>
      </c>
      <c r="J21" s="44">
        <v>4</v>
      </c>
      <c r="K21" s="44">
        <v>0</v>
      </c>
      <c r="L21" s="44">
        <v>0</v>
      </c>
      <c r="M21" s="44">
        <v>0</v>
      </c>
      <c r="N21" s="16">
        <f t="shared" si="0"/>
        <v>0</v>
      </c>
      <c r="O21" s="5">
        <v>0</v>
      </c>
      <c r="P21" s="5">
        <f t="shared" si="6"/>
        <v>0</v>
      </c>
      <c r="Q21" s="16">
        <f t="shared" si="1"/>
        <v>0</v>
      </c>
      <c r="R21" s="5">
        <v>0</v>
      </c>
      <c r="S21" s="16">
        <f t="shared" si="2"/>
        <v>0</v>
      </c>
      <c r="T21" s="5">
        <f t="shared" si="7"/>
        <v>0</v>
      </c>
      <c r="U21" s="16">
        <f t="shared" si="3"/>
        <v>0</v>
      </c>
    </row>
    <row r="22" spans="1:21" ht="27.95" customHeight="1" x14ac:dyDescent="0.2">
      <c r="A22" s="1">
        <f t="shared" si="4"/>
        <v>17</v>
      </c>
      <c r="B22" s="1" t="s">
        <v>22</v>
      </c>
      <c r="C22" s="1"/>
      <c r="D22" s="25" t="s">
        <v>74</v>
      </c>
      <c r="E22" s="33" t="s">
        <v>75</v>
      </c>
      <c r="F22" s="26" t="s">
        <v>76</v>
      </c>
      <c r="G22" s="16">
        <f t="shared" si="5"/>
        <v>2194.85</v>
      </c>
      <c r="H22" s="44">
        <v>8</v>
      </c>
      <c r="I22" s="44">
        <v>3</v>
      </c>
      <c r="J22" s="44">
        <v>5</v>
      </c>
      <c r="K22" s="44">
        <v>3</v>
      </c>
      <c r="L22" s="44">
        <v>4</v>
      </c>
      <c r="M22" s="44">
        <v>0</v>
      </c>
      <c r="N22" s="16">
        <f t="shared" si="0"/>
        <v>37.5</v>
      </c>
      <c r="O22" s="5">
        <v>2194.85</v>
      </c>
      <c r="P22" s="5">
        <f t="shared" si="6"/>
        <v>2194.85</v>
      </c>
      <c r="Q22" s="16">
        <f t="shared" si="1"/>
        <v>100</v>
      </c>
      <c r="R22" s="5">
        <v>0</v>
      </c>
      <c r="S22" s="16">
        <f t="shared" si="2"/>
        <v>0</v>
      </c>
      <c r="T22" s="5">
        <f t="shared" si="7"/>
        <v>2194.85</v>
      </c>
      <c r="U22" s="16">
        <f t="shared" si="3"/>
        <v>100</v>
      </c>
    </row>
    <row r="23" spans="1:21" ht="27.95" customHeight="1" x14ac:dyDescent="0.2">
      <c r="A23" s="1">
        <f t="shared" si="4"/>
        <v>18</v>
      </c>
      <c r="B23" s="1" t="s">
        <v>22</v>
      </c>
      <c r="C23" s="1"/>
      <c r="D23" s="25" t="s">
        <v>77</v>
      </c>
      <c r="E23" s="25" t="s">
        <v>78</v>
      </c>
      <c r="F23" s="26" t="s">
        <v>79</v>
      </c>
      <c r="G23" s="16">
        <f t="shared" si="5"/>
        <v>681.11</v>
      </c>
      <c r="H23" s="44">
        <v>8</v>
      </c>
      <c r="I23" s="44">
        <v>2</v>
      </c>
      <c r="J23" s="44">
        <v>4</v>
      </c>
      <c r="K23" s="44">
        <v>2</v>
      </c>
      <c r="L23" s="44">
        <v>2</v>
      </c>
      <c r="M23" s="44">
        <v>0</v>
      </c>
      <c r="N23" s="16">
        <f t="shared" si="0"/>
        <v>25</v>
      </c>
      <c r="O23" s="5">
        <v>681.11</v>
      </c>
      <c r="P23" s="5">
        <f t="shared" si="6"/>
        <v>681.11</v>
      </c>
      <c r="Q23" s="16">
        <f t="shared" si="1"/>
        <v>100</v>
      </c>
      <c r="R23" s="5">
        <v>0</v>
      </c>
      <c r="S23" s="16">
        <f t="shared" si="2"/>
        <v>0</v>
      </c>
      <c r="T23" s="5">
        <f t="shared" si="7"/>
        <v>681.11</v>
      </c>
      <c r="U23" s="16">
        <f t="shared" si="3"/>
        <v>100</v>
      </c>
    </row>
    <row r="24" spans="1:21" ht="27.95" customHeight="1" x14ac:dyDescent="0.2">
      <c r="A24" s="1">
        <f t="shared" si="4"/>
        <v>19</v>
      </c>
      <c r="B24" s="1" t="s">
        <v>22</v>
      </c>
      <c r="C24" s="1"/>
      <c r="D24" s="25" t="s">
        <v>80</v>
      </c>
      <c r="E24" s="25" t="s">
        <v>81</v>
      </c>
      <c r="F24" s="32" t="s">
        <v>82</v>
      </c>
      <c r="G24" s="16">
        <f t="shared" si="5"/>
        <v>0</v>
      </c>
      <c r="H24" s="44">
        <v>6</v>
      </c>
      <c r="I24" s="44">
        <v>1</v>
      </c>
      <c r="J24" s="44">
        <v>5</v>
      </c>
      <c r="K24" s="44">
        <v>0</v>
      </c>
      <c r="L24" s="44">
        <v>0</v>
      </c>
      <c r="M24" s="44">
        <v>0</v>
      </c>
      <c r="N24" s="16">
        <f t="shared" si="0"/>
        <v>0</v>
      </c>
      <c r="O24" s="5">
        <v>0</v>
      </c>
      <c r="P24" s="5">
        <f t="shared" si="6"/>
        <v>0</v>
      </c>
      <c r="Q24" s="16">
        <f t="shared" si="1"/>
        <v>0</v>
      </c>
      <c r="R24" s="5">
        <v>0</v>
      </c>
      <c r="S24" s="16">
        <f t="shared" si="2"/>
        <v>0</v>
      </c>
      <c r="T24" s="5">
        <f t="shared" si="7"/>
        <v>0</v>
      </c>
      <c r="U24" s="16">
        <f t="shared" si="3"/>
        <v>0</v>
      </c>
    </row>
    <row r="25" spans="1:21" ht="27.95" customHeight="1" x14ac:dyDescent="0.2">
      <c r="A25" s="1">
        <f t="shared" si="4"/>
        <v>20</v>
      </c>
      <c r="B25" s="1" t="s">
        <v>22</v>
      </c>
      <c r="C25" s="1"/>
      <c r="D25" s="25" t="s">
        <v>83</v>
      </c>
      <c r="E25" s="25" t="s">
        <v>41</v>
      </c>
      <c r="F25" s="26" t="s">
        <v>84</v>
      </c>
      <c r="G25" s="16">
        <f t="shared" si="5"/>
        <v>0</v>
      </c>
      <c r="H25" s="44">
        <v>5</v>
      </c>
      <c r="I25" s="44">
        <v>1</v>
      </c>
      <c r="J25" s="44">
        <v>4</v>
      </c>
      <c r="K25" s="44">
        <v>0</v>
      </c>
      <c r="L25" s="44">
        <v>0</v>
      </c>
      <c r="M25" s="44">
        <v>0</v>
      </c>
      <c r="N25" s="16">
        <f t="shared" si="0"/>
        <v>0</v>
      </c>
      <c r="O25" s="5">
        <v>0</v>
      </c>
      <c r="P25" s="5">
        <f t="shared" si="6"/>
        <v>0</v>
      </c>
      <c r="Q25" s="16">
        <f t="shared" si="1"/>
        <v>0</v>
      </c>
      <c r="R25" s="5">
        <v>0</v>
      </c>
      <c r="S25" s="16">
        <f t="shared" si="2"/>
        <v>0</v>
      </c>
      <c r="T25" s="5">
        <f t="shared" si="7"/>
        <v>0</v>
      </c>
      <c r="U25" s="16">
        <f t="shared" si="3"/>
        <v>0</v>
      </c>
    </row>
    <row r="26" spans="1:21" ht="27.95" customHeight="1" x14ac:dyDescent="0.2">
      <c r="A26" s="1">
        <f t="shared" si="4"/>
        <v>21</v>
      </c>
      <c r="B26" s="1" t="s">
        <v>22</v>
      </c>
      <c r="C26" s="1"/>
      <c r="D26" s="34" t="s">
        <v>85</v>
      </c>
      <c r="E26" s="25" t="s">
        <v>41</v>
      </c>
      <c r="F26" s="35" t="s">
        <v>86</v>
      </c>
      <c r="G26" s="16">
        <f t="shared" si="5"/>
        <v>0</v>
      </c>
      <c r="H26" s="44">
        <v>2</v>
      </c>
      <c r="I26" s="44">
        <v>0</v>
      </c>
      <c r="J26" s="44">
        <v>2</v>
      </c>
      <c r="K26" s="44">
        <v>0</v>
      </c>
      <c r="L26" s="44">
        <v>0</v>
      </c>
      <c r="M26" s="44">
        <v>0</v>
      </c>
      <c r="N26" s="16">
        <f t="shared" si="0"/>
        <v>0</v>
      </c>
      <c r="O26" s="5">
        <v>0</v>
      </c>
      <c r="P26" s="5">
        <f t="shared" si="6"/>
        <v>0</v>
      </c>
      <c r="Q26" s="16">
        <f t="shared" si="1"/>
        <v>0</v>
      </c>
      <c r="R26" s="5">
        <v>0</v>
      </c>
      <c r="S26" s="16">
        <f t="shared" si="2"/>
        <v>0</v>
      </c>
      <c r="T26" s="5">
        <f t="shared" si="7"/>
        <v>0</v>
      </c>
      <c r="U26" s="16">
        <f t="shared" si="3"/>
        <v>0</v>
      </c>
    </row>
    <row r="27" spans="1:21" ht="27.95" customHeight="1" x14ac:dyDescent="0.25">
      <c r="A27" s="1">
        <f t="shared" si="4"/>
        <v>22</v>
      </c>
      <c r="B27" s="1" t="s">
        <v>22</v>
      </c>
      <c r="C27" s="1"/>
      <c r="D27" s="25" t="s">
        <v>87</v>
      </c>
      <c r="E27" s="25" t="s">
        <v>53</v>
      </c>
      <c r="F27" s="36" t="s">
        <v>88</v>
      </c>
      <c r="G27" s="16">
        <f t="shared" si="5"/>
        <v>777.64</v>
      </c>
      <c r="H27" s="44">
        <v>8</v>
      </c>
      <c r="I27" s="44">
        <v>3</v>
      </c>
      <c r="J27" s="44">
        <v>5</v>
      </c>
      <c r="K27" s="44">
        <v>2</v>
      </c>
      <c r="L27" s="44">
        <v>2</v>
      </c>
      <c r="M27" s="44">
        <v>0</v>
      </c>
      <c r="N27" s="16">
        <f t="shared" si="0"/>
        <v>25</v>
      </c>
      <c r="O27" s="5">
        <v>777.64</v>
      </c>
      <c r="P27" s="5">
        <f t="shared" si="6"/>
        <v>777.64</v>
      </c>
      <c r="Q27" s="16">
        <f t="shared" si="1"/>
        <v>100</v>
      </c>
      <c r="R27" s="5">
        <v>0</v>
      </c>
      <c r="S27" s="16">
        <f t="shared" si="2"/>
        <v>0</v>
      </c>
      <c r="T27" s="5">
        <f t="shared" si="7"/>
        <v>777.64</v>
      </c>
      <c r="U27" s="16">
        <f t="shared" si="3"/>
        <v>100</v>
      </c>
    </row>
    <row r="28" spans="1:21" ht="27.95" customHeight="1" x14ac:dyDescent="0.2">
      <c r="A28" s="1">
        <f t="shared" si="4"/>
        <v>23</v>
      </c>
      <c r="B28" s="25" t="s">
        <v>24</v>
      </c>
      <c r="C28" s="67" t="s">
        <v>27</v>
      </c>
      <c r="D28" s="25" t="s">
        <v>92</v>
      </c>
      <c r="E28" s="25" t="s">
        <v>41</v>
      </c>
      <c r="F28" s="26" t="s">
        <v>93</v>
      </c>
      <c r="G28" s="16">
        <f t="shared" si="5"/>
        <v>0</v>
      </c>
      <c r="H28" s="44">
        <v>5</v>
      </c>
      <c r="I28" s="44">
        <v>0</v>
      </c>
      <c r="J28" s="44">
        <v>5</v>
      </c>
      <c r="K28" s="44">
        <v>0</v>
      </c>
      <c r="L28" s="44">
        <v>0</v>
      </c>
      <c r="M28" s="44">
        <v>0</v>
      </c>
      <c r="N28" s="16">
        <f t="shared" si="0"/>
        <v>0</v>
      </c>
      <c r="O28" s="5">
        <v>0</v>
      </c>
      <c r="P28" s="5">
        <f t="shared" si="6"/>
        <v>0</v>
      </c>
      <c r="Q28" s="16">
        <f t="shared" si="1"/>
        <v>0</v>
      </c>
      <c r="R28" s="5">
        <v>0</v>
      </c>
      <c r="S28" s="16">
        <f t="shared" si="2"/>
        <v>0</v>
      </c>
      <c r="T28" s="5">
        <f t="shared" si="7"/>
        <v>0</v>
      </c>
      <c r="U28" s="16">
        <f t="shared" si="3"/>
        <v>0</v>
      </c>
    </row>
    <row r="29" spans="1:21" ht="27.95" customHeight="1" x14ac:dyDescent="0.2">
      <c r="A29" s="1">
        <f t="shared" si="4"/>
        <v>24</v>
      </c>
      <c r="B29" s="1" t="s">
        <v>22</v>
      </c>
      <c r="C29" s="1"/>
      <c r="D29" s="25" t="s">
        <v>94</v>
      </c>
      <c r="E29" s="25" t="s">
        <v>41</v>
      </c>
      <c r="F29" s="26" t="s">
        <v>95</v>
      </c>
      <c r="G29" s="16">
        <f t="shared" si="5"/>
        <v>0</v>
      </c>
      <c r="H29" s="44">
        <v>3</v>
      </c>
      <c r="I29" s="44">
        <v>1</v>
      </c>
      <c r="J29" s="44">
        <v>2</v>
      </c>
      <c r="K29" s="44">
        <v>0</v>
      </c>
      <c r="L29" s="44">
        <v>0</v>
      </c>
      <c r="M29" s="44">
        <v>0</v>
      </c>
      <c r="N29" s="16">
        <f t="shared" si="0"/>
        <v>0</v>
      </c>
      <c r="O29" s="5">
        <v>0</v>
      </c>
      <c r="P29" s="5">
        <f t="shared" si="6"/>
        <v>0</v>
      </c>
      <c r="Q29" s="16">
        <f t="shared" si="1"/>
        <v>0</v>
      </c>
      <c r="R29" s="5">
        <v>0</v>
      </c>
      <c r="S29" s="16">
        <f t="shared" si="2"/>
        <v>0</v>
      </c>
      <c r="T29" s="5">
        <f t="shared" si="7"/>
        <v>0</v>
      </c>
      <c r="U29" s="16">
        <f t="shared" si="3"/>
        <v>0</v>
      </c>
    </row>
    <row r="30" spans="1:21" ht="27.95" customHeight="1" x14ac:dyDescent="0.2">
      <c r="A30" s="1">
        <f t="shared" si="4"/>
        <v>25</v>
      </c>
      <c r="B30" s="1" t="s">
        <v>22</v>
      </c>
      <c r="C30" s="1"/>
      <c r="D30" s="37" t="s">
        <v>99</v>
      </c>
      <c r="E30" s="37" t="s">
        <v>100</v>
      </c>
      <c r="F30" s="26" t="s">
        <v>101</v>
      </c>
      <c r="G30" s="16">
        <f t="shared" si="5"/>
        <v>1558.87</v>
      </c>
      <c r="H30" s="44">
        <v>6</v>
      </c>
      <c r="I30" s="44">
        <v>1</v>
      </c>
      <c r="J30" s="44">
        <v>5</v>
      </c>
      <c r="K30" s="44">
        <v>4</v>
      </c>
      <c r="L30" s="44">
        <v>4</v>
      </c>
      <c r="M30" s="44">
        <v>0</v>
      </c>
      <c r="N30" s="16">
        <f t="shared" si="0"/>
        <v>66.666666666666657</v>
      </c>
      <c r="O30" s="5">
        <v>1558.87</v>
      </c>
      <c r="P30" s="5">
        <f t="shared" si="6"/>
        <v>1558.87</v>
      </c>
      <c r="Q30" s="16">
        <f t="shared" si="1"/>
        <v>100</v>
      </c>
      <c r="R30" s="5">
        <v>0</v>
      </c>
      <c r="S30" s="16">
        <f t="shared" si="2"/>
        <v>0</v>
      </c>
      <c r="T30" s="5">
        <f t="shared" si="7"/>
        <v>1558.87</v>
      </c>
      <c r="U30" s="16">
        <f t="shared" si="3"/>
        <v>100</v>
      </c>
    </row>
    <row r="31" spans="1:21" ht="27.95" customHeight="1" x14ac:dyDescent="0.2">
      <c r="A31" s="1">
        <f t="shared" si="4"/>
        <v>26</v>
      </c>
      <c r="B31" s="1" t="s">
        <v>22</v>
      </c>
      <c r="C31" s="1"/>
      <c r="D31" s="25" t="s">
        <v>102</v>
      </c>
      <c r="E31" s="25" t="s">
        <v>41</v>
      </c>
      <c r="F31" s="26" t="s">
        <v>103</v>
      </c>
      <c r="G31" s="16">
        <f t="shared" si="5"/>
        <v>675.97</v>
      </c>
      <c r="H31" s="44">
        <v>13</v>
      </c>
      <c r="I31" s="44">
        <v>4</v>
      </c>
      <c r="J31" s="44">
        <v>8</v>
      </c>
      <c r="K31" s="44">
        <v>3</v>
      </c>
      <c r="L31" s="44">
        <v>3</v>
      </c>
      <c r="M31" s="44">
        <v>0</v>
      </c>
      <c r="N31" s="16">
        <f t="shared" si="0"/>
        <v>23.076923076923077</v>
      </c>
      <c r="O31" s="5">
        <v>675.97</v>
      </c>
      <c r="P31" s="5">
        <f t="shared" si="6"/>
        <v>675.97</v>
      </c>
      <c r="Q31" s="16">
        <f t="shared" si="1"/>
        <v>100</v>
      </c>
      <c r="R31" s="5">
        <v>0</v>
      </c>
      <c r="S31" s="16">
        <f t="shared" si="2"/>
        <v>0</v>
      </c>
      <c r="T31" s="5">
        <f t="shared" si="7"/>
        <v>675.97</v>
      </c>
      <c r="U31" s="16">
        <f t="shared" si="3"/>
        <v>100</v>
      </c>
    </row>
    <row r="32" spans="1:21" ht="27.95" customHeight="1" x14ac:dyDescent="0.2">
      <c r="A32" s="1">
        <f t="shared" si="4"/>
        <v>27</v>
      </c>
      <c r="B32" s="1" t="s">
        <v>22</v>
      </c>
      <c r="C32" s="1"/>
      <c r="D32" s="25" t="s">
        <v>104</v>
      </c>
      <c r="E32" s="25" t="s">
        <v>41</v>
      </c>
      <c r="F32" s="27" t="s">
        <v>105</v>
      </c>
      <c r="G32" s="16">
        <f t="shared" si="5"/>
        <v>0</v>
      </c>
      <c r="H32" s="44">
        <v>5</v>
      </c>
      <c r="I32" s="44">
        <v>3</v>
      </c>
      <c r="J32" s="44">
        <v>2</v>
      </c>
      <c r="K32" s="44">
        <v>0</v>
      </c>
      <c r="L32" s="44">
        <v>0</v>
      </c>
      <c r="M32" s="44">
        <v>0</v>
      </c>
      <c r="N32" s="16">
        <f t="shared" si="0"/>
        <v>0</v>
      </c>
      <c r="O32" s="5">
        <v>0</v>
      </c>
      <c r="P32" s="5">
        <f t="shared" si="6"/>
        <v>0</v>
      </c>
      <c r="Q32" s="16">
        <f t="shared" si="1"/>
        <v>0</v>
      </c>
      <c r="R32" s="5">
        <v>0</v>
      </c>
      <c r="S32" s="16">
        <f t="shared" si="2"/>
        <v>0</v>
      </c>
      <c r="T32" s="5">
        <f t="shared" si="7"/>
        <v>0</v>
      </c>
      <c r="U32" s="16">
        <f t="shared" si="3"/>
        <v>0</v>
      </c>
    </row>
    <row r="33" spans="1:21" ht="27.95" customHeight="1" x14ac:dyDescent="0.2">
      <c r="A33" s="1">
        <f t="shared" si="4"/>
        <v>28</v>
      </c>
      <c r="B33" s="1" t="s">
        <v>22</v>
      </c>
      <c r="C33" s="1"/>
      <c r="D33" s="25" t="s">
        <v>106</v>
      </c>
      <c r="E33" s="25" t="s">
        <v>53</v>
      </c>
      <c r="F33" s="26" t="s">
        <v>107</v>
      </c>
      <c r="G33" s="16">
        <f t="shared" si="5"/>
        <v>0</v>
      </c>
      <c r="H33" s="44">
        <v>7</v>
      </c>
      <c r="I33" s="44">
        <v>4</v>
      </c>
      <c r="J33" s="44">
        <v>2</v>
      </c>
      <c r="K33" s="44">
        <v>0</v>
      </c>
      <c r="L33" s="44">
        <v>0</v>
      </c>
      <c r="M33" s="44">
        <v>0</v>
      </c>
      <c r="N33" s="16">
        <f t="shared" si="0"/>
        <v>0</v>
      </c>
      <c r="O33" s="5">
        <v>0</v>
      </c>
      <c r="P33" s="5">
        <f t="shared" si="6"/>
        <v>0</v>
      </c>
      <c r="Q33" s="16">
        <f t="shared" si="1"/>
        <v>0</v>
      </c>
      <c r="R33" s="5">
        <v>0</v>
      </c>
      <c r="S33" s="16">
        <f t="shared" si="2"/>
        <v>0</v>
      </c>
      <c r="T33" s="5">
        <f t="shared" si="7"/>
        <v>0</v>
      </c>
      <c r="U33" s="16">
        <f t="shared" si="3"/>
        <v>0</v>
      </c>
    </row>
    <row r="34" spans="1:21" ht="27.95" customHeight="1" x14ac:dyDescent="0.2">
      <c r="A34" s="1">
        <f t="shared" si="4"/>
        <v>29</v>
      </c>
      <c r="B34" s="1" t="s">
        <v>22</v>
      </c>
      <c r="C34" s="1"/>
      <c r="D34" s="25" t="s">
        <v>108</v>
      </c>
      <c r="E34" s="25" t="s">
        <v>41</v>
      </c>
      <c r="F34" s="32" t="s">
        <v>109</v>
      </c>
      <c r="G34" s="16">
        <f t="shared" si="5"/>
        <v>0</v>
      </c>
      <c r="H34" s="44">
        <v>13</v>
      </c>
      <c r="I34" s="44">
        <v>4</v>
      </c>
      <c r="J34" s="44">
        <v>8</v>
      </c>
      <c r="K34" s="44">
        <v>0</v>
      </c>
      <c r="L34" s="44">
        <v>0</v>
      </c>
      <c r="M34" s="44">
        <v>0</v>
      </c>
      <c r="N34" s="16">
        <f t="shared" si="0"/>
        <v>0</v>
      </c>
      <c r="O34" s="5">
        <v>0</v>
      </c>
      <c r="P34" s="5">
        <f t="shared" si="6"/>
        <v>0</v>
      </c>
      <c r="Q34" s="16">
        <f t="shared" si="1"/>
        <v>0</v>
      </c>
      <c r="R34" s="5">
        <v>0</v>
      </c>
      <c r="S34" s="16">
        <f t="shared" si="2"/>
        <v>0</v>
      </c>
      <c r="T34" s="5">
        <f t="shared" si="7"/>
        <v>0</v>
      </c>
      <c r="U34" s="16">
        <f t="shared" si="3"/>
        <v>0</v>
      </c>
    </row>
    <row r="35" spans="1:21" ht="27.95" customHeight="1" x14ac:dyDescent="0.2">
      <c r="A35" s="1">
        <f t="shared" si="4"/>
        <v>30</v>
      </c>
      <c r="B35" s="1" t="s">
        <v>22</v>
      </c>
      <c r="C35" s="1"/>
      <c r="D35" s="25" t="s">
        <v>110</v>
      </c>
      <c r="E35" s="25" t="s">
        <v>111</v>
      </c>
      <c r="F35" s="26" t="s">
        <v>112</v>
      </c>
      <c r="G35" s="16">
        <f t="shared" si="5"/>
        <v>0</v>
      </c>
      <c r="H35" s="44">
        <f t="shared" si="8"/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16">
        <f t="shared" si="0"/>
        <v>0</v>
      </c>
      <c r="O35" s="5">
        <v>0</v>
      </c>
      <c r="P35" s="5">
        <f t="shared" si="6"/>
        <v>0</v>
      </c>
      <c r="Q35" s="16">
        <f t="shared" si="1"/>
        <v>0</v>
      </c>
      <c r="R35" s="5">
        <v>0</v>
      </c>
      <c r="S35" s="16">
        <f t="shared" si="2"/>
        <v>0</v>
      </c>
      <c r="T35" s="5">
        <f t="shared" si="7"/>
        <v>0</v>
      </c>
      <c r="U35" s="16">
        <f t="shared" si="3"/>
        <v>0</v>
      </c>
    </row>
    <row r="36" spans="1:21" ht="27.95" customHeight="1" x14ac:dyDescent="0.2">
      <c r="A36" s="1">
        <f t="shared" si="4"/>
        <v>31</v>
      </c>
      <c r="B36" s="1" t="s">
        <v>22</v>
      </c>
      <c r="C36" s="1"/>
      <c r="D36" s="25" t="s">
        <v>113</v>
      </c>
      <c r="E36" s="25" t="s">
        <v>53</v>
      </c>
      <c r="F36" s="26" t="s">
        <v>114</v>
      </c>
      <c r="G36" s="16">
        <f t="shared" si="5"/>
        <v>0</v>
      </c>
      <c r="H36" s="44">
        <v>7</v>
      </c>
      <c r="I36" s="44">
        <v>2</v>
      </c>
      <c r="J36" s="44">
        <v>4</v>
      </c>
      <c r="K36" s="44">
        <v>0</v>
      </c>
      <c r="L36" s="44">
        <v>0</v>
      </c>
      <c r="M36" s="44">
        <v>0</v>
      </c>
      <c r="N36" s="16">
        <f t="shared" si="0"/>
        <v>0</v>
      </c>
      <c r="O36" s="5">
        <v>0</v>
      </c>
      <c r="P36" s="5">
        <f t="shared" si="6"/>
        <v>0</v>
      </c>
      <c r="Q36" s="16">
        <f t="shared" si="1"/>
        <v>0</v>
      </c>
      <c r="R36" s="5">
        <v>0</v>
      </c>
      <c r="S36" s="16">
        <f t="shared" si="2"/>
        <v>0</v>
      </c>
      <c r="T36" s="5">
        <f t="shared" si="7"/>
        <v>0</v>
      </c>
      <c r="U36" s="16">
        <f t="shared" si="3"/>
        <v>0</v>
      </c>
    </row>
    <row r="37" spans="1:21" ht="40.5" customHeight="1" x14ac:dyDescent="0.2">
      <c r="A37" s="1">
        <f t="shared" si="4"/>
        <v>32</v>
      </c>
      <c r="B37" s="25" t="s">
        <v>264</v>
      </c>
      <c r="C37" s="67" t="s">
        <v>265</v>
      </c>
      <c r="D37" s="25" t="s">
        <v>115</v>
      </c>
      <c r="E37" s="31" t="s">
        <v>116</v>
      </c>
      <c r="F37" s="32" t="s">
        <v>117</v>
      </c>
      <c r="G37" s="16">
        <f t="shared" si="5"/>
        <v>0</v>
      </c>
      <c r="H37" s="44">
        <v>10</v>
      </c>
      <c r="I37" s="44">
        <v>1</v>
      </c>
      <c r="J37" s="44">
        <v>5</v>
      </c>
      <c r="K37" s="44">
        <v>0</v>
      </c>
      <c r="L37" s="44">
        <v>0</v>
      </c>
      <c r="M37" s="44">
        <v>0</v>
      </c>
      <c r="N37" s="16">
        <f t="shared" si="0"/>
        <v>0</v>
      </c>
      <c r="O37" s="5">
        <v>0</v>
      </c>
      <c r="P37" s="5">
        <f t="shared" si="6"/>
        <v>0</v>
      </c>
      <c r="Q37" s="16">
        <f t="shared" si="1"/>
        <v>0</v>
      </c>
      <c r="R37" s="5">
        <v>0</v>
      </c>
      <c r="S37" s="16">
        <f t="shared" si="2"/>
        <v>0</v>
      </c>
      <c r="T37" s="5">
        <f t="shared" si="7"/>
        <v>0</v>
      </c>
      <c r="U37" s="16">
        <f t="shared" si="3"/>
        <v>0</v>
      </c>
    </row>
    <row r="38" spans="1:21" ht="27.95" customHeight="1" x14ac:dyDescent="0.2">
      <c r="A38" s="1">
        <f t="shared" si="4"/>
        <v>33</v>
      </c>
      <c r="B38" s="1" t="s">
        <v>22</v>
      </c>
      <c r="C38" s="1"/>
      <c r="D38" s="25" t="s">
        <v>118</v>
      </c>
      <c r="E38" s="25" t="s">
        <v>116</v>
      </c>
      <c r="F38" s="26" t="s">
        <v>119</v>
      </c>
      <c r="G38" s="16">
        <f t="shared" si="5"/>
        <v>681.6</v>
      </c>
      <c r="H38" s="44">
        <v>2</v>
      </c>
      <c r="I38" s="44">
        <v>1</v>
      </c>
      <c r="J38" s="44">
        <v>1</v>
      </c>
      <c r="K38" s="44">
        <v>2</v>
      </c>
      <c r="L38" s="44">
        <v>2</v>
      </c>
      <c r="M38" s="44">
        <v>0</v>
      </c>
      <c r="N38" s="16">
        <f t="shared" si="0"/>
        <v>100</v>
      </c>
      <c r="O38" s="5">
        <v>681.6</v>
      </c>
      <c r="P38" s="5">
        <f t="shared" si="6"/>
        <v>681.6</v>
      </c>
      <c r="Q38" s="16">
        <f t="shared" si="1"/>
        <v>100</v>
      </c>
      <c r="R38" s="5">
        <v>0</v>
      </c>
      <c r="S38" s="16">
        <f t="shared" si="2"/>
        <v>0</v>
      </c>
      <c r="T38" s="5">
        <f t="shared" si="7"/>
        <v>681.6</v>
      </c>
      <c r="U38" s="16">
        <f t="shared" si="3"/>
        <v>100</v>
      </c>
    </row>
    <row r="39" spans="1:21" ht="27.95" customHeight="1" x14ac:dyDescent="0.2">
      <c r="A39" s="1">
        <f t="shared" si="4"/>
        <v>34</v>
      </c>
      <c r="B39" s="1" t="s">
        <v>22</v>
      </c>
      <c r="C39" s="1"/>
      <c r="D39" s="25" t="s">
        <v>120</v>
      </c>
      <c r="E39" s="25" t="s">
        <v>58</v>
      </c>
      <c r="F39" s="26" t="s">
        <v>121</v>
      </c>
      <c r="G39" s="16">
        <f t="shared" si="5"/>
        <v>0</v>
      </c>
      <c r="H39" s="44">
        <v>2</v>
      </c>
      <c r="I39" s="44">
        <v>1</v>
      </c>
      <c r="J39" s="44">
        <v>1</v>
      </c>
      <c r="K39" s="44">
        <v>0</v>
      </c>
      <c r="L39" s="44">
        <v>0</v>
      </c>
      <c r="M39" s="44">
        <v>0</v>
      </c>
      <c r="N39" s="16">
        <f t="shared" si="0"/>
        <v>0</v>
      </c>
      <c r="O39" s="5">
        <v>0</v>
      </c>
      <c r="P39" s="5">
        <f t="shared" si="6"/>
        <v>0</v>
      </c>
      <c r="Q39" s="16">
        <f t="shared" si="1"/>
        <v>0</v>
      </c>
      <c r="R39" s="5">
        <v>0</v>
      </c>
      <c r="S39" s="16">
        <f t="shared" si="2"/>
        <v>0</v>
      </c>
      <c r="T39" s="5">
        <f t="shared" si="7"/>
        <v>0</v>
      </c>
      <c r="U39" s="16">
        <f t="shared" si="3"/>
        <v>0</v>
      </c>
    </row>
    <row r="40" spans="1:21" ht="27.95" customHeight="1" x14ac:dyDescent="0.2">
      <c r="A40" s="1">
        <f t="shared" si="4"/>
        <v>35</v>
      </c>
      <c r="B40" s="1" t="s">
        <v>22</v>
      </c>
      <c r="C40" s="1"/>
      <c r="D40" s="25" t="s">
        <v>122</v>
      </c>
      <c r="E40" s="25" t="s">
        <v>123</v>
      </c>
      <c r="F40" s="26" t="s">
        <v>124</v>
      </c>
      <c r="G40" s="16">
        <f t="shared" si="5"/>
        <v>1047.78</v>
      </c>
      <c r="H40" s="44">
        <v>9</v>
      </c>
      <c r="I40" s="44">
        <v>0</v>
      </c>
      <c r="J40" s="44">
        <v>8</v>
      </c>
      <c r="K40" s="44">
        <v>3</v>
      </c>
      <c r="L40" s="44">
        <v>3</v>
      </c>
      <c r="M40" s="44">
        <v>0</v>
      </c>
      <c r="N40" s="16">
        <f t="shared" si="0"/>
        <v>33.333333333333329</v>
      </c>
      <c r="O40" s="5">
        <v>1047.78</v>
      </c>
      <c r="P40" s="5">
        <f t="shared" si="6"/>
        <v>1047.78</v>
      </c>
      <c r="Q40" s="16">
        <f t="shared" si="1"/>
        <v>100</v>
      </c>
      <c r="R40" s="5">
        <v>0</v>
      </c>
      <c r="S40" s="16">
        <f t="shared" si="2"/>
        <v>0</v>
      </c>
      <c r="T40" s="5">
        <f t="shared" si="7"/>
        <v>1047.78</v>
      </c>
      <c r="U40" s="16">
        <f t="shared" si="3"/>
        <v>100</v>
      </c>
    </row>
    <row r="41" spans="1:21" ht="27.95" customHeight="1" x14ac:dyDescent="0.2">
      <c r="A41" s="1">
        <f t="shared" si="4"/>
        <v>36</v>
      </c>
      <c r="B41" s="1" t="s">
        <v>22</v>
      </c>
      <c r="C41" s="1"/>
      <c r="D41" s="25" t="s">
        <v>266</v>
      </c>
      <c r="E41" s="25" t="s">
        <v>41</v>
      </c>
      <c r="F41" s="26"/>
      <c r="G41" s="16">
        <f t="shared" si="5"/>
        <v>0</v>
      </c>
      <c r="H41" s="44">
        <v>1</v>
      </c>
      <c r="I41" s="44">
        <v>0</v>
      </c>
      <c r="J41" s="44">
        <v>1</v>
      </c>
      <c r="K41" s="44">
        <v>0</v>
      </c>
      <c r="L41" s="44">
        <v>0</v>
      </c>
      <c r="M41" s="44">
        <v>0</v>
      </c>
      <c r="N41" s="16">
        <f t="shared" si="0"/>
        <v>0</v>
      </c>
      <c r="O41" s="16">
        <f t="shared" si="0"/>
        <v>0</v>
      </c>
      <c r="P41" s="5">
        <f t="shared" si="6"/>
        <v>0</v>
      </c>
      <c r="Q41" s="16">
        <f t="shared" si="0"/>
        <v>0</v>
      </c>
      <c r="R41" s="16">
        <f t="shared" si="0"/>
        <v>0</v>
      </c>
      <c r="S41" s="16">
        <f t="shared" si="0"/>
        <v>0</v>
      </c>
      <c r="T41" s="5">
        <f t="shared" si="7"/>
        <v>0</v>
      </c>
      <c r="U41" s="16">
        <f t="shared" si="0"/>
        <v>0</v>
      </c>
    </row>
    <row r="42" spans="1:21" ht="38.25" customHeight="1" x14ac:dyDescent="0.2">
      <c r="A42" s="1">
        <f t="shared" si="4"/>
        <v>37</v>
      </c>
      <c r="B42" s="67" t="s">
        <v>23</v>
      </c>
      <c r="C42" s="67" t="s">
        <v>273</v>
      </c>
      <c r="D42" s="25" t="s">
        <v>274</v>
      </c>
      <c r="E42" s="25" t="s">
        <v>41</v>
      </c>
      <c r="F42" s="26"/>
      <c r="G42" s="16">
        <f t="shared" si="5"/>
        <v>0</v>
      </c>
      <c r="H42" s="44">
        <v>1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16">
        <f t="shared" si="0"/>
        <v>0</v>
      </c>
      <c r="O42" s="16">
        <f t="shared" si="0"/>
        <v>0</v>
      </c>
      <c r="P42" s="5">
        <f t="shared" si="6"/>
        <v>0</v>
      </c>
      <c r="Q42" s="16">
        <f t="shared" si="0"/>
        <v>0</v>
      </c>
      <c r="R42" s="16">
        <f t="shared" si="0"/>
        <v>0</v>
      </c>
      <c r="S42" s="16">
        <f t="shared" si="0"/>
        <v>0</v>
      </c>
      <c r="T42" s="5">
        <f t="shared" si="7"/>
        <v>0</v>
      </c>
      <c r="U42" s="16">
        <f t="shared" si="0"/>
        <v>0</v>
      </c>
    </row>
    <row r="43" spans="1:21" ht="27.95" customHeight="1" x14ac:dyDescent="0.2">
      <c r="A43" s="1">
        <f t="shared" si="4"/>
        <v>38</v>
      </c>
      <c r="B43" s="1" t="s">
        <v>22</v>
      </c>
      <c r="C43" s="1"/>
      <c r="D43" s="25" t="s">
        <v>125</v>
      </c>
      <c r="E43" s="25" t="s">
        <v>72</v>
      </c>
      <c r="F43" s="26" t="s">
        <v>126</v>
      </c>
      <c r="G43" s="16">
        <f t="shared" si="5"/>
        <v>0</v>
      </c>
      <c r="H43" s="44">
        <v>5</v>
      </c>
      <c r="I43" s="44">
        <v>0</v>
      </c>
      <c r="J43" s="44">
        <v>5</v>
      </c>
      <c r="K43" s="44">
        <v>0</v>
      </c>
      <c r="L43" s="44">
        <v>0</v>
      </c>
      <c r="M43" s="44">
        <v>0</v>
      </c>
      <c r="N43" s="16">
        <f t="shared" si="0"/>
        <v>0</v>
      </c>
      <c r="O43" s="5">
        <v>0</v>
      </c>
      <c r="P43" s="5">
        <f t="shared" si="6"/>
        <v>0</v>
      </c>
      <c r="Q43" s="16">
        <f t="shared" si="1"/>
        <v>0</v>
      </c>
      <c r="R43" s="5">
        <v>0</v>
      </c>
      <c r="S43" s="16">
        <f t="shared" si="2"/>
        <v>0</v>
      </c>
      <c r="T43" s="5">
        <f t="shared" si="7"/>
        <v>0</v>
      </c>
      <c r="U43" s="16">
        <f t="shared" si="3"/>
        <v>0</v>
      </c>
    </row>
    <row r="44" spans="1:21" ht="27.95" customHeight="1" x14ac:dyDescent="0.2">
      <c r="A44" s="1">
        <f t="shared" si="4"/>
        <v>39</v>
      </c>
      <c r="B44" s="1" t="s">
        <v>22</v>
      </c>
      <c r="C44" s="1"/>
      <c r="D44" s="37" t="s">
        <v>127</v>
      </c>
      <c r="E44" s="37" t="s">
        <v>128</v>
      </c>
      <c r="F44" s="28" t="s">
        <v>129</v>
      </c>
      <c r="G44" s="16">
        <f t="shared" si="5"/>
        <v>3257.43</v>
      </c>
      <c r="H44" s="44">
        <v>7</v>
      </c>
      <c r="I44" s="44">
        <v>2</v>
      </c>
      <c r="J44" s="44">
        <v>5</v>
      </c>
      <c r="K44" s="44">
        <v>4</v>
      </c>
      <c r="L44" s="44">
        <v>5</v>
      </c>
      <c r="M44" s="44">
        <v>0</v>
      </c>
      <c r="N44" s="16">
        <f t="shared" si="0"/>
        <v>57.142857142857139</v>
      </c>
      <c r="O44" s="5">
        <v>3257.43</v>
      </c>
      <c r="P44" s="5">
        <f t="shared" si="6"/>
        <v>3257.43</v>
      </c>
      <c r="Q44" s="16">
        <f t="shared" si="1"/>
        <v>100</v>
      </c>
      <c r="R44" s="5">
        <v>0</v>
      </c>
      <c r="S44" s="16">
        <f t="shared" si="2"/>
        <v>0</v>
      </c>
      <c r="T44" s="5">
        <f t="shared" si="7"/>
        <v>3257.43</v>
      </c>
      <c r="U44" s="16">
        <f t="shared" si="3"/>
        <v>100</v>
      </c>
    </row>
    <row r="45" spans="1:21" ht="27.95" customHeight="1" x14ac:dyDescent="0.2">
      <c r="A45" s="1">
        <f t="shared" si="4"/>
        <v>40</v>
      </c>
      <c r="B45" s="1" t="s">
        <v>22</v>
      </c>
      <c r="C45" s="1"/>
      <c r="D45" s="25" t="s">
        <v>275</v>
      </c>
      <c r="E45" s="37" t="s">
        <v>276</v>
      </c>
      <c r="F45" s="59"/>
      <c r="G45" s="16">
        <f t="shared" si="5"/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16">
        <f t="shared" si="0"/>
        <v>0</v>
      </c>
      <c r="O45" s="16">
        <f t="shared" si="0"/>
        <v>0</v>
      </c>
      <c r="P45" s="5">
        <f t="shared" si="6"/>
        <v>0</v>
      </c>
      <c r="Q45" s="16">
        <f t="shared" si="0"/>
        <v>0</v>
      </c>
      <c r="R45" s="16">
        <f t="shared" si="0"/>
        <v>0</v>
      </c>
      <c r="S45" s="16">
        <f t="shared" si="0"/>
        <v>0</v>
      </c>
      <c r="T45" s="5">
        <f t="shared" si="7"/>
        <v>0</v>
      </c>
      <c r="U45" s="16">
        <f t="shared" si="0"/>
        <v>0</v>
      </c>
    </row>
    <row r="46" spans="1:21" ht="27.95" customHeight="1" x14ac:dyDescent="0.2">
      <c r="A46" s="1">
        <f t="shared" si="4"/>
        <v>41</v>
      </c>
      <c r="B46" s="1" t="s">
        <v>22</v>
      </c>
      <c r="C46" s="1"/>
      <c r="D46" s="37" t="s">
        <v>130</v>
      </c>
      <c r="E46" s="37" t="s">
        <v>41</v>
      </c>
      <c r="F46" s="38" t="s">
        <v>131</v>
      </c>
      <c r="G46" s="16">
        <f t="shared" si="5"/>
        <v>0</v>
      </c>
      <c r="H46" s="44">
        <v>7</v>
      </c>
      <c r="I46" s="44">
        <v>2</v>
      </c>
      <c r="J46" s="44">
        <v>4</v>
      </c>
      <c r="K46" s="44">
        <v>0</v>
      </c>
      <c r="L46" s="44">
        <v>0</v>
      </c>
      <c r="M46" s="44">
        <v>0</v>
      </c>
      <c r="N46" s="16">
        <f t="shared" si="0"/>
        <v>0</v>
      </c>
      <c r="O46" s="5">
        <v>0</v>
      </c>
      <c r="P46" s="5">
        <f t="shared" si="6"/>
        <v>0</v>
      </c>
      <c r="Q46" s="16">
        <f t="shared" si="1"/>
        <v>0</v>
      </c>
      <c r="R46" s="5">
        <v>0</v>
      </c>
      <c r="S46" s="16">
        <f t="shared" si="2"/>
        <v>0</v>
      </c>
      <c r="T46" s="5">
        <f t="shared" si="7"/>
        <v>0</v>
      </c>
      <c r="U46" s="16">
        <f t="shared" si="3"/>
        <v>0</v>
      </c>
    </row>
    <row r="47" spans="1:21" ht="29.25" customHeight="1" x14ac:dyDescent="0.2">
      <c r="A47" s="1">
        <f t="shared" si="4"/>
        <v>42</v>
      </c>
      <c r="B47" s="25" t="s">
        <v>23</v>
      </c>
      <c r="C47" s="67" t="s">
        <v>29</v>
      </c>
      <c r="D47" s="25" t="s">
        <v>132</v>
      </c>
      <c r="E47" s="25" t="s">
        <v>78</v>
      </c>
      <c r="F47" s="26" t="s">
        <v>133</v>
      </c>
      <c r="G47" s="16">
        <f t="shared" si="5"/>
        <v>0</v>
      </c>
      <c r="H47" s="44">
        <v>3</v>
      </c>
      <c r="I47" s="44">
        <v>0</v>
      </c>
      <c r="J47" s="44">
        <v>2</v>
      </c>
      <c r="K47" s="44">
        <v>0</v>
      </c>
      <c r="L47" s="44">
        <v>0</v>
      </c>
      <c r="M47" s="44">
        <v>0</v>
      </c>
      <c r="N47" s="16">
        <f t="shared" si="0"/>
        <v>0</v>
      </c>
      <c r="O47" s="5">
        <v>0</v>
      </c>
      <c r="P47" s="5">
        <f t="shared" si="6"/>
        <v>0</v>
      </c>
      <c r="Q47" s="16">
        <f t="shared" si="1"/>
        <v>0</v>
      </c>
      <c r="R47" s="5">
        <v>0</v>
      </c>
      <c r="S47" s="16">
        <f t="shared" si="2"/>
        <v>0</v>
      </c>
      <c r="T47" s="5">
        <f t="shared" si="7"/>
        <v>0</v>
      </c>
      <c r="U47" s="16">
        <f t="shared" si="3"/>
        <v>0</v>
      </c>
    </row>
    <row r="48" spans="1:21" ht="28.5" customHeight="1" x14ac:dyDescent="0.2">
      <c r="A48" s="1">
        <f t="shared" si="4"/>
        <v>43</v>
      </c>
      <c r="B48" s="60" t="s">
        <v>22</v>
      </c>
      <c r="C48" s="67"/>
      <c r="D48" s="37" t="s">
        <v>277</v>
      </c>
      <c r="E48" s="25" t="s">
        <v>41</v>
      </c>
      <c r="F48" s="26"/>
      <c r="G48" s="16">
        <f t="shared" si="5"/>
        <v>0</v>
      </c>
      <c r="H48" s="44">
        <v>4</v>
      </c>
      <c r="I48" s="44">
        <v>0</v>
      </c>
      <c r="J48" s="44">
        <v>3</v>
      </c>
      <c r="K48" s="44">
        <v>0</v>
      </c>
      <c r="L48" s="44">
        <v>0</v>
      </c>
      <c r="M48" s="44">
        <v>0</v>
      </c>
      <c r="N48" s="16">
        <f t="shared" si="0"/>
        <v>0</v>
      </c>
      <c r="O48" s="5">
        <v>0</v>
      </c>
      <c r="P48" s="5">
        <f t="shared" si="6"/>
        <v>0</v>
      </c>
      <c r="Q48" s="5">
        <v>0</v>
      </c>
      <c r="R48" s="5">
        <v>0</v>
      </c>
      <c r="S48" s="5">
        <v>0</v>
      </c>
      <c r="T48" s="5">
        <f t="shared" si="7"/>
        <v>0</v>
      </c>
      <c r="U48" s="5">
        <v>0</v>
      </c>
    </row>
    <row r="49" spans="1:21" ht="27.95" customHeight="1" x14ac:dyDescent="0.2">
      <c r="A49" s="1">
        <f t="shared" si="4"/>
        <v>44</v>
      </c>
      <c r="B49" s="1" t="s">
        <v>22</v>
      </c>
      <c r="C49" s="1"/>
      <c r="D49" s="25" t="s">
        <v>134</v>
      </c>
      <c r="E49" s="25" t="s">
        <v>135</v>
      </c>
      <c r="F49" s="26" t="s">
        <v>136</v>
      </c>
      <c r="G49" s="16">
        <f t="shared" si="5"/>
        <v>140.49</v>
      </c>
      <c r="H49" s="44">
        <v>7</v>
      </c>
      <c r="I49" s="44">
        <v>1</v>
      </c>
      <c r="J49" s="44">
        <v>4</v>
      </c>
      <c r="K49" s="44">
        <v>1</v>
      </c>
      <c r="L49" s="44">
        <v>1</v>
      </c>
      <c r="M49" s="44">
        <v>0</v>
      </c>
      <c r="N49" s="16">
        <f t="shared" si="0"/>
        <v>14.285714285714285</v>
      </c>
      <c r="O49" s="5">
        <v>140.49</v>
      </c>
      <c r="P49" s="5">
        <f t="shared" si="6"/>
        <v>140.49</v>
      </c>
      <c r="Q49" s="16">
        <f t="shared" si="1"/>
        <v>100</v>
      </c>
      <c r="R49" s="5">
        <v>0</v>
      </c>
      <c r="S49" s="16">
        <f t="shared" si="2"/>
        <v>0</v>
      </c>
      <c r="T49" s="5">
        <f t="shared" si="7"/>
        <v>140.49</v>
      </c>
      <c r="U49" s="16">
        <f t="shared" si="3"/>
        <v>100</v>
      </c>
    </row>
    <row r="50" spans="1:21" ht="27.95" customHeight="1" x14ac:dyDescent="0.2">
      <c r="A50" s="1">
        <f t="shared" si="4"/>
        <v>45</v>
      </c>
      <c r="B50" s="1" t="s">
        <v>22</v>
      </c>
      <c r="C50" s="1"/>
      <c r="D50" s="25" t="s">
        <v>137</v>
      </c>
      <c r="E50" s="31" t="s">
        <v>53</v>
      </c>
      <c r="F50" s="26" t="s">
        <v>138</v>
      </c>
      <c r="G50" s="16">
        <f t="shared" si="5"/>
        <v>0</v>
      </c>
      <c r="H50" s="44">
        <f t="shared" si="8"/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16">
        <f t="shared" si="0"/>
        <v>0</v>
      </c>
      <c r="O50" s="5">
        <v>0</v>
      </c>
      <c r="P50" s="5">
        <f t="shared" si="6"/>
        <v>0</v>
      </c>
      <c r="Q50" s="16">
        <f t="shared" si="1"/>
        <v>0</v>
      </c>
      <c r="R50" s="5">
        <v>0</v>
      </c>
      <c r="S50" s="16">
        <f t="shared" si="2"/>
        <v>0</v>
      </c>
      <c r="T50" s="5">
        <f t="shared" si="7"/>
        <v>0</v>
      </c>
      <c r="U50" s="16">
        <f t="shared" si="3"/>
        <v>0</v>
      </c>
    </row>
    <row r="51" spans="1:21" ht="27.95" customHeight="1" x14ac:dyDescent="0.2">
      <c r="A51" s="1">
        <f t="shared" si="4"/>
        <v>46</v>
      </c>
      <c r="B51" s="1" t="s">
        <v>22</v>
      </c>
      <c r="C51" s="1"/>
      <c r="D51" s="25" t="s">
        <v>139</v>
      </c>
      <c r="E51" s="31" t="s">
        <v>135</v>
      </c>
      <c r="F51" s="26" t="s">
        <v>140</v>
      </c>
      <c r="G51" s="16">
        <f t="shared" si="5"/>
        <v>0</v>
      </c>
      <c r="H51" s="44">
        <f t="shared" si="8"/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16">
        <f t="shared" si="0"/>
        <v>0</v>
      </c>
      <c r="O51" s="5">
        <v>0</v>
      </c>
      <c r="P51" s="5">
        <f t="shared" si="6"/>
        <v>0</v>
      </c>
      <c r="Q51" s="16">
        <f t="shared" si="1"/>
        <v>0</v>
      </c>
      <c r="R51" s="5">
        <v>0</v>
      </c>
      <c r="S51" s="16">
        <f t="shared" si="2"/>
        <v>0</v>
      </c>
      <c r="T51" s="5">
        <f t="shared" si="7"/>
        <v>0</v>
      </c>
      <c r="U51" s="16">
        <f t="shared" si="3"/>
        <v>0</v>
      </c>
    </row>
    <row r="52" spans="1:21" ht="27.95" customHeight="1" x14ac:dyDescent="0.2">
      <c r="A52" s="1">
        <f t="shared" si="4"/>
        <v>47</v>
      </c>
      <c r="B52" s="1" t="s">
        <v>22</v>
      </c>
      <c r="C52" s="1"/>
      <c r="D52" s="25" t="s">
        <v>141</v>
      </c>
      <c r="E52" s="25" t="s">
        <v>53</v>
      </c>
      <c r="F52" s="26" t="s">
        <v>142</v>
      </c>
      <c r="G52" s="16">
        <f t="shared" si="5"/>
        <v>437.95</v>
      </c>
      <c r="H52" s="44">
        <v>5</v>
      </c>
      <c r="I52" s="44">
        <v>1</v>
      </c>
      <c r="J52" s="44">
        <v>4</v>
      </c>
      <c r="K52" s="44">
        <v>2</v>
      </c>
      <c r="L52" s="44">
        <v>2</v>
      </c>
      <c r="M52" s="44">
        <v>0</v>
      </c>
      <c r="N52" s="16">
        <f t="shared" si="0"/>
        <v>40</v>
      </c>
      <c r="O52" s="5">
        <v>437.95</v>
      </c>
      <c r="P52" s="5">
        <f t="shared" si="6"/>
        <v>437.95</v>
      </c>
      <c r="Q52" s="16">
        <f t="shared" si="1"/>
        <v>100</v>
      </c>
      <c r="R52" s="5">
        <v>0</v>
      </c>
      <c r="S52" s="16">
        <f t="shared" si="2"/>
        <v>0</v>
      </c>
      <c r="T52" s="5">
        <f t="shared" si="7"/>
        <v>437.95</v>
      </c>
      <c r="U52" s="16">
        <f t="shared" si="3"/>
        <v>100</v>
      </c>
    </row>
    <row r="53" spans="1:21" ht="27.95" customHeight="1" x14ac:dyDescent="0.2">
      <c r="A53" s="1">
        <f t="shared" si="4"/>
        <v>48</v>
      </c>
      <c r="B53" s="1" t="s">
        <v>22</v>
      </c>
      <c r="C53" s="1"/>
      <c r="D53" s="25" t="s">
        <v>143</v>
      </c>
      <c r="E53" s="25" t="s">
        <v>53</v>
      </c>
      <c r="F53" s="26" t="s">
        <v>144</v>
      </c>
      <c r="G53" s="16">
        <f t="shared" si="5"/>
        <v>0</v>
      </c>
      <c r="H53" s="44">
        <v>7</v>
      </c>
      <c r="I53" s="44">
        <v>0</v>
      </c>
      <c r="J53" s="44">
        <v>6</v>
      </c>
      <c r="K53" s="44">
        <v>0</v>
      </c>
      <c r="L53" s="44">
        <v>0</v>
      </c>
      <c r="M53" s="44">
        <v>0</v>
      </c>
      <c r="N53" s="16">
        <f t="shared" si="0"/>
        <v>0</v>
      </c>
      <c r="O53" s="5">
        <v>0</v>
      </c>
      <c r="P53" s="5">
        <f t="shared" si="6"/>
        <v>0</v>
      </c>
      <c r="Q53" s="16">
        <f t="shared" si="1"/>
        <v>0</v>
      </c>
      <c r="R53" s="5">
        <v>0</v>
      </c>
      <c r="S53" s="16">
        <f t="shared" si="2"/>
        <v>0</v>
      </c>
      <c r="T53" s="5">
        <f t="shared" si="7"/>
        <v>0</v>
      </c>
      <c r="U53" s="16">
        <f t="shared" si="3"/>
        <v>0</v>
      </c>
    </row>
    <row r="54" spans="1:21" ht="49.5" customHeight="1" x14ac:dyDescent="0.2">
      <c r="A54" s="1">
        <f t="shared" si="4"/>
        <v>49</v>
      </c>
      <c r="B54" s="25" t="s">
        <v>23</v>
      </c>
      <c r="C54" s="67" t="s">
        <v>268</v>
      </c>
      <c r="D54" s="25" t="s">
        <v>267</v>
      </c>
      <c r="E54" s="25" t="s">
        <v>41</v>
      </c>
      <c r="F54" s="26"/>
      <c r="G54" s="16">
        <f t="shared" si="5"/>
        <v>0</v>
      </c>
      <c r="H54" s="44">
        <v>1</v>
      </c>
      <c r="I54" s="44">
        <v>0</v>
      </c>
      <c r="J54" s="44">
        <v>1</v>
      </c>
      <c r="K54" s="44">
        <v>0</v>
      </c>
      <c r="L54" s="44">
        <v>0</v>
      </c>
      <c r="M54" s="44">
        <v>0</v>
      </c>
      <c r="N54" s="16">
        <f t="shared" si="0"/>
        <v>0</v>
      </c>
      <c r="O54" s="16">
        <f t="shared" si="0"/>
        <v>0</v>
      </c>
      <c r="P54" s="5">
        <f t="shared" si="6"/>
        <v>0</v>
      </c>
      <c r="Q54" s="16">
        <f t="shared" si="0"/>
        <v>0</v>
      </c>
      <c r="R54" s="16">
        <f t="shared" si="0"/>
        <v>0</v>
      </c>
      <c r="S54" s="16">
        <f t="shared" si="0"/>
        <v>0</v>
      </c>
      <c r="T54" s="5">
        <f t="shared" si="7"/>
        <v>0</v>
      </c>
      <c r="U54" s="16">
        <f t="shared" si="0"/>
        <v>0</v>
      </c>
    </row>
    <row r="55" spans="1:21" ht="27.95" customHeight="1" x14ac:dyDescent="0.2">
      <c r="A55" s="1">
        <f t="shared" si="4"/>
        <v>50</v>
      </c>
      <c r="B55" s="1" t="s">
        <v>22</v>
      </c>
      <c r="C55" s="1"/>
      <c r="D55" s="25" t="s">
        <v>145</v>
      </c>
      <c r="E55" s="25" t="s">
        <v>111</v>
      </c>
      <c r="F55" s="26" t="s">
        <v>146</v>
      </c>
      <c r="G55" s="16">
        <f t="shared" si="5"/>
        <v>0</v>
      </c>
      <c r="H55" s="44">
        <v>14</v>
      </c>
      <c r="I55" s="44">
        <v>0</v>
      </c>
      <c r="J55" s="44">
        <v>10</v>
      </c>
      <c r="K55" s="44">
        <v>0</v>
      </c>
      <c r="L55" s="44">
        <v>0</v>
      </c>
      <c r="M55" s="44">
        <v>0</v>
      </c>
      <c r="N55" s="16">
        <f t="shared" si="0"/>
        <v>0</v>
      </c>
      <c r="O55" s="5">
        <v>0</v>
      </c>
      <c r="P55" s="5">
        <f t="shared" si="6"/>
        <v>0</v>
      </c>
      <c r="Q55" s="16">
        <f t="shared" si="1"/>
        <v>0</v>
      </c>
      <c r="R55" s="5">
        <v>0</v>
      </c>
      <c r="S55" s="16">
        <f t="shared" si="2"/>
        <v>0</v>
      </c>
      <c r="T55" s="5">
        <f t="shared" si="7"/>
        <v>0</v>
      </c>
      <c r="U55" s="16">
        <f t="shared" si="3"/>
        <v>0</v>
      </c>
    </row>
    <row r="56" spans="1:21" ht="27.95" customHeight="1" x14ac:dyDescent="0.2">
      <c r="A56" s="1">
        <f t="shared" si="4"/>
        <v>51</v>
      </c>
      <c r="B56" s="1" t="s">
        <v>22</v>
      </c>
      <c r="C56" s="1"/>
      <c r="D56" s="25" t="s">
        <v>149</v>
      </c>
      <c r="E56" s="25" t="s">
        <v>150</v>
      </c>
      <c r="F56" s="26" t="s">
        <v>151</v>
      </c>
      <c r="G56" s="16">
        <f t="shared" si="5"/>
        <v>0</v>
      </c>
      <c r="H56" s="44">
        <v>5</v>
      </c>
      <c r="I56" s="44">
        <v>0</v>
      </c>
      <c r="J56" s="44">
        <v>4</v>
      </c>
      <c r="K56" s="44">
        <v>0</v>
      </c>
      <c r="L56" s="44">
        <v>0</v>
      </c>
      <c r="M56" s="44">
        <v>0</v>
      </c>
      <c r="N56" s="16">
        <f t="shared" si="0"/>
        <v>0</v>
      </c>
      <c r="O56" s="5">
        <v>0</v>
      </c>
      <c r="P56" s="5">
        <f t="shared" si="6"/>
        <v>0</v>
      </c>
      <c r="Q56" s="16">
        <f t="shared" si="1"/>
        <v>0</v>
      </c>
      <c r="R56" s="5">
        <v>0</v>
      </c>
      <c r="S56" s="16">
        <f t="shared" si="2"/>
        <v>0</v>
      </c>
      <c r="T56" s="5">
        <f t="shared" si="7"/>
        <v>0</v>
      </c>
      <c r="U56" s="16">
        <f t="shared" si="3"/>
        <v>0</v>
      </c>
    </row>
    <row r="57" spans="1:21" ht="27.95" customHeight="1" x14ac:dyDescent="0.2">
      <c r="A57" s="1">
        <f t="shared" si="4"/>
        <v>52</v>
      </c>
      <c r="B57" s="1" t="s">
        <v>22</v>
      </c>
      <c r="C57" s="1"/>
      <c r="D57" s="25" t="s">
        <v>152</v>
      </c>
      <c r="E57" s="31" t="s">
        <v>53</v>
      </c>
      <c r="F57" s="26" t="s">
        <v>153</v>
      </c>
      <c r="G57" s="16">
        <f t="shared" si="5"/>
        <v>0</v>
      </c>
      <c r="H57" s="44">
        <v>7</v>
      </c>
      <c r="I57" s="44">
        <v>1</v>
      </c>
      <c r="J57" s="44">
        <v>5</v>
      </c>
      <c r="K57" s="44">
        <v>0</v>
      </c>
      <c r="L57" s="44">
        <v>0</v>
      </c>
      <c r="M57" s="44">
        <v>0</v>
      </c>
      <c r="N57" s="16">
        <f t="shared" si="0"/>
        <v>0</v>
      </c>
      <c r="O57" s="5">
        <v>0</v>
      </c>
      <c r="P57" s="5">
        <f t="shared" si="6"/>
        <v>0</v>
      </c>
      <c r="Q57" s="16">
        <f t="shared" si="1"/>
        <v>0</v>
      </c>
      <c r="R57" s="5">
        <v>0</v>
      </c>
      <c r="S57" s="16">
        <f t="shared" si="2"/>
        <v>0</v>
      </c>
      <c r="T57" s="5">
        <f t="shared" si="7"/>
        <v>0</v>
      </c>
      <c r="U57" s="16">
        <f t="shared" si="3"/>
        <v>0</v>
      </c>
    </row>
    <row r="58" spans="1:21" ht="27.95" customHeight="1" x14ac:dyDescent="0.2">
      <c r="A58" s="1">
        <f t="shared" si="4"/>
        <v>53</v>
      </c>
      <c r="B58" s="1" t="s">
        <v>22</v>
      </c>
      <c r="C58" s="1"/>
      <c r="D58" s="25" t="s">
        <v>154</v>
      </c>
      <c r="E58" s="25" t="s">
        <v>155</v>
      </c>
      <c r="F58" s="26" t="s">
        <v>156</v>
      </c>
      <c r="G58" s="16">
        <f t="shared" si="5"/>
        <v>0</v>
      </c>
      <c r="H58" s="44">
        <v>6</v>
      </c>
      <c r="I58" s="44">
        <v>0</v>
      </c>
      <c r="J58" s="44">
        <v>6</v>
      </c>
      <c r="K58" s="44">
        <v>0</v>
      </c>
      <c r="L58" s="44">
        <v>0</v>
      </c>
      <c r="M58" s="44">
        <v>0</v>
      </c>
      <c r="N58" s="16">
        <f t="shared" si="0"/>
        <v>0</v>
      </c>
      <c r="O58" s="5">
        <v>0</v>
      </c>
      <c r="P58" s="5">
        <f t="shared" si="6"/>
        <v>0</v>
      </c>
      <c r="Q58" s="16">
        <f t="shared" si="1"/>
        <v>0</v>
      </c>
      <c r="R58" s="5">
        <v>0</v>
      </c>
      <c r="S58" s="16">
        <f t="shared" si="2"/>
        <v>0</v>
      </c>
      <c r="T58" s="5">
        <f t="shared" si="7"/>
        <v>0</v>
      </c>
      <c r="U58" s="16">
        <f t="shared" si="3"/>
        <v>0</v>
      </c>
    </row>
    <row r="59" spans="1:21" ht="39" customHeight="1" x14ac:dyDescent="0.2">
      <c r="A59" s="1">
        <f t="shared" si="4"/>
        <v>54</v>
      </c>
      <c r="B59" s="25" t="s">
        <v>23</v>
      </c>
      <c r="C59" s="67" t="s">
        <v>30</v>
      </c>
      <c r="D59" s="25" t="s">
        <v>157</v>
      </c>
      <c r="E59" s="39" t="s">
        <v>158</v>
      </c>
      <c r="F59" s="32" t="s">
        <v>159</v>
      </c>
      <c r="G59" s="16">
        <f t="shared" si="5"/>
        <v>0</v>
      </c>
      <c r="H59" s="44">
        <v>8</v>
      </c>
      <c r="I59" s="44">
        <v>1</v>
      </c>
      <c r="J59" s="44">
        <v>4</v>
      </c>
      <c r="K59" s="44">
        <v>0</v>
      </c>
      <c r="L59" s="44">
        <v>0</v>
      </c>
      <c r="M59" s="44">
        <v>0</v>
      </c>
      <c r="N59" s="16">
        <f t="shared" si="0"/>
        <v>0</v>
      </c>
      <c r="O59" s="5">
        <v>0</v>
      </c>
      <c r="P59" s="5">
        <f t="shared" si="6"/>
        <v>0</v>
      </c>
      <c r="Q59" s="16">
        <f t="shared" si="1"/>
        <v>0</v>
      </c>
      <c r="R59" s="5">
        <v>0</v>
      </c>
      <c r="S59" s="16">
        <f t="shared" si="2"/>
        <v>0</v>
      </c>
      <c r="T59" s="5">
        <f t="shared" si="7"/>
        <v>0</v>
      </c>
      <c r="U59" s="16">
        <f t="shared" si="3"/>
        <v>0</v>
      </c>
    </row>
    <row r="60" spans="1:21" ht="27.95" customHeight="1" x14ac:dyDescent="0.2">
      <c r="A60" s="1">
        <f t="shared" si="4"/>
        <v>55</v>
      </c>
      <c r="B60" s="1" t="s">
        <v>22</v>
      </c>
      <c r="C60" s="1"/>
      <c r="D60" s="25" t="s">
        <v>160</v>
      </c>
      <c r="E60" s="25" t="s">
        <v>161</v>
      </c>
      <c r="F60" s="27" t="s">
        <v>162</v>
      </c>
      <c r="G60" s="16">
        <f t="shared" si="5"/>
        <v>251.6</v>
      </c>
      <c r="H60" s="44">
        <v>12</v>
      </c>
      <c r="I60" s="44">
        <v>0</v>
      </c>
      <c r="J60" s="44">
        <v>4</v>
      </c>
      <c r="K60" s="44">
        <v>2</v>
      </c>
      <c r="L60" s="44">
        <v>2</v>
      </c>
      <c r="M60" s="44">
        <v>0</v>
      </c>
      <c r="N60" s="16">
        <f t="shared" si="0"/>
        <v>16.666666666666664</v>
      </c>
      <c r="O60" s="5">
        <v>251.6</v>
      </c>
      <c r="P60" s="5">
        <f t="shared" si="6"/>
        <v>251.6</v>
      </c>
      <c r="Q60" s="16">
        <f t="shared" si="1"/>
        <v>100</v>
      </c>
      <c r="R60" s="5">
        <v>0</v>
      </c>
      <c r="S60" s="16">
        <f t="shared" si="2"/>
        <v>0</v>
      </c>
      <c r="T60" s="5">
        <f t="shared" si="7"/>
        <v>251.6</v>
      </c>
      <c r="U60" s="16">
        <f t="shared" si="3"/>
        <v>100</v>
      </c>
    </row>
    <row r="61" spans="1:21" ht="27.95" customHeight="1" x14ac:dyDescent="0.2">
      <c r="A61" s="1">
        <f t="shared" si="4"/>
        <v>56</v>
      </c>
      <c r="B61" s="25" t="s">
        <v>24</v>
      </c>
      <c r="C61" s="67" t="s">
        <v>31</v>
      </c>
      <c r="D61" s="25" t="s">
        <v>163</v>
      </c>
      <c r="E61" s="25" t="s">
        <v>164</v>
      </c>
      <c r="F61" s="26" t="s">
        <v>165</v>
      </c>
      <c r="G61" s="16">
        <f t="shared" si="5"/>
        <v>1060.3599999999999</v>
      </c>
      <c r="H61" s="44">
        <v>6</v>
      </c>
      <c r="I61" s="44">
        <v>2</v>
      </c>
      <c r="J61" s="44">
        <v>2</v>
      </c>
      <c r="K61" s="44">
        <v>4</v>
      </c>
      <c r="L61" s="44">
        <v>4</v>
      </c>
      <c r="M61" s="44">
        <v>0</v>
      </c>
      <c r="N61" s="16">
        <f t="shared" si="0"/>
        <v>66.666666666666657</v>
      </c>
      <c r="O61" s="5">
        <v>1060.3599999999999</v>
      </c>
      <c r="P61" s="5">
        <f t="shared" si="6"/>
        <v>1060.3599999999999</v>
      </c>
      <c r="Q61" s="16">
        <f t="shared" si="1"/>
        <v>100</v>
      </c>
      <c r="R61" s="5">
        <v>0</v>
      </c>
      <c r="S61" s="16">
        <f t="shared" si="2"/>
        <v>0</v>
      </c>
      <c r="T61" s="5">
        <f t="shared" si="7"/>
        <v>1060.3599999999999</v>
      </c>
      <c r="U61" s="16">
        <f t="shared" si="3"/>
        <v>100</v>
      </c>
    </row>
    <row r="62" spans="1:21" ht="27.95" customHeight="1" x14ac:dyDescent="0.2">
      <c r="A62" s="1">
        <f t="shared" si="4"/>
        <v>57</v>
      </c>
      <c r="B62" s="1" t="s">
        <v>22</v>
      </c>
      <c r="C62" s="1"/>
      <c r="D62" s="25" t="s">
        <v>166</v>
      </c>
      <c r="E62" s="25" t="s">
        <v>53</v>
      </c>
      <c r="F62" s="32" t="s">
        <v>167</v>
      </c>
      <c r="G62" s="16">
        <f t="shared" si="5"/>
        <v>0</v>
      </c>
      <c r="H62" s="44">
        <v>7</v>
      </c>
      <c r="I62" s="44">
        <v>1</v>
      </c>
      <c r="J62" s="44">
        <v>6</v>
      </c>
      <c r="K62" s="44">
        <v>0</v>
      </c>
      <c r="L62" s="44">
        <v>0</v>
      </c>
      <c r="M62" s="44">
        <v>0</v>
      </c>
      <c r="N62" s="16">
        <f t="shared" si="0"/>
        <v>0</v>
      </c>
      <c r="O62" s="5">
        <v>0</v>
      </c>
      <c r="P62" s="5">
        <f t="shared" si="6"/>
        <v>0</v>
      </c>
      <c r="Q62" s="16">
        <f t="shared" si="1"/>
        <v>0</v>
      </c>
      <c r="R62" s="5">
        <v>0</v>
      </c>
      <c r="S62" s="16">
        <f t="shared" si="2"/>
        <v>0</v>
      </c>
      <c r="T62" s="5">
        <f t="shared" si="7"/>
        <v>0</v>
      </c>
      <c r="U62" s="16">
        <f t="shared" si="3"/>
        <v>0</v>
      </c>
    </row>
    <row r="63" spans="1:21" ht="27.95" customHeight="1" x14ac:dyDescent="0.2">
      <c r="A63" s="1">
        <f t="shared" si="4"/>
        <v>58</v>
      </c>
      <c r="B63" s="1" t="s">
        <v>22</v>
      </c>
      <c r="C63" s="1"/>
      <c r="D63" s="25" t="s">
        <v>168</v>
      </c>
      <c r="E63" s="25" t="s">
        <v>41</v>
      </c>
      <c r="F63" s="32" t="s">
        <v>169</v>
      </c>
      <c r="G63" s="16">
        <f t="shared" si="5"/>
        <v>0</v>
      </c>
      <c r="H63" s="44">
        <v>7</v>
      </c>
      <c r="I63" s="44">
        <v>1</v>
      </c>
      <c r="J63" s="44">
        <v>4</v>
      </c>
      <c r="K63" s="44">
        <v>0</v>
      </c>
      <c r="L63" s="44">
        <v>0</v>
      </c>
      <c r="M63" s="44">
        <v>0</v>
      </c>
      <c r="N63" s="16">
        <f t="shared" si="0"/>
        <v>0</v>
      </c>
      <c r="O63" s="5">
        <v>0</v>
      </c>
      <c r="P63" s="5">
        <f t="shared" si="6"/>
        <v>0</v>
      </c>
      <c r="Q63" s="16">
        <f t="shared" si="1"/>
        <v>0</v>
      </c>
      <c r="R63" s="5">
        <v>0</v>
      </c>
      <c r="S63" s="16">
        <f t="shared" si="2"/>
        <v>0</v>
      </c>
      <c r="T63" s="5">
        <f t="shared" si="7"/>
        <v>0</v>
      </c>
      <c r="U63" s="16">
        <f t="shared" si="3"/>
        <v>0</v>
      </c>
    </row>
    <row r="64" spans="1:21" ht="27.95" customHeight="1" x14ac:dyDescent="0.2">
      <c r="A64" s="1">
        <f t="shared" si="4"/>
        <v>59</v>
      </c>
      <c r="B64" s="1" t="s">
        <v>22</v>
      </c>
      <c r="C64" s="1"/>
      <c r="D64" s="25" t="s">
        <v>170</v>
      </c>
      <c r="E64" s="25" t="s">
        <v>41</v>
      </c>
      <c r="F64" s="32" t="s">
        <v>171</v>
      </c>
      <c r="G64" s="16">
        <f t="shared" si="5"/>
        <v>0</v>
      </c>
      <c r="H64" s="44">
        <v>8</v>
      </c>
      <c r="I64" s="44">
        <v>1</v>
      </c>
      <c r="J64" s="44">
        <v>6</v>
      </c>
      <c r="K64" s="44">
        <v>0</v>
      </c>
      <c r="L64" s="44">
        <v>0</v>
      </c>
      <c r="M64" s="44">
        <v>0</v>
      </c>
      <c r="N64" s="16">
        <f t="shared" si="0"/>
        <v>0</v>
      </c>
      <c r="O64" s="5">
        <v>0</v>
      </c>
      <c r="P64" s="5">
        <f t="shared" si="6"/>
        <v>0</v>
      </c>
      <c r="Q64" s="16">
        <f t="shared" si="1"/>
        <v>0</v>
      </c>
      <c r="R64" s="5">
        <v>0</v>
      </c>
      <c r="S64" s="16">
        <f t="shared" si="2"/>
        <v>0</v>
      </c>
      <c r="T64" s="5">
        <f t="shared" si="7"/>
        <v>0</v>
      </c>
      <c r="U64" s="16">
        <f t="shared" si="3"/>
        <v>0</v>
      </c>
    </row>
    <row r="65" spans="1:21" ht="27.95" customHeight="1" x14ac:dyDescent="0.2">
      <c r="A65" s="1">
        <f t="shared" si="4"/>
        <v>60</v>
      </c>
      <c r="B65" s="1" t="s">
        <v>22</v>
      </c>
      <c r="C65" s="1"/>
      <c r="D65" s="25" t="s">
        <v>172</v>
      </c>
      <c r="E65" s="31" t="s">
        <v>173</v>
      </c>
      <c r="F65" s="26" t="s">
        <v>174</v>
      </c>
      <c r="G65" s="16">
        <f t="shared" si="5"/>
        <v>0</v>
      </c>
      <c r="H65" s="44">
        <v>5</v>
      </c>
      <c r="I65" s="44">
        <v>1</v>
      </c>
      <c r="J65" s="44">
        <v>3</v>
      </c>
      <c r="K65" s="44">
        <v>0</v>
      </c>
      <c r="L65" s="44">
        <v>0</v>
      </c>
      <c r="M65" s="44">
        <v>0</v>
      </c>
      <c r="N65" s="16">
        <f t="shared" si="0"/>
        <v>0</v>
      </c>
      <c r="O65" s="5">
        <v>0</v>
      </c>
      <c r="P65" s="5">
        <f t="shared" si="6"/>
        <v>0</v>
      </c>
      <c r="Q65" s="16">
        <f t="shared" si="1"/>
        <v>0</v>
      </c>
      <c r="R65" s="5">
        <v>0</v>
      </c>
      <c r="S65" s="16">
        <f t="shared" si="2"/>
        <v>0</v>
      </c>
      <c r="T65" s="5">
        <f t="shared" si="7"/>
        <v>0</v>
      </c>
      <c r="U65" s="16">
        <f t="shared" si="3"/>
        <v>0</v>
      </c>
    </row>
    <row r="66" spans="1:21" ht="27.95" customHeight="1" x14ac:dyDescent="0.2">
      <c r="A66" s="1">
        <f t="shared" si="4"/>
        <v>61</v>
      </c>
      <c r="B66" s="1" t="s">
        <v>22</v>
      </c>
      <c r="C66" s="1"/>
      <c r="D66" s="25" t="s">
        <v>175</v>
      </c>
      <c r="E66" s="25" t="s">
        <v>176</v>
      </c>
      <c r="F66" s="27" t="s">
        <v>177</v>
      </c>
      <c r="G66" s="16">
        <f t="shared" si="5"/>
        <v>0</v>
      </c>
      <c r="H66" s="44">
        <v>2</v>
      </c>
      <c r="I66" s="44">
        <v>1</v>
      </c>
      <c r="J66" s="44">
        <v>1</v>
      </c>
      <c r="K66" s="44">
        <v>0</v>
      </c>
      <c r="L66" s="44">
        <v>0</v>
      </c>
      <c r="M66" s="44">
        <v>0</v>
      </c>
      <c r="N66" s="16">
        <f t="shared" si="0"/>
        <v>0</v>
      </c>
      <c r="O66" s="5">
        <v>0</v>
      </c>
      <c r="P66" s="5">
        <f t="shared" si="6"/>
        <v>0</v>
      </c>
      <c r="Q66" s="16">
        <f t="shared" si="1"/>
        <v>0</v>
      </c>
      <c r="R66" s="5">
        <v>0</v>
      </c>
      <c r="S66" s="16">
        <f t="shared" si="2"/>
        <v>0</v>
      </c>
      <c r="T66" s="5">
        <f t="shared" si="7"/>
        <v>0</v>
      </c>
      <c r="U66" s="16">
        <f t="shared" si="3"/>
        <v>0</v>
      </c>
    </row>
    <row r="67" spans="1:21" ht="27.95" customHeight="1" x14ac:dyDescent="0.2">
      <c r="A67" s="1">
        <f t="shared" si="4"/>
        <v>62</v>
      </c>
      <c r="B67" s="1" t="s">
        <v>22</v>
      </c>
      <c r="C67" s="1"/>
      <c r="D67" s="37" t="s">
        <v>178</v>
      </c>
      <c r="E67" s="37" t="s">
        <v>53</v>
      </c>
      <c r="F67" s="26" t="s">
        <v>179</v>
      </c>
      <c r="G67" s="16">
        <f t="shared" si="5"/>
        <v>0</v>
      </c>
      <c r="H67" s="44">
        <v>1</v>
      </c>
      <c r="I67" s="44">
        <v>0</v>
      </c>
      <c r="J67" s="44">
        <v>1</v>
      </c>
      <c r="K67" s="44">
        <v>0</v>
      </c>
      <c r="L67" s="44">
        <v>0</v>
      </c>
      <c r="M67" s="44">
        <v>0</v>
      </c>
      <c r="N67" s="16">
        <f t="shared" si="0"/>
        <v>0</v>
      </c>
      <c r="O67" s="5">
        <v>0</v>
      </c>
      <c r="P67" s="5">
        <f t="shared" si="6"/>
        <v>0</v>
      </c>
      <c r="Q67" s="16">
        <f t="shared" si="1"/>
        <v>0</v>
      </c>
      <c r="R67" s="5">
        <v>0</v>
      </c>
      <c r="S67" s="16">
        <f t="shared" si="2"/>
        <v>0</v>
      </c>
      <c r="T67" s="5">
        <f t="shared" si="7"/>
        <v>0</v>
      </c>
      <c r="U67" s="16">
        <f t="shared" si="3"/>
        <v>0</v>
      </c>
    </row>
    <row r="68" spans="1:21" ht="27.95" customHeight="1" x14ac:dyDescent="0.2">
      <c r="A68" s="1">
        <f t="shared" si="4"/>
        <v>63</v>
      </c>
      <c r="B68" s="1" t="s">
        <v>22</v>
      </c>
      <c r="C68" s="1"/>
      <c r="D68" s="25" t="s">
        <v>180</v>
      </c>
      <c r="E68" s="25" t="s">
        <v>41</v>
      </c>
      <c r="F68" s="32" t="s">
        <v>181</v>
      </c>
      <c r="G68" s="16">
        <f t="shared" si="5"/>
        <v>0</v>
      </c>
      <c r="H68" s="44">
        <v>2</v>
      </c>
      <c r="I68" s="44">
        <v>1</v>
      </c>
      <c r="J68" s="44">
        <v>1</v>
      </c>
      <c r="K68" s="44">
        <v>0</v>
      </c>
      <c r="L68" s="44">
        <v>0</v>
      </c>
      <c r="M68" s="44">
        <v>0</v>
      </c>
      <c r="N68" s="16">
        <f t="shared" si="0"/>
        <v>0</v>
      </c>
      <c r="O68" s="5">
        <v>0</v>
      </c>
      <c r="P68" s="5">
        <f t="shared" si="6"/>
        <v>0</v>
      </c>
      <c r="Q68" s="16">
        <f t="shared" si="1"/>
        <v>0</v>
      </c>
      <c r="R68" s="5">
        <v>0</v>
      </c>
      <c r="S68" s="16">
        <f t="shared" si="2"/>
        <v>0</v>
      </c>
      <c r="T68" s="5">
        <f t="shared" si="7"/>
        <v>0</v>
      </c>
      <c r="U68" s="16">
        <f t="shared" si="3"/>
        <v>0</v>
      </c>
    </row>
    <row r="69" spans="1:21" ht="27.95" customHeight="1" x14ac:dyDescent="0.2">
      <c r="A69" s="1">
        <f t="shared" si="4"/>
        <v>64</v>
      </c>
      <c r="B69" s="67" t="s">
        <v>24</v>
      </c>
      <c r="C69" s="67" t="s">
        <v>259</v>
      </c>
      <c r="D69" s="25" t="s">
        <v>260</v>
      </c>
      <c r="E69" s="25" t="s">
        <v>41</v>
      </c>
      <c r="F69" s="32"/>
      <c r="G69" s="16">
        <f t="shared" si="5"/>
        <v>0</v>
      </c>
      <c r="H69" s="44">
        <v>2</v>
      </c>
      <c r="I69" s="44">
        <v>1</v>
      </c>
      <c r="J69" s="44">
        <v>0</v>
      </c>
      <c r="K69" s="44">
        <v>0</v>
      </c>
      <c r="L69" s="44">
        <v>0</v>
      </c>
      <c r="M69" s="44">
        <v>0</v>
      </c>
      <c r="N69" s="16">
        <v>0</v>
      </c>
      <c r="O69" s="16">
        <f t="shared" ref="O69:U69" si="16">IF(I69=0,0,L69/I69)*100</f>
        <v>0</v>
      </c>
      <c r="P69" s="5">
        <f t="shared" si="6"/>
        <v>0</v>
      </c>
      <c r="Q69" s="16">
        <f t="shared" si="16"/>
        <v>0</v>
      </c>
      <c r="R69" s="16">
        <f t="shared" si="16"/>
        <v>0</v>
      </c>
      <c r="S69" s="16">
        <f t="shared" si="16"/>
        <v>0</v>
      </c>
      <c r="T69" s="5">
        <f t="shared" si="7"/>
        <v>0</v>
      </c>
      <c r="U69" s="16">
        <f t="shared" si="16"/>
        <v>0</v>
      </c>
    </row>
    <row r="70" spans="1:21" ht="27.95" customHeight="1" x14ac:dyDescent="0.2">
      <c r="A70" s="1">
        <f t="shared" si="4"/>
        <v>65</v>
      </c>
      <c r="B70" s="25" t="s">
        <v>25</v>
      </c>
      <c r="C70" s="67" t="s">
        <v>32</v>
      </c>
      <c r="D70" s="25" t="s">
        <v>182</v>
      </c>
      <c r="E70" s="25" t="s">
        <v>41</v>
      </c>
      <c r="F70" s="26" t="s">
        <v>183</v>
      </c>
      <c r="G70" s="16">
        <f t="shared" si="5"/>
        <v>0</v>
      </c>
      <c r="H70" s="44">
        <v>12</v>
      </c>
      <c r="I70" s="44">
        <v>4</v>
      </c>
      <c r="J70" s="44">
        <v>6</v>
      </c>
      <c r="K70" s="44">
        <v>0</v>
      </c>
      <c r="L70" s="44">
        <v>0</v>
      </c>
      <c r="M70" s="44">
        <v>0</v>
      </c>
      <c r="N70" s="16">
        <f t="shared" si="0"/>
        <v>0</v>
      </c>
      <c r="O70" s="5">
        <v>0</v>
      </c>
      <c r="P70" s="5">
        <f t="shared" si="6"/>
        <v>0</v>
      </c>
      <c r="Q70" s="16">
        <f t="shared" si="1"/>
        <v>0</v>
      </c>
      <c r="R70" s="5">
        <v>0</v>
      </c>
      <c r="S70" s="16">
        <f t="shared" si="2"/>
        <v>0</v>
      </c>
      <c r="T70" s="5">
        <f t="shared" si="7"/>
        <v>0</v>
      </c>
      <c r="U70" s="16">
        <f t="shared" si="3"/>
        <v>0</v>
      </c>
    </row>
    <row r="71" spans="1:21" ht="27.95" customHeight="1" x14ac:dyDescent="0.2">
      <c r="A71" s="1">
        <f t="shared" ref="A71:A105" si="17">ROW(A66:A66)</f>
        <v>66</v>
      </c>
      <c r="B71" s="1" t="s">
        <v>22</v>
      </c>
      <c r="C71" s="1"/>
      <c r="D71" s="25" t="s">
        <v>184</v>
      </c>
      <c r="E71" s="25" t="s">
        <v>185</v>
      </c>
      <c r="F71" s="32" t="s">
        <v>186</v>
      </c>
      <c r="G71" s="16">
        <f t="shared" si="5"/>
        <v>0</v>
      </c>
      <c r="H71" s="44">
        <v>4</v>
      </c>
      <c r="I71" s="44">
        <v>1</v>
      </c>
      <c r="J71" s="44">
        <v>1</v>
      </c>
      <c r="K71" s="44">
        <v>0</v>
      </c>
      <c r="L71" s="44">
        <v>0</v>
      </c>
      <c r="M71" s="44">
        <v>0</v>
      </c>
      <c r="N71" s="16">
        <f t="shared" si="0"/>
        <v>0</v>
      </c>
      <c r="O71" s="5">
        <v>0</v>
      </c>
      <c r="P71" s="5">
        <f t="shared" si="6"/>
        <v>0</v>
      </c>
      <c r="Q71" s="16">
        <f t="shared" si="1"/>
        <v>0</v>
      </c>
      <c r="R71" s="5">
        <v>0</v>
      </c>
      <c r="S71" s="16">
        <f t="shared" si="2"/>
        <v>0</v>
      </c>
      <c r="T71" s="5">
        <f t="shared" si="7"/>
        <v>0</v>
      </c>
      <c r="U71" s="16">
        <f t="shared" si="3"/>
        <v>0</v>
      </c>
    </row>
    <row r="72" spans="1:21" ht="27.95" customHeight="1" x14ac:dyDescent="0.2">
      <c r="A72" s="1">
        <f t="shared" si="17"/>
        <v>67</v>
      </c>
      <c r="B72" s="1" t="s">
        <v>22</v>
      </c>
      <c r="C72" s="1"/>
      <c r="D72" s="25" t="s">
        <v>187</v>
      </c>
      <c r="E72" s="25" t="s">
        <v>188</v>
      </c>
      <c r="F72" s="26" t="s">
        <v>189</v>
      </c>
      <c r="G72" s="16">
        <f t="shared" ref="G72:G106" si="18">O72</f>
        <v>1135.49</v>
      </c>
      <c r="H72" s="44">
        <v>9</v>
      </c>
      <c r="I72" s="44">
        <v>2</v>
      </c>
      <c r="J72" s="44">
        <v>6</v>
      </c>
      <c r="K72" s="44">
        <v>3</v>
      </c>
      <c r="L72" s="44">
        <v>4</v>
      </c>
      <c r="M72" s="44">
        <v>0</v>
      </c>
      <c r="N72" s="16">
        <f t="shared" si="0"/>
        <v>33.333333333333329</v>
      </c>
      <c r="O72" s="5">
        <v>1135.49</v>
      </c>
      <c r="P72" s="5">
        <f t="shared" ref="P72:P106" si="19">O72</f>
        <v>1135.49</v>
      </c>
      <c r="Q72" s="16">
        <f t="shared" si="1"/>
        <v>100</v>
      </c>
      <c r="R72" s="5">
        <v>0</v>
      </c>
      <c r="S72" s="16">
        <f t="shared" si="2"/>
        <v>0</v>
      </c>
      <c r="T72" s="5">
        <f t="shared" ref="T72:T106" si="20">SUM(P72, -R72)</f>
        <v>1135.49</v>
      </c>
      <c r="U72" s="16">
        <f t="shared" si="3"/>
        <v>100</v>
      </c>
    </row>
    <row r="73" spans="1:21" ht="27.95" customHeight="1" x14ac:dyDescent="0.2">
      <c r="A73" s="1">
        <f t="shared" si="17"/>
        <v>68</v>
      </c>
      <c r="B73" s="1" t="s">
        <v>22</v>
      </c>
      <c r="C73" s="1"/>
      <c r="D73" s="25" t="s">
        <v>190</v>
      </c>
      <c r="E73" s="25" t="s">
        <v>44</v>
      </c>
      <c r="F73" s="26" t="s">
        <v>191</v>
      </c>
      <c r="G73" s="16">
        <f t="shared" si="18"/>
        <v>0</v>
      </c>
      <c r="H73" s="44">
        <v>8</v>
      </c>
      <c r="I73" s="44">
        <v>1</v>
      </c>
      <c r="J73" s="44">
        <v>5</v>
      </c>
      <c r="K73" s="44">
        <v>0</v>
      </c>
      <c r="L73" s="44">
        <v>0</v>
      </c>
      <c r="M73" s="44">
        <v>0</v>
      </c>
      <c r="N73" s="16">
        <f t="shared" si="0"/>
        <v>0</v>
      </c>
      <c r="O73" s="5">
        <v>0</v>
      </c>
      <c r="P73" s="5">
        <f t="shared" si="19"/>
        <v>0</v>
      </c>
      <c r="Q73" s="16">
        <f t="shared" si="1"/>
        <v>0</v>
      </c>
      <c r="R73" s="5">
        <v>0</v>
      </c>
      <c r="S73" s="16">
        <f t="shared" si="2"/>
        <v>0</v>
      </c>
      <c r="T73" s="5">
        <f t="shared" si="20"/>
        <v>0</v>
      </c>
      <c r="U73" s="16">
        <f t="shared" si="3"/>
        <v>0</v>
      </c>
    </row>
    <row r="74" spans="1:21" ht="27.95" customHeight="1" x14ac:dyDescent="0.2">
      <c r="A74" s="1">
        <f t="shared" si="17"/>
        <v>69</v>
      </c>
      <c r="B74" s="1" t="s">
        <v>22</v>
      </c>
      <c r="C74" s="1"/>
      <c r="D74" s="25" t="s">
        <v>192</v>
      </c>
      <c r="E74" s="25" t="s">
        <v>123</v>
      </c>
      <c r="F74" s="26"/>
      <c r="G74" s="16">
        <f t="shared" si="18"/>
        <v>0</v>
      </c>
      <c r="H74" s="44">
        <v>2</v>
      </c>
      <c r="I74" s="44">
        <v>0</v>
      </c>
      <c r="J74" s="44">
        <v>2</v>
      </c>
      <c r="K74" s="44">
        <v>0</v>
      </c>
      <c r="L74" s="44">
        <v>0</v>
      </c>
      <c r="M74" s="44">
        <v>0</v>
      </c>
      <c r="N74" s="16">
        <f t="shared" ref="N74:U106" si="21">IF(H74=0,0,K74/H74)*100</f>
        <v>0</v>
      </c>
      <c r="O74" s="5">
        <v>0</v>
      </c>
      <c r="P74" s="5">
        <f t="shared" si="19"/>
        <v>0</v>
      </c>
      <c r="Q74" s="16">
        <f t="shared" ref="Q74:Q106" si="22">IF(O74=0,0,P74/O74)*100</f>
        <v>0</v>
      </c>
      <c r="R74" s="5">
        <v>0</v>
      </c>
      <c r="S74" s="16">
        <f t="shared" ref="S74:S106" si="23">IF(P74=0,0,R74/P74)*100</f>
        <v>0</v>
      </c>
      <c r="T74" s="5">
        <f t="shared" si="20"/>
        <v>0</v>
      </c>
      <c r="U74" s="16">
        <f t="shared" ref="U74:U106" si="24">IF(P74=0,0,T74/P74)*100</f>
        <v>0</v>
      </c>
    </row>
    <row r="75" spans="1:21" ht="27.95" customHeight="1" x14ac:dyDescent="0.2">
      <c r="A75" s="1">
        <f t="shared" si="17"/>
        <v>70</v>
      </c>
      <c r="B75" s="1" t="s">
        <v>22</v>
      </c>
      <c r="C75" s="1"/>
      <c r="D75" s="25" t="s">
        <v>193</v>
      </c>
      <c r="E75" s="25" t="s">
        <v>41</v>
      </c>
      <c r="F75" s="26" t="s">
        <v>194</v>
      </c>
      <c r="G75" s="16">
        <f t="shared" si="18"/>
        <v>0</v>
      </c>
      <c r="H75" s="44">
        <v>4</v>
      </c>
      <c r="I75" s="44">
        <v>0</v>
      </c>
      <c r="J75" s="44">
        <v>4</v>
      </c>
      <c r="K75" s="44">
        <v>0</v>
      </c>
      <c r="L75" s="44">
        <v>0</v>
      </c>
      <c r="M75" s="44">
        <v>0</v>
      </c>
      <c r="N75" s="16">
        <f t="shared" si="21"/>
        <v>0</v>
      </c>
      <c r="O75" s="5">
        <v>0</v>
      </c>
      <c r="P75" s="5">
        <f t="shared" si="19"/>
        <v>0</v>
      </c>
      <c r="Q75" s="16">
        <f t="shared" si="22"/>
        <v>0</v>
      </c>
      <c r="R75" s="5">
        <v>0</v>
      </c>
      <c r="S75" s="16">
        <f t="shared" si="23"/>
        <v>0</v>
      </c>
      <c r="T75" s="5">
        <f t="shared" si="20"/>
        <v>0</v>
      </c>
      <c r="U75" s="16">
        <f t="shared" si="24"/>
        <v>0</v>
      </c>
    </row>
    <row r="76" spans="1:21" ht="27.95" customHeight="1" x14ac:dyDescent="0.2">
      <c r="A76" s="1">
        <f t="shared" si="17"/>
        <v>71</v>
      </c>
      <c r="B76" s="1" t="s">
        <v>22</v>
      </c>
      <c r="C76" s="1"/>
      <c r="D76" s="25" t="s">
        <v>195</v>
      </c>
      <c r="E76" s="25" t="s">
        <v>196</v>
      </c>
      <c r="F76" s="26" t="s">
        <v>197</v>
      </c>
      <c r="G76" s="16">
        <f t="shared" si="18"/>
        <v>301.45999999999998</v>
      </c>
      <c r="H76" s="44">
        <v>4</v>
      </c>
      <c r="I76" s="44">
        <v>1</v>
      </c>
      <c r="J76" s="44">
        <v>3</v>
      </c>
      <c r="K76" s="44">
        <v>1</v>
      </c>
      <c r="L76" s="44">
        <v>1</v>
      </c>
      <c r="M76" s="44">
        <v>0</v>
      </c>
      <c r="N76" s="16">
        <f t="shared" si="21"/>
        <v>25</v>
      </c>
      <c r="O76" s="5">
        <v>301.45999999999998</v>
      </c>
      <c r="P76" s="5">
        <f t="shared" si="19"/>
        <v>301.45999999999998</v>
      </c>
      <c r="Q76" s="16">
        <f t="shared" si="22"/>
        <v>100</v>
      </c>
      <c r="R76" s="5">
        <v>0</v>
      </c>
      <c r="S76" s="16">
        <f t="shared" si="23"/>
        <v>0</v>
      </c>
      <c r="T76" s="5">
        <f t="shared" si="20"/>
        <v>301.45999999999998</v>
      </c>
      <c r="U76" s="16">
        <f t="shared" si="24"/>
        <v>100</v>
      </c>
    </row>
    <row r="77" spans="1:21" ht="27.95" customHeight="1" x14ac:dyDescent="0.2">
      <c r="A77" s="1">
        <f t="shared" si="17"/>
        <v>72</v>
      </c>
      <c r="B77" s="1" t="s">
        <v>22</v>
      </c>
      <c r="C77" s="1"/>
      <c r="D77" s="25" t="s">
        <v>198</v>
      </c>
      <c r="E77" s="25" t="s">
        <v>196</v>
      </c>
      <c r="F77" s="26" t="s">
        <v>199</v>
      </c>
      <c r="G77" s="16">
        <f t="shared" si="18"/>
        <v>0</v>
      </c>
      <c r="H77" s="44">
        <v>1</v>
      </c>
      <c r="I77" s="44">
        <v>0</v>
      </c>
      <c r="J77" s="44">
        <v>1</v>
      </c>
      <c r="K77" s="44">
        <v>0</v>
      </c>
      <c r="L77" s="44">
        <v>0</v>
      </c>
      <c r="M77" s="44">
        <v>0</v>
      </c>
      <c r="N77" s="16">
        <f t="shared" si="21"/>
        <v>0</v>
      </c>
      <c r="O77" s="5">
        <v>0</v>
      </c>
      <c r="P77" s="5">
        <f t="shared" si="19"/>
        <v>0</v>
      </c>
      <c r="Q77" s="16">
        <f t="shared" si="22"/>
        <v>0</v>
      </c>
      <c r="R77" s="5">
        <v>0</v>
      </c>
      <c r="S77" s="16">
        <f t="shared" si="23"/>
        <v>0</v>
      </c>
      <c r="T77" s="5">
        <f t="shared" si="20"/>
        <v>0</v>
      </c>
      <c r="U77" s="16">
        <f t="shared" si="24"/>
        <v>0</v>
      </c>
    </row>
    <row r="78" spans="1:21" ht="27.95" customHeight="1" x14ac:dyDescent="0.2">
      <c r="A78" s="1">
        <f t="shared" si="17"/>
        <v>73</v>
      </c>
      <c r="B78" s="1" t="s">
        <v>22</v>
      </c>
      <c r="C78" s="1"/>
      <c r="D78" s="25" t="s">
        <v>200</v>
      </c>
      <c r="E78" s="25" t="s">
        <v>41</v>
      </c>
      <c r="F78" s="26" t="s">
        <v>201</v>
      </c>
      <c r="G78" s="16">
        <f t="shared" si="18"/>
        <v>0</v>
      </c>
      <c r="H78" s="44">
        <v>6</v>
      </c>
      <c r="I78" s="44">
        <v>1</v>
      </c>
      <c r="J78" s="44">
        <v>5</v>
      </c>
      <c r="K78" s="44">
        <v>0</v>
      </c>
      <c r="L78" s="44">
        <v>0</v>
      </c>
      <c r="M78" s="44">
        <v>0</v>
      </c>
      <c r="N78" s="16">
        <f t="shared" si="21"/>
        <v>0</v>
      </c>
      <c r="O78" s="5">
        <v>0</v>
      </c>
      <c r="P78" s="5">
        <f t="shared" si="19"/>
        <v>0</v>
      </c>
      <c r="Q78" s="16">
        <f t="shared" si="22"/>
        <v>0</v>
      </c>
      <c r="R78" s="5">
        <v>0</v>
      </c>
      <c r="S78" s="16">
        <f t="shared" si="23"/>
        <v>0</v>
      </c>
      <c r="T78" s="5">
        <f t="shared" si="20"/>
        <v>0</v>
      </c>
      <c r="U78" s="16">
        <f t="shared" si="24"/>
        <v>0</v>
      </c>
    </row>
    <row r="79" spans="1:21" ht="27.95" customHeight="1" x14ac:dyDescent="0.2">
      <c r="A79" s="1">
        <f t="shared" si="17"/>
        <v>74</v>
      </c>
      <c r="B79" s="1" t="s">
        <v>22</v>
      </c>
      <c r="C79" s="1"/>
      <c r="D79" s="25" t="s">
        <v>202</v>
      </c>
      <c r="E79" s="25" t="s">
        <v>53</v>
      </c>
      <c r="F79" s="26" t="s">
        <v>203</v>
      </c>
      <c r="G79" s="16">
        <f t="shared" si="18"/>
        <v>0</v>
      </c>
      <c r="H79" s="44">
        <v>0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16">
        <f t="shared" si="21"/>
        <v>0</v>
      </c>
      <c r="O79" s="5">
        <v>0</v>
      </c>
      <c r="P79" s="5">
        <f t="shared" si="19"/>
        <v>0</v>
      </c>
      <c r="Q79" s="16">
        <f t="shared" si="22"/>
        <v>0</v>
      </c>
      <c r="R79" s="5">
        <v>0</v>
      </c>
      <c r="S79" s="16">
        <f t="shared" si="23"/>
        <v>0</v>
      </c>
      <c r="T79" s="5">
        <f t="shared" si="20"/>
        <v>0</v>
      </c>
      <c r="U79" s="16">
        <f t="shared" si="24"/>
        <v>0</v>
      </c>
    </row>
    <row r="80" spans="1:21" ht="27.95" customHeight="1" x14ac:dyDescent="0.2">
      <c r="A80" s="1">
        <f t="shared" si="17"/>
        <v>75</v>
      </c>
      <c r="B80" s="1" t="s">
        <v>22</v>
      </c>
      <c r="C80" s="1"/>
      <c r="D80" s="25" t="s">
        <v>204</v>
      </c>
      <c r="E80" s="25" t="s">
        <v>53</v>
      </c>
      <c r="F80" s="26" t="s">
        <v>205</v>
      </c>
      <c r="G80" s="16">
        <f t="shared" si="18"/>
        <v>904.08</v>
      </c>
      <c r="H80" s="44">
        <v>10</v>
      </c>
      <c r="I80" s="44">
        <v>0</v>
      </c>
      <c r="J80" s="44">
        <v>9</v>
      </c>
      <c r="K80" s="44">
        <v>2</v>
      </c>
      <c r="L80" s="44">
        <v>2</v>
      </c>
      <c r="M80" s="44">
        <v>0</v>
      </c>
      <c r="N80" s="16">
        <f t="shared" si="21"/>
        <v>20</v>
      </c>
      <c r="O80" s="5">
        <v>904.08</v>
      </c>
      <c r="P80" s="5">
        <f t="shared" si="19"/>
        <v>904.08</v>
      </c>
      <c r="Q80" s="16">
        <f t="shared" si="22"/>
        <v>100</v>
      </c>
      <c r="R80" s="5">
        <v>0</v>
      </c>
      <c r="S80" s="16">
        <f t="shared" si="23"/>
        <v>0</v>
      </c>
      <c r="T80" s="5">
        <f t="shared" si="20"/>
        <v>904.08</v>
      </c>
      <c r="U80" s="16">
        <f t="shared" si="24"/>
        <v>100</v>
      </c>
    </row>
    <row r="81" spans="1:21" ht="27.95" customHeight="1" x14ac:dyDescent="0.2">
      <c r="A81" s="1">
        <f t="shared" si="17"/>
        <v>76</v>
      </c>
      <c r="B81" s="1" t="s">
        <v>22</v>
      </c>
      <c r="C81" s="1"/>
      <c r="D81" s="25" t="s">
        <v>206</v>
      </c>
      <c r="E81" s="31" t="s">
        <v>41</v>
      </c>
      <c r="F81" s="27" t="s">
        <v>207</v>
      </c>
      <c r="G81" s="16">
        <f t="shared" si="18"/>
        <v>0</v>
      </c>
      <c r="H81" s="44">
        <v>12</v>
      </c>
      <c r="I81" s="44">
        <v>5</v>
      </c>
      <c r="J81" s="44">
        <v>7</v>
      </c>
      <c r="K81" s="44">
        <v>0</v>
      </c>
      <c r="L81" s="44">
        <v>0</v>
      </c>
      <c r="M81" s="44">
        <v>0</v>
      </c>
      <c r="N81" s="16">
        <f t="shared" si="21"/>
        <v>0</v>
      </c>
      <c r="O81" s="5">
        <v>0</v>
      </c>
      <c r="P81" s="5">
        <f t="shared" si="19"/>
        <v>0</v>
      </c>
      <c r="Q81" s="16">
        <f t="shared" si="22"/>
        <v>0</v>
      </c>
      <c r="R81" s="5">
        <v>0</v>
      </c>
      <c r="S81" s="16">
        <f t="shared" si="23"/>
        <v>0</v>
      </c>
      <c r="T81" s="5">
        <f t="shared" si="20"/>
        <v>0</v>
      </c>
      <c r="U81" s="16">
        <f t="shared" si="24"/>
        <v>0</v>
      </c>
    </row>
    <row r="82" spans="1:21" ht="27.95" customHeight="1" x14ac:dyDescent="0.2">
      <c r="A82" s="1">
        <f t="shared" si="17"/>
        <v>77</v>
      </c>
      <c r="B82" s="1" t="s">
        <v>22</v>
      </c>
      <c r="C82" s="1"/>
      <c r="D82" s="25" t="s">
        <v>208</v>
      </c>
      <c r="E82" s="25" t="s">
        <v>135</v>
      </c>
      <c r="F82" s="26" t="s">
        <v>209</v>
      </c>
      <c r="G82" s="16">
        <f t="shared" si="18"/>
        <v>429.96</v>
      </c>
      <c r="H82" s="44">
        <v>3</v>
      </c>
      <c r="I82" s="44">
        <v>1</v>
      </c>
      <c r="J82" s="44">
        <v>0</v>
      </c>
      <c r="K82" s="44">
        <v>2</v>
      </c>
      <c r="L82" s="44">
        <v>0</v>
      </c>
      <c r="M82" s="44">
        <v>0</v>
      </c>
      <c r="N82" s="16">
        <f t="shared" si="21"/>
        <v>66.666666666666657</v>
      </c>
      <c r="O82" s="5">
        <v>429.96</v>
      </c>
      <c r="P82" s="5">
        <f t="shared" si="19"/>
        <v>429.96</v>
      </c>
      <c r="Q82" s="16">
        <f t="shared" si="22"/>
        <v>100</v>
      </c>
      <c r="R82" s="5">
        <v>0</v>
      </c>
      <c r="S82" s="16">
        <f t="shared" si="23"/>
        <v>0</v>
      </c>
      <c r="T82" s="5">
        <f t="shared" si="20"/>
        <v>429.96</v>
      </c>
      <c r="U82" s="16">
        <f t="shared" si="24"/>
        <v>100</v>
      </c>
    </row>
    <row r="83" spans="1:21" ht="27.95" customHeight="1" x14ac:dyDescent="0.2">
      <c r="A83" s="1">
        <f t="shared" si="17"/>
        <v>78</v>
      </c>
      <c r="B83" s="1" t="s">
        <v>22</v>
      </c>
      <c r="C83" s="1"/>
      <c r="D83" s="25" t="s">
        <v>210</v>
      </c>
      <c r="E83" s="25" t="s">
        <v>211</v>
      </c>
      <c r="F83" s="26" t="s">
        <v>212</v>
      </c>
      <c r="G83" s="16">
        <f t="shared" si="18"/>
        <v>0</v>
      </c>
      <c r="H83" s="44">
        <v>3</v>
      </c>
      <c r="I83" s="44">
        <v>1</v>
      </c>
      <c r="J83" s="44">
        <v>2</v>
      </c>
      <c r="K83" s="44">
        <v>0</v>
      </c>
      <c r="L83" s="44">
        <v>0</v>
      </c>
      <c r="M83" s="44">
        <v>0</v>
      </c>
      <c r="N83" s="16">
        <f t="shared" si="21"/>
        <v>0</v>
      </c>
      <c r="O83" s="5">
        <v>0</v>
      </c>
      <c r="P83" s="5">
        <f t="shared" si="19"/>
        <v>0</v>
      </c>
      <c r="Q83" s="16">
        <f t="shared" si="22"/>
        <v>0</v>
      </c>
      <c r="R83" s="5">
        <v>0</v>
      </c>
      <c r="S83" s="16">
        <f t="shared" si="23"/>
        <v>0</v>
      </c>
      <c r="T83" s="5">
        <f t="shared" si="20"/>
        <v>0</v>
      </c>
      <c r="U83" s="16">
        <f t="shared" si="24"/>
        <v>0</v>
      </c>
    </row>
    <row r="84" spans="1:21" ht="27.95" customHeight="1" x14ac:dyDescent="0.2">
      <c r="A84" s="1">
        <f t="shared" si="17"/>
        <v>79</v>
      </c>
      <c r="B84" s="1" t="s">
        <v>22</v>
      </c>
      <c r="C84" s="1"/>
      <c r="D84" s="25" t="s">
        <v>213</v>
      </c>
      <c r="E84" s="25" t="s">
        <v>214</v>
      </c>
      <c r="F84" s="26" t="s">
        <v>215</v>
      </c>
      <c r="G84" s="16">
        <f t="shared" si="18"/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16">
        <f t="shared" si="21"/>
        <v>0</v>
      </c>
      <c r="O84" s="5">
        <v>0</v>
      </c>
      <c r="P84" s="5">
        <f t="shared" si="19"/>
        <v>0</v>
      </c>
      <c r="Q84" s="16">
        <f t="shared" si="22"/>
        <v>0</v>
      </c>
      <c r="R84" s="5">
        <v>0</v>
      </c>
      <c r="S84" s="16">
        <f t="shared" si="23"/>
        <v>0</v>
      </c>
      <c r="T84" s="5">
        <f t="shared" si="20"/>
        <v>0</v>
      </c>
      <c r="U84" s="16">
        <f t="shared" si="24"/>
        <v>0</v>
      </c>
    </row>
    <row r="85" spans="1:21" ht="27.95" customHeight="1" x14ac:dyDescent="0.2">
      <c r="A85" s="1">
        <f t="shared" si="17"/>
        <v>80</v>
      </c>
      <c r="B85" s="1" t="s">
        <v>22</v>
      </c>
      <c r="C85" s="1"/>
      <c r="D85" s="25" t="s">
        <v>216</v>
      </c>
      <c r="E85" s="25" t="s">
        <v>53</v>
      </c>
      <c r="F85" s="32" t="s">
        <v>217</v>
      </c>
      <c r="G85" s="16">
        <f t="shared" si="18"/>
        <v>206.97</v>
      </c>
      <c r="H85" s="44">
        <v>9</v>
      </c>
      <c r="I85" s="44">
        <v>2</v>
      </c>
      <c r="J85" s="44">
        <v>6</v>
      </c>
      <c r="K85" s="44">
        <v>1</v>
      </c>
      <c r="L85" s="44">
        <v>1</v>
      </c>
      <c r="M85" s="44">
        <v>0</v>
      </c>
      <c r="N85" s="16">
        <f t="shared" si="21"/>
        <v>11.111111111111111</v>
      </c>
      <c r="O85" s="5">
        <v>206.97</v>
      </c>
      <c r="P85" s="5">
        <f t="shared" si="19"/>
        <v>206.97</v>
      </c>
      <c r="Q85" s="16">
        <f t="shared" si="22"/>
        <v>100</v>
      </c>
      <c r="R85" s="5">
        <v>0</v>
      </c>
      <c r="S85" s="16">
        <f t="shared" si="23"/>
        <v>0</v>
      </c>
      <c r="T85" s="5">
        <f t="shared" si="20"/>
        <v>206.97</v>
      </c>
      <c r="U85" s="16">
        <f t="shared" si="24"/>
        <v>100</v>
      </c>
    </row>
    <row r="86" spans="1:21" ht="27.95" customHeight="1" x14ac:dyDescent="0.2">
      <c r="A86" s="1">
        <f t="shared" si="17"/>
        <v>81</v>
      </c>
      <c r="B86" s="1" t="s">
        <v>22</v>
      </c>
      <c r="C86" s="1"/>
      <c r="D86" s="25" t="s">
        <v>218</v>
      </c>
      <c r="E86" s="25" t="s">
        <v>53</v>
      </c>
      <c r="F86" s="27" t="s">
        <v>219</v>
      </c>
      <c r="G86" s="16">
        <f t="shared" si="18"/>
        <v>0</v>
      </c>
      <c r="H86" s="44">
        <v>8</v>
      </c>
      <c r="I86" s="44">
        <v>2</v>
      </c>
      <c r="J86" s="44">
        <v>6</v>
      </c>
      <c r="K86" s="44">
        <v>0</v>
      </c>
      <c r="L86" s="44">
        <v>0</v>
      </c>
      <c r="M86" s="44">
        <v>0</v>
      </c>
      <c r="N86" s="16">
        <f t="shared" si="21"/>
        <v>0</v>
      </c>
      <c r="O86" s="5">
        <v>0</v>
      </c>
      <c r="P86" s="5">
        <f t="shared" si="19"/>
        <v>0</v>
      </c>
      <c r="Q86" s="16">
        <f t="shared" si="22"/>
        <v>0</v>
      </c>
      <c r="R86" s="5">
        <v>0</v>
      </c>
      <c r="S86" s="16">
        <f t="shared" si="23"/>
        <v>0</v>
      </c>
      <c r="T86" s="5">
        <f t="shared" si="20"/>
        <v>0</v>
      </c>
      <c r="U86" s="16">
        <f t="shared" si="24"/>
        <v>0</v>
      </c>
    </row>
    <row r="87" spans="1:21" ht="27.95" customHeight="1" x14ac:dyDescent="0.2">
      <c r="A87" s="1">
        <f t="shared" si="17"/>
        <v>82</v>
      </c>
      <c r="B87" s="1" t="s">
        <v>22</v>
      </c>
      <c r="C87" s="1"/>
      <c r="D87" s="25" t="s">
        <v>220</v>
      </c>
      <c r="E87" s="25" t="s">
        <v>221</v>
      </c>
      <c r="F87" s="32" t="s">
        <v>222</v>
      </c>
      <c r="G87" s="16">
        <f t="shared" si="18"/>
        <v>2539.1999999999998</v>
      </c>
      <c r="H87" s="44">
        <v>8</v>
      </c>
      <c r="I87" s="44">
        <v>1</v>
      </c>
      <c r="J87" s="44">
        <v>7</v>
      </c>
      <c r="K87" s="44">
        <v>4</v>
      </c>
      <c r="L87" s="44">
        <v>5</v>
      </c>
      <c r="M87" s="44">
        <v>0</v>
      </c>
      <c r="N87" s="16">
        <f t="shared" si="21"/>
        <v>50</v>
      </c>
      <c r="O87" s="5">
        <v>2539.1999999999998</v>
      </c>
      <c r="P87" s="5">
        <f t="shared" si="19"/>
        <v>2539.1999999999998</v>
      </c>
      <c r="Q87" s="16">
        <f t="shared" si="22"/>
        <v>100</v>
      </c>
      <c r="R87" s="5">
        <v>0</v>
      </c>
      <c r="S87" s="16">
        <f t="shared" si="23"/>
        <v>0</v>
      </c>
      <c r="T87" s="5">
        <f t="shared" si="20"/>
        <v>2539.1999999999998</v>
      </c>
      <c r="U87" s="16">
        <f t="shared" si="24"/>
        <v>100</v>
      </c>
    </row>
    <row r="88" spans="1:21" ht="27.95" customHeight="1" x14ac:dyDescent="0.2">
      <c r="A88" s="1">
        <f t="shared" si="17"/>
        <v>83</v>
      </c>
      <c r="B88" s="1" t="s">
        <v>22</v>
      </c>
      <c r="C88" s="1"/>
      <c r="D88" s="25" t="s">
        <v>269</v>
      </c>
      <c r="E88" s="33" t="s">
        <v>41</v>
      </c>
      <c r="F88" s="32"/>
      <c r="G88" s="16">
        <f t="shared" si="18"/>
        <v>0</v>
      </c>
      <c r="H88" s="44">
        <v>4</v>
      </c>
      <c r="I88" s="44">
        <v>2</v>
      </c>
      <c r="J88" s="44">
        <v>2</v>
      </c>
      <c r="K88" s="44">
        <v>0</v>
      </c>
      <c r="L88" s="44">
        <v>0</v>
      </c>
      <c r="M88" s="44">
        <v>0</v>
      </c>
      <c r="N88" s="16">
        <f t="shared" si="21"/>
        <v>0</v>
      </c>
      <c r="O88" s="16">
        <f t="shared" si="21"/>
        <v>0</v>
      </c>
      <c r="P88" s="5">
        <f t="shared" si="19"/>
        <v>0</v>
      </c>
      <c r="Q88" s="16">
        <f t="shared" si="21"/>
        <v>0</v>
      </c>
      <c r="R88" s="16">
        <f t="shared" si="21"/>
        <v>0</v>
      </c>
      <c r="S88" s="16">
        <f t="shared" si="21"/>
        <v>0</v>
      </c>
      <c r="T88" s="5">
        <f t="shared" si="20"/>
        <v>0</v>
      </c>
      <c r="U88" s="16">
        <f t="shared" si="21"/>
        <v>0</v>
      </c>
    </row>
    <row r="89" spans="1:21" ht="27.95" customHeight="1" x14ac:dyDescent="0.2">
      <c r="A89" s="1">
        <f t="shared" si="17"/>
        <v>84</v>
      </c>
      <c r="B89" s="1" t="s">
        <v>22</v>
      </c>
      <c r="C89" s="1"/>
      <c r="D89" s="25" t="s">
        <v>223</v>
      </c>
      <c r="E89" s="33" t="s">
        <v>224</v>
      </c>
      <c r="F89" s="26" t="s">
        <v>225</v>
      </c>
      <c r="G89" s="16">
        <f t="shared" si="18"/>
        <v>0</v>
      </c>
      <c r="H89" s="44">
        <v>6</v>
      </c>
      <c r="I89" s="44">
        <v>3</v>
      </c>
      <c r="J89" s="44">
        <v>3</v>
      </c>
      <c r="K89" s="44">
        <v>0</v>
      </c>
      <c r="L89" s="44">
        <v>0</v>
      </c>
      <c r="M89" s="44">
        <v>0</v>
      </c>
      <c r="N89" s="16">
        <f t="shared" si="21"/>
        <v>0</v>
      </c>
      <c r="O89" s="5">
        <v>0</v>
      </c>
      <c r="P89" s="5">
        <f t="shared" si="19"/>
        <v>0</v>
      </c>
      <c r="Q89" s="16">
        <f t="shared" si="22"/>
        <v>0</v>
      </c>
      <c r="R89" s="5">
        <v>0</v>
      </c>
      <c r="S89" s="16">
        <f t="shared" si="23"/>
        <v>0</v>
      </c>
      <c r="T89" s="5">
        <f t="shared" si="20"/>
        <v>0</v>
      </c>
      <c r="U89" s="16">
        <f t="shared" si="24"/>
        <v>0</v>
      </c>
    </row>
    <row r="90" spans="1:21" ht="27.95" customHeight="1" x14ac:dyDescent="0.2">
      <c r="A90" s="1">
        <f t="shared" si="17"/>
        <v>85</v>
      </c>
      <c r="B90" s="1" t="s">
        <v>22</v>
      </c>
      <c r="C90" s="1"/>
      <c r="D90" s="25" t="s">
        <v>226</v>
      </c>
      <c r="E90" s="25" t="s">
        <v>41</v>
      </c>
      <c r="F90" s="26" t="s">
        <v>227</v>
      </c>
      <c r="G90" s="16">
        <f t="shared" si="18"/>
        <v>0</v>
      </c>
      <c r="H90" s="44">
        <v>5</v>
      </c>
      <c r="I90" s="44">
        <v>2</v>
      </c>
      <c r="J90" s="44">
        <v>3</v>
      </c>
      <c r="K90" s="44">
        <v>0</v>
      </c>
      <c r="L90" s="44">
        <v>0</v>
      </c>
      <c r="M90" s="44">
        <v>0</v>
      </c>
      <c r="N90" s="16">
        <f t="shared" si="21"/>
        <v>0</v>
      </c>
      <c r="O90" s="5">
        <v>0</v>
      </c>
      <c r="P90" s="5">
        <f t="shared" si="19"/>
        <v>0</v>
      </c>
      <c r="Q90" s="16">
        <f t="shared" si="22"/>
        <v>0</v>
      </c>
      <c r="R90" s="5">
        <v>0</v>
      </c>
      <c r="S90" s="16">
        <f t="shared" si="23"/>
        <v>0</v>
      </c>
      <c r="T90" s="5">
        <f t="shared" si="20"/>
        <v>0</v>
      </c>
      <c r="U90" s="16">
        <f t="shared" si="24"/>
        <v>0</v>
      </c>
    </row>
    <row r="91" spans="1:21" ht="27.95" customHeight="1" x14ac:dyDescent="0.2">
      <c r="A91" s="1">
        <f t="shared" si="17"/>
        <v>86</v>
      </c>
      <c r="B91" s="1" t="s">
        <v>22</v>
      </c>
      <c r="C91" s="1"/>
      <c r="D91" s="25" t="s">
        <v>228</v>
      </c>
      <c r="E91" s="25" t="s">
        <v>53</v>
      </c>
      <c r="F91" s="26" t="s">
        <v>229</v>
      </c>
      <c r="G91" s="16">
        <f t="shared" si="18"/>
        <v>0</v>
      </c>
      <c r="H91" s="44">
        <v>5</v>
      </c>
      <c r="I91" s="44">
        <v>1</v>
      </c>
      <c r="J91" s="44">
        <v>4</v>
      </c>
      <c r="K91" s="44">
        <v>0</v>
      </c>
      <c r="L91" s="44">
        <v>0</v>
      </c>
      <c r="M91" s="44">
        <v>0</v>
      </c>
      <c r="N91" s="16">
        <f t="shared" si="21"/>
        <v>0</v>
      </c>
      <c r="O91" s="5">
        <v>0</v>
      </c>
      <c r="P91" s="5">
        <f t="shared" si="19"/>
        <v>0</v>
      </c>
      <c r="Q91" s="16">
        <f t="shared" si="22"/>
        <v>0</v>
      </c>
      <c r="R91" s="5">
        <v>0</v>
      </c>
      <c r="S91" s="16">
        <f t="shared" si="23"/>
        <v>0</v>
      </c>
      <c r="T91" s="5">
        <f t="shared" si="20"/>
        <v>0</v>
      </c>
      <c r="U91" s="16">
        <f t="shared" si="24"/>
        <v>0</v>
      </c>
    </row>
    <row r="92" spans="1:21" ht="27.95" customHeight="1" x14ac:dyDescent="0.2">
      <c r="A92" s="1">
        <f t="shared" si="17"/>
        <v>87</v>
      </c>
      <c r="B92" s="1" t="s">
        <v>22</v>
      </c>
      <c r="C92" s="1"/>
      <c r="D92" s="25" t="s">
        <v>230</v>
      </c>
      <c r="E92" s="25" t="s">
        <v>64</v>
      </c>
      <c r="F92" s="32" t="s">
        <v>231</v>
      </c>
      <c r="G92" s="16">
        <f t="shared" si="18"/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16">
        <f t="shared" si="21"/>
        <v>0</v>
      </c>
      <c r="O92" s="5">
        <v>0</v>
      </c>
      <c r="P92" s="5">
        <f t="shared" si="19"/>
        <v>0</v>
      </c>
      <c r="Q92" s="16">
        <f t="shared" si="22"/>
        <v>0</v>
      </c>
      <c r="R92" s="5">
        <v>0</v>
      </c>
      <c r="S92" s="16">
        <f t="shared" si="23"/>
        <v>0</v>
      </c>
      <c r="T92" s="5">
        <f t="shared" si="20"/>
        <v>0</v>
      </c>
      <c r="U92" s="16">
        <f t="shared" si="24"/>
        <v>0</v>
      </c>
    </row>
    <row r="93" spans="1:21" ht="27.95" customHeight="1" x14ac:dyDescent="0.2">
      <c r="A93" s="1">
        <f t="shared" si="17"/>
        <v>88</v>
      </c>
      <c r="B93" s="1" t="s">
        <v>22</v>
      </c>
      <c r="C93" s="1"/>
      <c r="D93" s="25" t="s">
        <v>232</v>
      </c>
      <c r="E93" s="25" t="s">
        <v>164</v>
      </c>
      <c r="F93" s="26" t="s">
        <v>233</v>
      </c>
      <c r="G93" s="16">
        <f t="shared" si="18"/>
        <v>0</v>
      </c>
      <c r="H93" s="44">
        <v>4</v>
      </c>
      <c r="I93" s="44">
        <v>0</v>
      </c>
      <c r="J93" s="44">
        <v>1</v>
      </c>
      <c r="K93" s="44">
        <v>0</v>
      </c>
      <c r="L93" s="44">
        <v>0</v>
      </c>
      <c r="M93" s="44">
        <v>0</v>
      </c>
      <c r="N93" s="16">
        <f t="shared" si="21"/>
        <v>0</v>
      </c>
      <c r="O93" s="5">
        <v>0</v>
      </c>
      <c r="P93" s="5">
        <f t="shared" si="19"/>
        <v>0</v>
      </c>
      <c r="Q93" s="16">
        <f t="shared" si="22"/>
        <v>0</v>
      </c>
      <c r="R93" s="5">
        <v>0</v>
      </c>
      <c r="S93" s="16">
        <f t="shared" si="23"/>
        <v>0</v>
      </c>
      <c r="T93" s="5">
        <f t="shared" si="20"/>
        <v>0</v>
      </c>
      <c r="U93" s="16">
        <f t="shared" si="24"/>
        <v>0</v>
      </c>
    </row>
    <row r="94" spans="1:21" ht="49.5" customHeight="1" x14ac:dyDescent="0.2">
      <c r="A94" s="1">
        <f t="shared" si="17"/>
        <v>89</v>
      </c>
      <c r="B94" s="25" t="s">
        <v>23</v>
      </c>
      <c r="C94" s="67" t="s">
        <v>271</v>
      </c>
      <c r="D94" s="25" t="s">
        <v>270</v>
      </c>
      <c r="E94" s="25" t="s">
        <v>41</v>
      </c>
      <c r="F94" s="26"/>
      <c r="G94" s="16">
        <f t="shared" si="18"/>
        <v>301.45999999999998</v>
      </c>
      <c r="H94" s="44">
        <v>2</v>
      </c>
      <c r="I94" s="44">
        <v>0</v>
      </c>
      <c r="J94" s="44">
        <v>2</v>
      </c>
      <c r="K94" s="44">
        <v>1</v>
      </c>
      <c r="L94" s="44">
        <v>1</v>
      </c>
      <c r="M94" s="44">
        <v>0</v>
      </c>
      <c r="N94" s="16">
        <f t="shared" si="21"/>
        <v>50</v>
      </c>
      <c r="O94" s="5">
        <v>301.45999999999998</v>
      </c>
      <c r="P94" s="5">
        <f t="shared" si="19"/>
        <v>301.45999999999998</v>
      </c>
      <c r="Q94" s="5">
        <v>0</v>
      </c>
      <c r="R94" s="5">
        <v>0</v>
      </c>
      <c r="S94" s="5">
        <v>0</v>
      </c>
      <c r="T94" s="5">
        <f t="shared" si="20"/>
        <v>301.45999999999998</v>
      </c>
      <c r="U94" s="5">
        <v>0</v>
      </c>
    </row>
    <row r="95" spans="1:21" ht="27.95" customHeight="1" x14ac:dyDescent="0.2">
      <c r="A95" s="1">
        <f t="shared" si="17"/>
        <v>90</v>
      </c>
      <c r="B95" s="1" t="s">
        <v>22</v>
      </c>
      <c r="C95" s="1"/>
      <c r="D95" s="25" t="s">
        <v>234</v>
      </c>
      <c r="E95" s="31" t="s">
        <v>176</v>
      </c>
      <c r="F95" s="26" t="s">
        <v>235</v>
      </c>
      <c r="G95" s="16">
        <f t="shared" si="18"/>
        <v>0</v>
      </c>
      <c r="H95" s="44">
        <v>5</v>
      </c>
      <c r="I95" s="44">
        <v>0</v>
      </c>
      <c r="J95" s="44">
        <v>3</v>
      </c>
      <c r="K95" s="44">
        <v>0</v>
      </c>
      <c r="L95" s="44">
        <v>0</v>
      </c>
      <c r="M95" s="44">
        <v>0</v>
      </c>
      <c r="N95" s="16">
        <f t="shared" si="21"/>
        <v>0</v>
      </c>
      <c r="O95" s="5">
        <v>0</v>
      </c>
      <c r="P95" s="5">
        <f t="shared" si="19"/>
        <v>0</v>
      </c>
      <c r="Q95" s="16">
        <f t="shared" si="22"/>
        <v>0</v>
      </c>
      <c r="R95" s="5">
        <v>0</v>
      </c>
      <c r="S95" s="16">
        <f t="shared" si="23"/>
        <v>0</v>
      </c>
      <c r="T95" s="5">
        <f t="shared" si="20"/>
        <v>0</v>
      </c>
      <c r="U95" s="16">
        <f t="shared" si="24"/>
        <v>0</v>
      </c>
    </row>
    <row r="96" spans="1:21" ht="27.95" customHeight="1" x14ac:dyDescent="0.2">
      <c r="A96" s="1">
        <f t="shared" si="17"/>
        <v>91</v>
      </c>
      <c r="B96" s="1" t="s">
        <v>22</v>
      </c>
      <c r="C96" s="1"/>
      <c r="D96" s="25" t="s">
        <v>272</v>
      </c>
      <c r="E96" s="31" t="s">
        <v>263</v>
      </c>
      <c r="F96" s="26"/>
      <c r="G96" s="16">
        <f t="shared" si="18"/>
        <v>0</v>
      </c>
      <c r="H96" s="44">
        <v>3</v>
      </c>
      <c r="I96" s="44">
        <v>1</v>
      </c>
      <c r="J96" s="44">
        <v>2</v>
      </c>
      <c r="K96" s="44">
        <v>0</v>
      </c>
      <c r="L96" s="44">
        <v>0</v>
      </c>
      <c r="M96" s="44">
        <v>0</v>
      </c>
      <c r="N96" s="16">
        <f t="shared" si="21"/>
        <v>0</v>
      </c>
      <c r="O96" s="16">
        <f t="shared" si="21"/>
        <v>0</v>
      </c>
      <c r="P96" s="5">
        <f t="shared" si="19"/>
        <v>0</v>
      </c>
      <c r="Q96" s="16">
        <f t="shared" si="21"/>
        <v>0</v>
      </c>
      <c r="R96" s="16">
        <f t="shared" si="21"/>
        <v>0</v>
      </c>
      <c r="S96" s="16">
        <f t="shared" si="21"/>
        <v>0</v>
      </c>
      <c r="T96" s="5">
        <f t="shared" si="20"/>
        <v>0</v>
      </c>
      <c r="U96" s="16">
        <f t="shared" si="21"/>
        <v>0</v>
      </c>
    </row>
    <row r="97" spans="1:32" ht="27.95" customHeight="1" x14ac:dyDescent="0.2">
      <c r="A97" s="1">
        <f t="shared" si="17"/>
        <v>92</v>
      </c>
      <c r="B97" s="1" t="s">
        <v>22</v>
      </c>
      <c r="C97" s="1"/>
      <c r="D97" s="25" t="s">
        <v>236</v>
      </c>
      <c r="E97" s="25" t="s">
        <v>53</v>
      </c>
      <c r="F97" s="26" t="s">
        <v>237</v>
      </c>
      <c r="G97" s="16">
        <f t="shared" si="18"/>
        <v>0</v>
      </c>
      <c r="H97" s="44">
        <v>3</v>
      </c>
      <c r="I97" s="44">
        <v>0</v>
      </c>
      <c r="J97" s="44">
        <v>3</v>
      </c>
      <c r="K97" s="44">
        <v>0</v>
      </c>
      <c r="L97" s="44">
        <v>0</v>
      </c>
      <c r="M97" s="44">
        <v>0</v>
      </c>
      <c r="N97" s="16">
        <f t="shared" si="21"/>
        <v>0</v>
      </c>
      <c r="O97" s="5">
        <v>0</v>
      </c>
      <c r="P97" s="5">
        <f t="shared" si="19"/>
        <v>0</v>
      </c>
      <c r="Q97" s="16">
        <f t="shared" si="22"/>
        <v>0</v>
      </c>
      <c r="R97" s="5">
        <v>0</v>
      </c>
      <c r="S97" s="16">
        <f t="shared" si="23"/>
        <v>0</v>
      </c>
      <c r="T97" s="5">
        <f t="shared" si="20"/>
        <v>0</v>
      </c>
      <c r="U97" s="16">
        <f t="shared" si="24"/>
        <v>0</v>
      </c>
    </row>
    <row r="98" spans="1:32" ht="37.5" customHeight="1" x14ac:dyDescent="0.2">
      <c r="A98" s="1">
        <f t="shared" si="17"/>
        <v>93</v>
      </c>
      <c r="B98" s="25" t="s">
        <v>23</v>
      </c>
      <c r="C98" s="67" t="s">
        <v>33</v>
      </c>
      <c r="D98" s="25" t="s">
        <v>238</v>
      </c>
      <c r="E98" s="25" t="s">
        <v>53</v>
      </c>
      <c r="F98" s="26" t="s">
        <v>239</v>
      </c>
      <c r="G98" s="16">
        <f t="shared" si="18"/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16">
        <f t="shared" si="21"/>
        <v>0</v>
      </c>
      <c r="O98" s="5">
        <v>0</v>
      </c>
      <c r="P98" s="5">
        <f t="shared" si="19"/>
        <v>0</v>
      </c>
      <c r="Q98" s="16">
        <f t="shared" si="22"/>
        <v>0</v>
      </c>
      <c r="R98" s="5">
        <v>0</v>
      </c>
      <c r="S98" s="16">
        <f t="shared" si="23"/>
        <v>0</v>
      </c>
      <c r="T98" s="5">
        <f t="shared" si="20"/>
        <v>0</v>
      </c>
      <c r="U98" s="16">
        <f t="shared" si="24"/>
        <v>0</v>
      </c>
    </row>
    <row r="99" spans="1:32" ht="27.95" customHeight="1" x14ac:dyDescent="0.2">
      <c r="A99" s="1">
        <f t="shared" si="17"/>
        <v>94</v>
      </c>
      <c r="B99" s="1" t="s">
        <v>22</v>
      </c>
      <c r="C99" s="1"/>
      <c r="D99" s="25" t="s">
        <v>240</v>
      </c>
      <c r="E99" s="25" t="s">
        <v>241</v>
      </c>
      <c r="F99" s="26" t="s">
        <v>242</v>
      </c>
      <c r="G99" s="16">
        <f t="shared" si="18"/>
        <v>0</v>
      </c>
      <c r="H99" s="44">
        <v>3</v>
      </c>
      <c r="I99" s="44">
        <v>1</v>
      </c>
      <c r="J99" s="44">
        <v>0</v>
      </c>
      <c r="K99" s="44">
        <v>0</v>
      </c>
      <c r="L99" s="44">
        <v>0</v>
      </c>
      <c r="M99" s="44">
        <v>0</v>
      </c>
      <c r="N99" s="16">
        <f t="shared" si="21"/>
        <v>0</v>
      </c>
      <c r="O99" s="5">
        <v>0</v>
      </c>
      <c r="P99" s="5">
        <f t="shared" si="19"/>
        <v>0</v>
      </c>
      <c r="Q99" s="16">
        <f t="shared" si="22"/>
        <v>0</v>
      </c>
      <c r="R99" s="5">
        <v>0</v>
      </c>
      <c r="S99" s="16">
        <f t="shared" si="23"/>
        <v>0</v>
      </c>
      <c r="T99" s="5">
        <f t="shared" si="20"/>
        <v>0</v>
      </c>
      <c r="U99" s="16">
        <f t="shared" si="24"/>
        <v>0</v>
      </c>
    </row>
    <row r="100" spans="1:32" ht="27.95" customHeight="1" x14ac:dyDescent="0.2">
      <c r="A100" s="1">
        <f t="shared" si="17"/>
        <v>95</v>
      </c>
      <c r="B100" s="1" t="s">
        <v>22</v>
      </c>
      <c r="C100" s="1"/>
      <c r="D100" s="25" t="s">
        <v>243</v>
      </c>
      <c r="E100" s="33" t="s">
        <v>128</v>
      </c>
      <c r="F100" s="27" t="s">
        <v>244</v>
      </c>
      <c r="G100" s="16">
        <f t="shared" si="18"/>
        <v>0</v>
      </c>
      <c r="H100" s="44">
        <v>4</v>
      </c>
      <c r="I100" s="44">
        <v>1</v>
      </c>
      <c r="J100" s="44">
        <v>0</v>
      </c>
      <c r="K100" s="44">
        <v>0</v>
      </c>
      <c r="L100" s="44">
        <v>0</v>
      </c>
      <c r="M100" s="44">
        <v>0</v>
      </c>
      <c r="N100" s="16">
        <f t="shared" si="21"/>
        <v>0</v>
      </c>
      <c r="O100" s="5">
        <v>0</v>
      </c>
      <c r="P100" s="5">
        <f t="shared" si="19"/>
        <v>0</v>
      </c>
      <c r="Q100" s="16">
        <f t="shared" si="22"/>
        <v>0</v>
      </c>
      <c r="R100" s="5">
        <v>0</v>
      </c>
      <c r="S100" s="16">
        <f t="shared" si="23"/>
        <v>0</v>
      </c>
      <c r="T100" s="5">
        <f t="shared" si="20"/>
        <v>0</v>
      </c>
      <c r="U100" s="16">
        <f t="shared" si="24"/>
        <v>0</v>
      </c>
    </row>
    <row r="101" spans="1:32" ht="27.95" customHeight="1" x14ac:dyDescent="0.2">
      <c r="A101" s="1">
        <f t="shared" si="17"/>
        <v>96</v>
      </c>
      <c r="B101" s="1" t="s">
        <v>22</v>
      </c>
      <c r="C101" s="1"/>
      <c r="D101" s="25" t="s">
        <v>245</v>
      </c>
      <c r="E101" s="25" t="s">
        <v>53</v>
      </c>
      <c r="F101" s="32" t="s">
        <v>246</v>
      </c>
      <c r="G101" s="16">
        <f t="shared" si="18"/>
        <v>0</v>
      </c>
      <c r="H101" s="44">
        <v>5</v>
      </c>
      <c r="I101" s="44">
        <v>0</v>
      </c>
      <c r="J101" s="44">
        <v>5</v>
      </c>
      <c r="K101" s="44">
        <v>0</v>
      </c>
      <c r="L101" s="44">
        <v>0</v>
      </c>
      <c r="M101" s="44">
        <v>0</v>
      </c>
      <c r="N101" s="16">
        <f t="shared" si="21"/>
        <v>0</v>
      </c>
      <c r="O101" s="5">
        <v>0</v>
      </c>
      <c r="P101" s="5">
        <f t="shared" si="19"/>
        <v>0</v>
      </c>
      <c r="Q101" s="16">
        <f t="shared" si="22"/>
        <v>0</v>
      </c>
      <c r="R101" s="5">
        <v>0</v>
      </c>
      <c r="S101" s="16">
        <f t="shared" si="23"/>
        <v>0</v>
      </c>
      <c r="T101" s="5">
        <f t="shared" si="20"/>
        <v>0</v>
      </c>
      <c r="U101" s="16">
        <f t="shared" si="24"/>
        <v>0</v>
      </c>
    </row>
    <row r="102" spans="1:32" ht="27.95" customHeight="1" x14ac:dyDescent="0.2">
      <c r="A102" s="1">
        <f t="shared" si="17"/>
        <v>97</v>
      </c>
      <c r="B102" s="1" t="s">
        <v>22</v>
      </c>
      <c r="C102" s="1"/>
      <c r="D102" s="25" t="s">
        <v>247</v>
      </c>
      <c r="E102" s="25" t="s">
        <v>53</v>
      </c>
      <c r="F102" s="27" t="s">
        <v>248</v>
      </c>
      <c r="G102" s="16">
        <f t="shared" si="18"/>
        <v>0</v>
      </c>
      <c r="H102" s="44">
        <v>2</v>
      </c>
      <c r="I102" s="44">
        <v>0</v>
      </c>
      <c r="J102" s="44">
        <v>2</v>
      </c>
      <c r="K102" s="44">
        <v>0</v>
      </c>
      <c r="L102" s="44">
        <v>0</v>
      </c>
      <c r="M102" s="44">
        <v>0</v>
      </c>
      <c r="N102" s="16">
        <f t="shared" si="21"/>
        <v>0</v>
      </c>
      <c r="O102" s="5">
        <v>0</v>
      </c>
      <c r="P102" s="5">
        <f t="shared" si="19"/>
        <v>0</v>
      </c>
      <c r="Q102" s="16">
        <f t="shared" si="22"/>
        <v>0</v>
      </c>
      <c r="R102" s="5">
        <v>0</v>
      </c>
      <c r="S102" s="16">
        <f t="shared" si="23"/>
        <v>0</v>
      </c>
      <c r="T102" s="5">
        <f t="shared" si="20"/>
        <v>0</v>
      </c>
      <c r="U102" s="16">
        <f t="shared" si="24"/>
        <v>0</v>
      </c>
    </row>
    <row r="103" spans="1:32" ht="27.95" customHeight="1" x14ac:dyDescent="0.2">
      <c r="A103" s="1">
        <f t="shared" si="17"/>
        <v>98</v>
      </c>
      <c r="B103" s="1" t="s">
        <v>22</v>
      </c>
      <c r="C103" s="1"/>
      <c r="D103" s="25" t="s">
        <v>249</v>
      </c>
      <c r="E103" s="25" t="s">
        <v>250</v>
      </c>
      <c r="F103" s="26" t="s">
        <v>251</v>
      </c>
      <c r="G103" s="16">
        <f t="shared" si="18"/>
        <v>0</v>
      </c>
      <c r="H103" s="44">
        <v>6</v>
      </c>
      <c r="I103" s="44">
        <v>0</v>
      </c>
      <c r="J103" s="44">
        <v>6</v>
      </c>
      <c r="K103" s="44">
        <v>0</v>
      </c>
      <c r="L103" s="44">
        <v>0</v>
      </c>
      <c r="M103" s="44">
        <v>0</v>
      </c>
      <c r="N103" s="16">
        <f t="shared" si="21"/>
        <v>0</v>
      </c>
      <c r="O103" s="5">
        <v>0</v>
      </c>
      <c r="P103" s="5">
        <f t="shared" si="19"/>
        <v>0</v>
      </c>
      <c r="Q103" s="16">
        <f t="shared" si="22"/>
        <v>0</v>
      </c>
      <c r="R103" s="5">
        <v>0</v>
      </c>
      <c r="S103" s="16">
        <f t="shared" si="23"/>
        <v>0</v>
      </c>
      <c r="T103" s="5">
        <f t="shared" si="20"/>
        <v>0</v>
      </c>
      <c r="U103" s="16">
        <f t="shared" si="24"/>
        <v>0</v>
      </c>
    </row>
    <row r="104" spans="1:32" ht="27.95" customHeight="1" x14ac:dyDescent="0.2">
      <c r="A104" s="1">
        <f t="shared" si="17"/>
        <v>99</v>
      </c>
      <c r="B104" s="25" t="s">
        <v>23</v>
      </c>
      <c r="C104" s="67" t="s">
        <v>34</v>
      </c>
      <c r="D104" s="25" t="s">
        <v>252</v>
      </c>
      <c r="E104" s="25" t="s">
        <v>53</v>
      </c>
      <c r="F104" s="27" t="s">
        <v>253</v>
      </c>
      <c r="G104" s="16">
        <f t="shared" si="18"/>
        <v>0</v>
      </c>
      <c r="H104" s="44">
        <v>4</v>
      </c>
      <c r="I104" s="44">
        <v>0</v>
      </c>
      <c r="J104" s="44">
        <v>4</v>
      </c>
      <c r="K104" s="44">
        <v>0</v>
      </c>
      <c r="L104" s="44">
        <v>0</v>
      </c>
      <c r="M104" s="44">
        <v>0</v>
      </c>
      <c r="N104" s="16">
        <f t="shared" si="21"/>
        <v>0</v>
      </c>
      <c r="O104" s="5">
        <v>0</v>
      </c>
      <c r="P104" s="5">
        <f t="shared" si="19"/>
        <v>0</v>
      </c>
      <c r="Q104" s="16">
        <f t="shared" si="22"/>
        <v>0</v>
      </c>
      <c r="R104" s="5">
        <v>0</v>
      </c>
      <c r="S104" s="16">
        <f t="shared" si="23"/>
        <v>0</v>
      </c>
      <c r="T104" s="5">
        <f t="shared" si="20"/>
        <v>0</v>
      </c>
      <c r="U104" s="16">
        <f t="shared" si="24"/>
        <v>0</v>
      </c>
    </row>
    <row r="105" spans="1:32" ht="40.5" customHeight="1" x14ac:dyDescent="0.2">
      <c r="A105" s="1">
        <f t="shared" si="17"/>
        <v>100</v>
      </c>
      <c r="B105" s="25" t="s">
        <v>23</v>
      </c>
      <c r="C105" s="67" t="s">
        <v>28</v>
      </c>
      <c r="D105" s="25" t="s">
        <v>254</v>
      </c>
      <c r="E105" s="25" t="s">
        <v>41</v>
      </c>
      <c r="F105" s="32" t="s">
        <v>255</v>
      </c>
      <c r="G105" s="16">
        <f t="shared" si="18"/>
        <v>0</v>
      </c>
      <c r="H105" s="44">
        <v>7</v>
      </c>
      <c r="I105" s="44">
        <v>2</v>
      </c>
      <c r="J105" s="44">
        <v>4</v>
      </c>
      <c r="K105" s="44">
        <v>0</v>
      </c>
      <c r="L105" s="44">
        <v>0</v>
      </c>
      <c r="M105" s="44">
        <v>0</v>
      </c>
      <c r="N105" s="16">
        <f t="shared" si="21"/>
        <v>0</v>
      </c>
      <c r="O105" s="5">
        <v>0</v>
      </c>
      <c r="P105" s="5">
        <f t="shared" si="19"/>
        <v>0</v>
      </c>
      <c r="Q105" s="16">
        <f t="shared" si="22"/>
        <v>0</v>
      </c>
      <c r="R105" s="5">
        <v>0</v>
      </c>
      <c r="S105" s="16">
        <f t="shared" si="23"/>
        <v>0</v>
      </c>
      <c r="T105" s="5">
        <f t="shared" si="20"/>
        <v>0</v>
      </c>
      <c r="U105" s="16">
        <f t="shared" si="24"/>
        <v>0</v>
      </c>
    </row>
    <row r="106" spans="1:32" ht="38.25" customHeight="1" x14ac:dyDescent="0.2">
      <c r="A106" s="1">
        <f t="shared" ref="A106" si="25">ROW(A101:A101)</f>
        <v>101</v>
      </c>
      <c r="B106" s="25" t="s">
        <v>23</v>
      </c>
      <c r="C106" s="67" t="s">
        <v>28</v>
      </c>
      <c r="D106" s="25" t="s">
        <v>256</v>
      </c>
      <c r="E106" s="25" t="s">
        <v>41</v>
      </c>
      <c r="F106" s="26" t="s">
        <v>257</v>
      </c>
      <c r="G106" s="16">
        <f t="shared" si="18"/>
        <v>0</v>
      </c>
      <c r="H106" s="44">
        <v>4</v>
      </c>
      <c r="I106" s="44">
        <v>1</v>
      </c>
      <c r="J106" s="44">
        <v>3</v>
      </c>
      <c r="K106" s="44">
        <v>0</v>
      </c>
      <c r="L106" s="44">
        <v>0</v>
      </c>
      <c r="M106" s="44">
        <v>0</v>
      </c>
      <c r="N106" s="16">
        <f t="shared" si="21"/>
        <v>0</v>
      </c>
      <c r="O106" s="5">
        <v>0</v>
      </c>
      <c r="P106" s="5">
        <f t="shared" si="19"/>
        <v>0</v>
      </c>
      <c r="Q106" s="16">
        <f t="shared" si="22"/>
        <v>0</v>
      </c>
      <c r="R106" s="5">
        <v>0</v>
      </c>
      <c r="S106" s="16">
        <f t="shared" si="23"/>
        <v>0</v>
      </c>
      <c r="T106" s="5">
        <f t="shared" si="20"/>
        <v>0</v>
      </c>
      <c r="U106" s="16">
        <f t="shared" si="24"/>
        <v>0</v>
      </c>
    </row>
    <row r="107" spans="1:32" x14ac:dyDescent="0.2">
      <c r="A107" s="22" t="s">
        <v>19</v>
      </c>
      <c r="B107" s="23"/>
      <c r="C107" s="23"/>
      <c r="D107" s="23"/>
      <c r="E107" s="23"/>
      <c r="F107" s="24"/>
      <c r="G107" s="17">
        <f t="shared" ref="G107:M107" si="26">SUM(G6:G106)</f>
        <v>26602.920000000002</v>
      </c>
      <c r="H107" s="18">
        <f>SUM(H6:H106)</f>
        <v>528</v>
      </c>
      <c r="I107" s="18">
        <f>SUM(I6:I106)</f>
        <v>107</v>
      </c>
      <c r="J107" s="18">
        <f t="shared" si="26"/>
        <v>352</v>
      </c>
      <c r="K107" s="18">
        <f t="shared" si="26"/>
        <v>61</v>
      </c>
      <c r="L107" s="18">
        <f t="shared" si="26"/>
        <v>63</v>
      </c>
      <c r="M107" s="18">
        <f t="shared" si="26"/>
        <v>0</v>
      </c>
      <c r="N107" s="16">
        <f>IF(H107=0,0,K107/H107)*100</f>
        <v>11.553030303030303</v>
      </c>
      <c r="O107" s="19">
        <f>SUM(O6:O106)</f>
        <v>26602.920000000002</v>
      </c>
      <c r="P107" s="19">
        <f>SUM(P6:P106)</f>
        <v>26602.920000000002</v>
      </c>
      <c r="Q107" s="16">
        <f>IF(O107=0,0,P107/O107)*100</f>
        <v>100</v>
      </c>
      <c r="R107" s="19">
        <f>SUM(R6:R106)</f>
        <v>0</v>
      </c>
      <c r="S107" s="16">
        <f>IF(P107=0,0,R107/P107)*100</f>
        <v>0</v>
      </c>
      <c r="T107" s="19">
        <f>SUM(T6:T106)</f>
        <v>26602.920000000002</v>
      </c>
      <c r="U107" s="16">
        <f>IF(P107=0,0,T107/P107)*100</f>
        <v>100</v>
      </c>
      <c r="V107" s="10"/>
      <c r="W107" s="10"/>
      <c r="X107" s="10"/>
      <c r="Y107" s="9"/>
      <c r="Z107" s="11"/>
      <c r="AA107" s="11"/>
      <c r="AB107" s="9"/>
      <c r="AC107" s="11"/>
      <c r="AD107" s="9"/>
      <c r="AE107" s="11"/>
      <c r="AF107" s="9"/>
    </row>
  </sheetData>
  <sheetProtection algorithmName="SHA-512" hashValue="SfLXz6pAgnwq1GpVVMElct7DzxICt3e79i1QQay6QxR209BmNre4TMqSLLm3U4Btj98vXq3eEgTn/kpgRY/zbw==" saltValue="8owYJ2wCyKyUw+y4iyhPtQ==" spinCount="100000" sheet="1" objects="1" scenarios="1"/>
  <customSheetViews>
    <customSheetView guid="{2F2CED36-E625-4693-8C75-0460C802BA46}" scale="77" topLeftCell="A40">
      <selection activeCell="K11" sqref="K11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7" topLeftCell="A40">
      <selection activeCell="K11" sqref="K11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7" topLeftCell="A40">
      <selection activeCell="K11" sqref="K11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30"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  <mergeCell ref="M3:M4"/>
    <mergeCell ref="N3:N4"/>
    <mergeCell ref="O3:O4"/>
    <mergeCell ref="P3:Q3"/>
    <mergeCell ref="Z3:Z4"/>
    <mergeCell ref="AA3:AB3"/>
    <mergeCell ref="AC3:AD3"/>
    <mergeCell ref="AE3:AF3"/>
    <mergeCell ref="R3:S3"/>
    <mergeCell ref="T3:U3"/>
    <mergeCell ref="V3:V4"/>
    <mergeCell ref="W3:W4"/>
    <mergeCell ref="X3:X4"/>
    <mergeCell ref="Y3:Y4"/>
  </mergeCells>
  <pageMargins left="0" right="0" top="0" bottom="0" header="0" footer="0"/>
  <pageSetup paperSize="9" scale="60" orientation="landscape" r:id="rId4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F107"/>
  <sheetViews>
    <sheetView topLeftCell="A100" zoomScale="77" zoomScaleNormal="77" zoomScaleSheetLayoutView="130" workbookViewId="0">
      <selection sqref="A1:U1"/>
    </sheetView>
  </sheetViews>
  <sheetFormatPr defaultRowHeight="12.75" x14ac:dyDescent="0.2"/>
  <cols>
    <col min="1" max="1" width="6" style="2" bestFit="1" customWidth="1"/>
    <col min="2" max="2" width="14.28515625" style="2" customWidth="1"/>
    <col min="3" max="3" width="13.85546875" style="2" customWidth="1"/>
    <col min="4" max="4" width="21.140625" style="2" customWidth="1"/>
    <col min="5" max="5" width="17.5703125" style="2" customWidth="1"/>
    <col min="6" max="6" width="19.5703125" style="2" customWidth="1"/>
    <col min="7" max="7" width="11.28515625" style="2" customWidth="1"/>
    <col min="8" max="8" width="9.140625" style="2"/>
    <col min="9" max="9" width="11.42578125" style="2" customWidth="1"/>
    <col min="10" max="14" width="9.140625" style="2"/>
    <col min="15" max="15" width="9.5703125" style="3" customWidth="1"/>
    <col min="16" max="16" width="9.140625" style="3"/>
    <col min="17" max="17" width="9.140625" style="2"/>
    <col min="18" max="18" width="9.140625" style="3"/>
    <col min="19" max="19" width="11" style="2" customWidth="1"/>
    <col min="20" max="20" width="9.140625" style="3"/>
    <col min="21" max="21" width="11.28515625" style="2" customWidth="1"/>
    <col min="22" max="16384" width="9.140625" style="2"/>
  </cols>
  <sheetData>
    <row r="1" spans="1:32" s="4" customFormat="1" ht="61.5" customHeight="1" x14ac:dyDescent="0.2">
      <c r="A1" s="240" t="s">
        <v>285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</row>
    <row r="2" spans="1:32" s="4" customFormat="1" ht="44.25" customHeight="1" x14ac:dyDescent="0.2">
      <c r="A2" s="244" t="s">
        <v>2</v>
      </c>
      <c r="B2" s="244" t="s">
        <v>14</v>
      </c>
      <c r="C2" s="244" t="s">
        <v>15</v>
      </c>
      <c r="D2" s="244" t="s">
        <v>1</v>
      </c>
      <c r="E2" s="244" t="s">
        <v>3</v>
      </c>
      <c r="F2" s="244" t="s">
        <v>0</v>
      </c>
      <c r="G2" s="244" t="s">
        <v>13</v>
      </c>
      <c r="H2" s="244" t="s">
        <v>18</v>
      </c>
      <c r="I2" s="244"/>
      <c r="J2" s="244"/>
      <c r="K2" s="244" t="s">
        <v>17</v>
      </c>
      <c r="L2" s="244"/>
      <c r="M2" s="244"/>
      <c r="N2" s="244"/>
      <c r="O2" s="244"/>
      <c r="P2" s="244" t="s">
        <v>16</v>
      </c>
      <c r="Q2" s="244"/>
      <c r="R2" s="244"/>
      <c r="S2" s="244"/>
      <c r="T2" s="244"/>
      <c r="U2" s="244"/>
    </row>
    <row r="3" spans="1:32" ht="41.25" customHeight="1" x14ac:dyDescent="0.2">
      <c r="A3" s="244"/>
      <c r="B3" s="244"/>
      <c r="C3" s="244"/>
      <c r="D3" s="244"/>
      <c r="E3" s="244"/>
      <c r="F3" s="244"/>
      <c r="G3" s="244"/>
      <c r="H3" s="244" t="s">
        <v>8</v>
      </c>
      <c r="I3" s="244" t="s">
        <v>4</v>
      </c>
      <c r="J3" s="244" t="s">
        <v>5</v>
      </c>
      <c r="K3" s="244" t="s">
        <v>7</v>
      </c>
      <c r="L3" s="244" t="s">
        <v>20</v>
      </c>
      <c r="M3" s="244" t="s">
        <v>21</v>
      </c>
      <c r="N3" s="244" t="str">
        <f>"відсоток  до загальної кількості виданих доручень (гр."&amp;K5&amp;"/гр."&amp;H5&amp;"*100)"</f>
        <v>відсоток  до загальної кількості виданих доручень (гр.11/гр.8*100)</v>
      </c>
      <c r="O3" s="245" t="s">
        <v>12</v>
      </c>
      <c r="P3" s="244" t="s">
        <v>9</v>
      </c>
      <c r="Q3" s="244"/>
      <c r="R3" s="244" t="s">
        <v>10</v>
      </c>
      <c r="S3" s="244"/>
      <c r="T3" s="244" t="s">
        <v>11</v>
      </c>
      <c r="U3" s="244"/>
      <c r="V3" s="242"/>
      <c r="W3" s="242"/>
      <c r="X3" s="242"/>
      <c r="Y3" s="242"/>
      <c r="Z3" s="243"/>
      <c r="AA3" s="242"/>
      <c r="AB3" s="242"/>
      <c r="AC3" s="242"/>
      <c r="AD3" s="242"/>
      <c r="AE3" s="242"/>
      <c r="AF3" s="242"/>
    </row>
    <row r="4" spans="1:32" ht="156.75" customHeight="1" x14ac:dyDescent="0.2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5"/>
      <c r="P4" s="72" t="s">
        <v>6</v>
      </c>
      <c r="Q4" s="69" t="str">
        <f>"відсоток до суми, що підлягає оплаті (гр. "&amp;P5&amp;"/гр.  "&amp;O5&amp;"*100)"</f>
        <v>відсоток до суми, що підлягає оплаті (гр. 16/гр.  15*100)</v>
      </c>
      <c r="R4" s="72" t="s">
        <v>6</v>
      </c>
      <c r="S4" s="69" t="str">
        <f>"відсоток до зареєстрованих фінансових зобов’язань(гр."&amp;R5&amp;"/гр. "&amp;P5&amp;"*100)"</f>
        <v>відсоток до зареєстрованих фінансових зобов’язань(гр.18/гр. 16*100)</v>
      </c>
      <c r="T4" s="72" t="s">
        <v>6</v>
      </c>
      <c r="U4" s="69" t="str">
        <f>"відсоток до зареєстрованих фінансових зобов’язань(гр."&amp;T5&amp;"/гр. "&amp;P5&amp;"*100)"</f>
        <v>відсоток до зареєстрованих фінансових зобов’язань(гр.20/гр. 16*100)</v>
      </c>
      <c r="V4" s="242"/>
      <c r="W4" s="242"/>
      <c r="X4" s="242"/>
      <c r="Y4" s="242"/>
      <c r="Z4" s="243"/>
      <c r="AA4" s="71"/>
      <c r="AB4" s="70"/>
      <c r="AC4" s="71"/>
      <c r="AD4" s="70"/>
      <c r="AE4" s="71"/>
      <c r="AF4" s="70"/>
    </row>
    <row r="5" spans="1:32" x14ac:dyDescent="0.2">
      <c r="A5" s="69">
        <v>1</v>
      </c>
      <c r="B5" s="69">
        <v>2</v>
      </c>
      <c r="C5" s="69">
        <v>3</v>
      </c>
      <c r="D5" s="69">
        <v>4</v>
      </c>
      <c r="E5" s="69">
        <v>5</v>
      </c>
      <c r="F5" s="69">
        <v>6</v>
      </c>
      <c r="G5" s="69">
        <v>7</v>
      </c>
      <c r="H5" s="69">
        <v>8</v>
      </c>
      <c r="I5" s="69">
        <v>9</v>
      </c>
      <c r="J5" s="69">
        <v>10</v>
      </c>
      <c r="K5" s="69">
        <v>11</v>
      </c>
      <c r="L5" s="69">
        <v>12</v>
      </c>
      <c r="M5" s="69">
        <v>13</v>
      </c>
      <c r="N5" s="69">
        <v>14</v>
      </c>
      <c r="O5" s="69">
        <v>15</v>
      </c>
      <c r="P5" s="69">
        <v>16</v>
      </c>
      <c r="Q5" s="69">
        <v>17</v>
      </c>
      <c r="R5" s="69">
        <v>18</v>
      </c>
      <c r="S5" s="69">
        <v>19</v>
      </c>
      <c r="T5" s="69">
        <v>20</v>
      </c>
      <c r="U5" s="69">
        <v>21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</row>
    <row r="6" spans="1:32" ht="27.95" customHeight="1" x14ac:dyDescent="0.2">
      <c r="A6" s="1">
        <f>ROW(A1:A1)</f>
        <v>1</v>
      </c>
      <c r="B6" s="1" t="s">
        <v>22</v>
      </c>
      <c r="C6" s="1"/>
      <c r="D6" s="25" t="s">
        <v>35</v>
      </c>
      <c r="E6" s="25" t="s">
        <v>36</v>
      </c>
      <c r="F6" s="26" t="s">
        <v>37</v>
      </c>
      <c r="G6" s="16">
        <f>O6</f>
        <v>0</v>
      </c>
      <c r="H6" s="44">
        <v>11</v>
      </c>
      <c r="I6" s="44">
        <v>3</v>
      </c>
      <c r="J6" s="44">
        <v>8</v>
      </c>
      <c r="K6" s="44">
        <v>0</v>
      </c>
      <c r="L6" s="44">
        <v>0</v>
      </c>
      <c r="M6" s="44">
        <v>0</v>
      </c>
      <c r="N6" s="16">
        <f t="shared" ref="N6:U73" si="0">IF(H6=0,0,K6/H6)*100</f>
        <v>0</v>
      </c>
      <c r="O6" s="5">
        <v>0</v>
      </c>
      <c r="P6" s="5">
        <f>O6</f>
        <v>0</v>
      </c>
      <c r="Q6" s="16">
        <f t="shared" ref="Q6:Q73" si="1">IF(O6=0,0,P6/O6)*100</f>
        <v>0</v>
      </c>
      <c r="R6" s="5">
        <v>0</v>
      </c>
      <c r="S6" s="16">
        <f t="shared" ref="S6:S73" si="2">IF(P6=0,0,R6/P6)*100</f>
        <v>0</v>
      </c>
      <c r="T6" s="5">
        <f>SUM(P6, -R6)</f>
        <v>0</v>
      </c>
      <c r="U6" s="16">
        <f t="shared" ref="U6:U73" si="3">IF(P6=0,0,T6/P6)*100</f>
        <v>0</v>
      </c>
      <c r="V6" s="8"/>
      <c r="W6" s="8"/>
      <c r="X6" s="8"/>
      <c r="Y6" s="9"/>
      <c r="Z6" s="9"/>
      <c r="AA6" s="9"/>
      <c r="AB6" s="9"/>
      <c r="AC6" s="9"/>
      <c r="AD6" s="9"/>
      <c r="AE6" s="9"/>
      <c r="AF6" s="9"/>
    </row>
    <row r="7" spans="1:32" ht="27.95" customHeight="1" x14ac:dyDescent="0.2">
      <c r="A7" s="1">
        <f t="shared" ref="A7:A70" si="4">ROW(A2:A2)</f>
        <v>2</v>
      </c>
      <c r="B7" s="1" t="s">
        <v>22</v>
      </c>
      <c r="C7" s="1"/>
      <c r="D7" s="25" t="s">
        <v>38</v>
      </c>
      <c r="E7" s="25" t="s">
        <v>36</v>
      </c>
      <c r="F7" s="27" t="s">
        <v>39</v>
      </c>
      <c r="G7" s="16">
        <f t="shared" ref="G7:G71" si="5">O7</f>
        <v>0</v>
      </c>
      <c r="H7" s="44">
        <v>4</v>
      </c>
      <c r="I7" s="44">
        <v>2</v>
      </c>
      <c r="J7" s="44">
        <v>2</v>
      </c>
      <c r="K7" s="44">
        <v>0</v>
      </c>
      <c r="L7" s="44">
        <v>0</v>
      </c>
      <c r="M7" s="44">
        <v>0</v>
      </c>
      <c r="N7" s="16">
        <f t="shared" si="0"/>
        <v>0</v>
      </c>
      <c r="O7" s="5">
        <v>0</v>
      </c>
      <c r="P7" s="5">
        <f t="shared" ref="P7:P71" si="6">O7</f>
        <v>0</v>
      </c>
      <c r="Q7" s="16">
        <f t="shared" si="1"/>
        <v>0</v>
      </c>
      <c r="R7" s="5">
        <v>0</v>
      </c>
      <c r="S7" s="16">
        <f t="shared" si="2"/>
        <v>0</v>
      </c>
      <c r="T7" s="5">
        <f t="shared" ref="T7:T71" si="7">SUM(P7, -R7)</f>
        <v>0</v>
      </c>
      <c r="U7" s="16">
        <f t="shared" si="3"/>
        <v>0</v>
      </c>
      <c r="V7" s="8"/>
      <c r="W7" s="8"/>
      <c r="X7" s="8"/>
      <c r="Y7" s="9"/>
      <c r="Z7" s="9"/>
      <c r="AA7" s="9"/>
      <c r="AB7" s="9"/>
      <c r="AC7" s="9"/>
      <c r="AD7" s="9"/>
      <c r="AE7" s="9"/>
      <c r="AF7" s="9"/>
    </row>
    <row r="8" spans="1:32" ht="27.95" customHeight="1" x14ac:dyDescent="0.2">
      <c r="A8" s="1">
        <f t="shared" si="4"/>
        <v>3</v>
      </c>
      <c r="B8" s="1" t="s">
        <v>22</v>
      </c>
      <c r="C8" s="1"/>
      <c r="D8" s="25" t="s">
        <v>40</v>
      </c>
      <c r="E8" s="25" t="s">
        <v>41</v>
      </c>
      <c r="F8" s="26" t="s">
        <v>42</v>
      </c>
      <c r="G8" s="16">
        <f t="shared" si="5"/>
        <v>2990.99</v>
      </c>
      <c r="H8" s="44">
        <v>16</v>
      </c>
      <c r="I8" s="44">
        <v>3</v>
      </c>
      <c r="J8" s="44">
        <v>13</v>
      </c>
      <c r="K8" s="44">
        <v>3</v>
      </c>
      <c r="L8" s="44">
        <v>3</v>
      </c>
      <c r="M8" s="44">
        <v>0</v>
      </c>
      <c r="N8" s="16">
        <f t="shared" si="0"/>
        <v>18.75</v>
      </c>
      <c r="O8" s="5">
        <v>2990.99</v>
      </c>
      <c r="P8" s="5">
        <f t="shared" si="6"/>
        <v>2990.99</v>
      </c>
      <c r="Q8" s="16">
        <f t="shared" si="1"/>
        <v>100</v>
      </c>
      <c r="R8" s="5">
        <v>0</v>
      </c>
      <c r="S8" s="16">
        <f t="shared" si="2"/>
        <v>0</v>
      </c>
      <c r="T8" s="5">
        <f t="shared" si="7"/>
        <v>2990.99</v>
      </c>
      <c r="U8" s="16">
        <f t="shared" si="3"/>
        <v>100</v>
      </c>
      <c r="V8" s="8"/>
      <c r="W8" s="8"/>
      <c r="X8" s="8"/>
      <c r="Y8" s="9"/>
      <c r="Z8" s="9"/>
      <c r="AA8" s="9"/>
      <c r="AB8" s="9"/>
      <c r="AC8" s="9"/>
      <c r="AD8" s="9"/>
      <c r="AE8" s="9"/>
      <c r="AF8" s="9"/>
    </row>
    <row r="9" spans="1:32" ht="27.95" customHeight="1" x14ac:dyDescent="0.2">
      <c r="A9" s="1">
        <f t="shared" si="4"/>
        <v>4</v>
      </c>
      <c r="B9" s="1" t="s">
        <v>22</v>
      </c>
      <c r="C9" s="1"/>
      <c r="D9" s="25" t="s">
        <v>43</v>
      </c>
      <c r="E9" s="25" t="s">
        <v>44</v>
      </c>
      <c r="F9" s="28" t="s">
        <v>45</v>
      </c>
      <c r="G9" s="16">
        <f t="shared" si="5"/>
        <v>0</v>
      </c>
      <c r="H9" s="44">
        <v>1</v>
      </c>
      <c r="I9" s="44">
        <v>0</v>
      </c>
      <c r="J9" s="44">
        <v>1</v>
      </c>
      <c r="K9" s="44">
        <v>0</v>
      </c>
      <c r="L9" s="44">
        <v>0</v>
      </c>
      <c r="M9" s="44">
        <v>0</v>
      </c>
      <c r="N9" s="16">
        <f t="shared" si="0"/>
        <v>0</v>
      </c>
      <c r="O9" s="5">
        <v>0</v>
      </c>
      <c r="P9" s="5">
        <f t="shared" si="6"/>
        <v>0</v>
      </c>
      <c r="Q9" s="16">
        <f t="shared" si="1"/>
        <v>0</v>
      </c>
      <c r="R9" s="5">
        <v>0</v>
      </c>
      <c r="S9" s="16">
        <f t="shared" si="2"/>
        <v>0</v>
      </c>
      <c r="T9" s="5">
        <f t="shared" si="7"/>
        <v>0</v>
      </c>
      <c r="U9" s="16">
        <f t="shared" si="3"/>
        <v>0</v>
      </c>
      <c r="V9" s="8"/>
      <c r="W9" s="8"/>
      <c r="X9" s="8"/>
      <c r="Y9" s="9"/>
      <c r="Z9" s="9"/>
      <c r="AA9" s="9"/>
      <c r="AB9" s="9"/>
      <c r="AC9" s="9"/>
      <c r="AD9" s="9"/>
      <c r="AE9" s="9"/>
      <c r="AF9" s="9"/>
    </row>
    <row r="10" spans="1:32" ht="27.95" customHeight="1" x14ac:dyDescent="0.2">
      <c r="A10" s="1">
        <f t="shared" si="4"/>
        <v>5</v>
      </c>
      <c r="B10" s="1" t="s">
        <v>22</v>
      </c>
      <c r="C10" s="1"/>
      <c r="D10" s="25" t="s">
        <v>46</v>
      </c>
      <c r="E10" s="25" t="s">
        <v>41</v>
      </c>
      <c r="F10" s="26" t="s">
        <v>47</v>
      </c>
      <c r="G10" s="16">
        <f t="shared" si="5"/>
        <v>0</v>
      </c>
      <c r="H10" s="44">
        <v>1</v>
      </c>
      <c r="I10" s="44">
        <v>0</v>
      </c>
      <c r="J10" s="44">
        <v>1</v>
      </c>
      <c r="K10" s="44">
        <v>0</v>
      </c>
      <c r="L10" s="44">
        <v>0</v>
      </c>
      <c r="M10" s="44">
        <v>0</v>
      </c>
      <c r="N10" s="16">
        <f t="shared" si="0"/>
        <v>0</v>
      </c>
      <c r="O10" s="5">
        <v>0</v>
      </c>
      <c r="P10" s="5">
        <f t="shared" si="6"/>
        <v>0</v>
      </c>
      <c r="Q10" s="16">
        <f t="shared" si="1"/>
        <v>0</v>
      </c>
      <c r="R10" s="5">
        <v>0</v>
      </c>
      <c r="S10" s="16">
        <f t="shared" si="2"/>
        <v>0</v>
      </c>
      <c r="T10" s="5">
        <f t="shared" si="7"/>
        <v>0</v>
      </c>
      <c r="U10" s="16">
        <f t="shared" si="3"/>
        <v>0</v>
      </c>
      <c r="V10" s="8"/>
      <c r="W10" s="8"/>
      <c r="X10" s="8"/>
      <c r="Y10" s="9"/>
      <c r="Z10" s="9"/>
      <c r="AA10" s="9"/>
      <c r="AB10" s="9"/>
      <c r="AC10" s="9"/>
      <c r="AD10" s="9"/>
      <c r="AE10" s="9"/>
      <c r="AF10" s="9"/>
    </row>
    <row r="11" spans="1:32" ht="27.95" customHeight="1" x14ac:dyDescent="0.25">
      <c r="A11" s="1">
        <f t="shared" si="4"/>
        <v>6</v>
      </c>
      <c r="B11" s="1" t="s">
        <v>22</v>
      </c>
      <c r="C11" s="1"/>
      <c r="D11" s="29" t="s">
        <v>48</v>
      </c>
      <c r="E11" s="25" t="s">
        <v>41</v>
      </c>
      <c r="F11" s="30" t="s">
        <v>49</v>
      </c>
      <c r="G11" s="16">
        <f t="shared" si="5"/>
        <v>1103.51</v>
      </c>
      <c r="H11" s="44">
        <v>5</v>
      </c>
      <c r="I11" s="44">
        <v>2</v>
      </c>
      <c r="J11" s="44">
        <v>3</v>
      </c>
      <c r="K11" s="44">
        <v>2</v>
      </c>
      <c r="L11" s="44">
        <v>2</v>
      </c>
      <c r="M11" s="44">
        <v>0</v>
      </c>
      <c r="N11" s="16">
        <f t="shared" si="0"/>
        <v>40</v>
      </c>
      <c r="O11" s="5">
        <v>1103.51</v>
      </c>
      <c r="P11" s="5">
        <f t="shared" si="6"/>
        <v>1103.51</v>
      </c>
      <c r="Q11" s="16">
        <f t="shared" si="1"/>
        <v>100</v>
      </c>
      <c r="R11" s="5">
        <v>0</v>
      </c>
      <c r="S11" s="16">
        <f t="shared" si="2"/>
        <v>0</v>
      </c>
      <c r="T11" s="5">
        <f t="shared" si="7"/>
        <v>1103.51</v>
      </c>
      <c r="U11" s="16">
        <f t="shared" si="3"/>
        <v>100</v>
      </c>
    </row>
    <row r="12" spans="1:32" ht="27.95" customHeight="1" x14ac:dyDescent="0.2">
      <c r="A12" s="1">
        <f t="shared" si="4"/>
        <v>7</v>
      </c>
      <c r="B12" s="1" t="s">
        <v>22</v>
      </c>
      <c r="C12" s="1"/>
      <c r="D12" s="25" t="s">
        <v>50</v>
      </c>
      <c r="E12" s="25" t="s">
        <v>41</v>
      </c>
      <c r="F12" s="26" t="s">
        <v>51</v>
      </c>
      <c r="G12" s="16">
        <f t="shared" si="5"/>
        <v>210.97</v>
      </c>
      <c r="H12" s="44">
        <v>2</v>
      </c>
      <c r="I12" s="44">
        <v>0</v>
      </c>
      <c r="J12" s="44">
        <v>2</v>
      </c>
      <c r="K12" s="44">
        <v>1</v>
      </c>
      <c r="L12" s="44">
        <v>1</v>
      </c>
      <c r="M12" s="44">
        <v>0</v>
      </c>
      <c r="N12" s="16">
        <f t="shared" si="0"/>
        <v>50</v>
      </c>
      <c r="O12" s="5">
        <v>210.97</v>
      </c>
      <c r="P12" s="5">
        <f t="shared" si="6"/>
        <v>210.97</v>
      </c>
      <c r="Q12" s="16">
        <f t="shared" si="1"/>
        <v>100</v>
      </c>
      <c r="R12" s="5">
        <v>0</v>
      </c>
      <c r="S12" s="16">
        <f t="shared" si="2"/>
        <v>0</v>
      </c>
      <c r="T12" s="5">
        <f t="shared" si="7"/>
        <v>210.97</v>
      </c>
      <c r="U12" s="16">
        <f t="shared" si="3"/>
        <v>100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</row>
    <row r="13" spans="1:32" ht="27.95" customHeight="1" x14ac:dyDescent="0.2">
      <c r="A13" s="1">
        <f t="shared" si="4"/>
        <v>8</v>
      </c>
      <c r="B13" s="1" t="s">
        <v>22</v>
      </c>
      <c r="C13" s="1"/>
      <c r="D13" s="25" t="s">
        <v>52</v>
      </c>
      <c r="E13" s="31" t="s">
        <v>53</v>
      </c>
      <c r="F13" s="26" t="s">
        <v>54</v>
      </c>
      <c r="G13" s="16">
        <f t="shared" si="5"/>
        <v>0</v>
      </c>
      <c r="H13" s="44">
        <f t="shared" ref="H13:H51" si="8">SUM(I13,J13)</f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16">
        <f t="shared" si="0"/>
        <v>0</v>
      </c>
      <c r="O13" s="5">
        <v>0</v>
      </c>
      <c r="P13" s="5">
        <f t="shared" si="6"/>
        <v>0</v>
      </c>
      <c r="Q13" s="16">
        <f t="shared" si="1"/>
        <v>0</v>
      </c>
      <c r="R13" s="5">
        <v>0</v>
      </c>
      <c r="S13" s="16">
        <f t="shared" si="2"/>
        <v>0</v>
      </c>
      <c r="T13" s="5">
        <f t="shared" si="7"/>
        <v>0</v>
      </c>
      <c r="U13" s="16">
        <f t="shared" si="3"/>
        <v>0</v>
      </c>
    </row>
    <row r="14" spans="1:32" ht="27.95" customHeight="1" x14ac:dyDescent="0.2">
      <c r="A14" s="1">
        <f t="shared" si="4"/>
        <v>9</v>
      </c>
      <c r="B14" s="1" t="s">
        <v>22</v>
      </c>
      <c r="C14" s="1"/>
      <c r="D14" s="25" t="s">
        <v>55</v>
      </c>
      <c r="E14" s="25" t="s">
        <v>41</v>
      </c>
      <c r="F14" s="32" t="s">
        <v>56</v>
      </c>
      <c r="G14" s="16">
        <f t="shared" si="5"/>
        <v>1108.56</v>
      </c>
      <c r="H14" s="44">
        <v>16</v>
      </c>
      <c r="I14" s="44">
        <v>4</v>
      </c>
      <c r="J14" s="44">
        <v>11</v>
      </c>
      <c r="K14" s="44">
        <v>3</v>
      </c>
      <c r="L14" s="44">
        <v>3</v>
      </c>
      <c r="M14" s="44">
        <v>0</v>
      </c>
      <c r="N14" s="16">
        <f t="shared" si="0"/>
        <v>18.75</v>
      </c>
      <c r="O14" s="5">
        <v>1108.56</v>
      </c>
      <c r="P14" s="5">
        <f t="shared" si="6"/>
        <v>1108.56</v>
      </c>
      <c r="Q14" s="16">
        <f t="shared" si="1"/>
        <v>100</v>
      </c>
      <c r="R14" s="5">
        <v>0</v>
      </c>
      <c r="S14" s="16">
        <f t="shared" si="2"/>
        <v>0</v>
      </c>
      <c r="T14" s="5">
        <f t="shared" si="7"/>
        <v>1108.56</v>
      </c>
      <c r="U14" s="16">
        <f t="shared" si="3"/>
        <v>100</v>
      </c>
    </row>
    <row r="15" spans="1:32" ht="27.95" customHeight="1" x14ac:dyDescent="0.2">
      <c r="A15" s="1">
        <f t="shared" si="4"/>
        <v>10</v>
      </c>
      <c r="B15" s="1" t="s">
        <v>22</v>
      </c>
      <c r="C15" s="1"/>
      <c r="D15" s="25" t="s">
        <v>57</v>
      </c>
      <c r="E15" s="25" t="s">
        <v>58</v>
      </c>
      <c r="F15" s="27" t="s">
        <v>59</v>
      </c>
      <c r="G15" s="16">
        <f t="shared" si="5"/>
        <v>1221.92</v>
      </c>
      <c r="H15" s="44">
        <v>11</v>
      </c>
      <c r="I15" s="44">
        <v>2</v>
      </c>
      <c r="J15" s="44">
        <v>9</v>
      </c>
      <c r="K15" s="44">
        <v>3</v>
      </c>
      <c r="L15" s="44">
        <v>3</v>
      </c>
      <c r="M15" s="44">
        <v>0</v>
      </c>
      <c r="N15" s="16">
        <f t="shared" si="0"/>
        <v>27.27272727272727</v>
      </c>
      <c r="O15" s="5">
        <v>1221.92</v>
      </c>
      <c r="P15" s="5">
        <f t="shared" si="6"/>
        <v>1221.92</v>
      </c>
      <c r="Q15" s="16">
        <f t="shared" si="1"/>
        <v>100</v>
      </c>
      <c r="R15" s="5">
        <v>0</v>
      </c>
      <c r="S15" s="16">
        <f t="shared" si="2"/>
        <v>0</v>
      </c>
      <c r="T15" s="5">
        <f t="shared" si="7"/>
        <v>1221.92</v>
      </c>
      <c r="U15" s="16">
        <f t="shared" si="3"/>
        <v>100</v>
      </c>
    </row>
    <row r="16" spans="1:32" ht="27.95" customHeight="1" x14ac:dyDescent="0.2">
      <c r="A16" s="1">
        <f t="shared" si="4"/>
        <v>11</v>
      </c>
      <c r="B16" s="1" t="s">
        <v>22</v>
      </c>
      <c r="C16" s="1"/>
      <c r="D16" s="25" t="s">
        <v>60</v>
      </c>
      <c r="E16" s="25" t="s">
        <v>61</v>
      </c>
      <c r="F16" s="26" t="s">
        <v>62</v>
      </c>
      <c r="G16" s="16">
        <f t="shared" si="5"/>
        <v>1382.7</v>
      </c>
      <c r="H16" s="44">
        <v>5</v>
      </c>
      <c r="I16" s="44">
        <v>1</v>
      </c>
      <c r="J16" s="44">
        <v>3</v>
      </c>
      <c r="K16" s="44">
        <v>3</v>
      </c>
      <c r="L16" s="44">
        <v>3</v>
      </c>
      <c r="M16" s="44">
        <v>0</v>
      </c>
      <c r="N16" s="16">
        <f t="shared" si="0"/>
        <v>60</v>
      </c>
      <c r="O16" s="5">
        <v>1382.7</v>
      </c>
      <c r="P16" s="5">
        <f t="shared" si="6"/>
        <v>1382.7</v>
      </c>
      <c r="Q16" s="16">
        <f t="shared" si="1"/>
        <v>100</v>
      </c>
      <c r="R16" s="5">
        <v>0</v>
      </c>
      <c r="S16" s="16">
        <f t="shared" si="2"/>
        <v>0</v>
      </c>
      <c r="T16" s="5">
        <f t="shared" si="7"/>
        <v>1382.7</v>
      </c>
      <c r="U16" s="16">
        <f t="shared" si="3"/>
        <v>100</v>
      </c>
    </row>
    <row r="17" spans="1:21" ht="27.95" customHeight="1" x14ac:dyDescent="0.2">
      <c r="A17" s="1">
        <f t="shared" si="4"/>
        <v>12</v>
      </c>
      <c r="B17" s="1" t="s">
        <v>22</v>
      </c>
      <c r="C17" s="1"/>
      <c r="D17" s="25" t="s">
        <v>63</v>
      </c>
      <c r="E17" s="25" t="s">
        <v>64</v>
      </c>
      <c r="F17" s="26" t="s">
        <v>65</v>
      </c>
      <c r="G17" s="16">
        <f t="shared" si="5"/>
        <v>0</v>
      </c>
      <c r="H17" s="44">
        <v>4</v>
      </c>
      <c r="I17" s="44">
        <v>0</v>
      </c>
      <c r="J17" s="44">
        <v>1</v>
      </c>
      <c r="K17" s="44">
        <v>0</v>
      </c>
      <c r="L17" s="44">
        <v>0</v>
      </c>
      <c r="M17" s="44">
        <v>0</v>
      </c>
      <c r="N17" s="16">
        <f t="shared" si="0"/>
        <v>0</v>
      </c>
      <c r="O17" s="5">
        <v>0</v>
      </c>
      <c r="P17" s="5">
        <f t="shared" si="6"/>
        <v>0</v>
      </c>
      <c r="Q17" s="16">
        <f t="shared" si="1"/>
        <v>0</v>
      </c>
      <c r="R17" s="5">
        <v>0</v>
      </c>
      <c r="S17" s="16">
        <f t="shared" si="2"/>
        <v>0</v>
      </c>
      <c r="T17" s="5">
        <f t="shared" si="7"/>
        <v>0</v>
      </c>
      <c r="U17" s="16">
        <f t="shared" si="3"/>
        <v>0</v>
      </c>
    </row>
    <row r="18" spans="1:21" ht="27.95" customHeight="1" x14ac:dyDescent="0.2">
      <c r="A18" s="1">
        <f t="shared" si="4"/>
        <v>13</v>
      </c>
      <c r="B18" s="1" t="s">
        <v>22</v>
      </c>
      <c r="C18" s="1"/>
      <c r="D18" s="25" t="s">
        <v>66</v>
      </c>
      <c r="E18" s="25" t="s">
        <v>67</v>
      </c>
      <c r="F18" s="26" t="s">
        <v>68</v>
      </c>
      <c r="G18" s="16">
        <f t="shared" si="5"/>
        <v>0</v>
      </c>
      <c r="H18" s="44">
        <v>18</v>
      </c>
      <c r="I18" s="44">
        <v>4</v>
      </c>
      <c r="J18" s="44">
        <v>13</v>
      </c>
      <c r="K18" s="44">
        <v>0</v>
      </c>
      <c r="L18" s="44">
        <v>0</v>
      </c>
      <c r="M18" s="44">
        <v>0</v>
      </c>
      <c r="N18" s="16">
        <f t="shared" si="0"/>
        <v>0</v>
      </c>
      <c r="O18" s="5">
        <v>0</v>
      </c>
      <c r="P18" s="5">
        <f t="shared" si="6"/>
        <v>0</v>
      </c>
      <c r="Q18" s="16">
        <f t="shared" si="1"/>
        <v>0</v>
      </c>
      <c r="R18" s="5">
        <v>0</v>
      </c>
      <c r="S18" s="16">
        <f t="shared" si="2"/>
        <v>0</v>
      </c>
      <c r="T18" s="5">
        <f t="shared" si="7"/>
        <v>0</v>
      </c>
      <c r="U18" s="16">
        <f t="shared" si="3"/>
        <v>0</v>
      </c>
    </row>
    <row r="19" spans="1:21" ht="27.95" customHeight="1" x14ac:dyDescent="0.2">
      <c r="A19" s="1">
        <f t="shared" si="4"/>
        <v>14</v>
      </c>
      <c r="B19" s="1" t="s">
        <v>22</v>
      </c>
      <c r="C19" s="1"/>
      <c r="D19" s="25" t="s">
        <v>69</v>
      </c>
      <c r="E19" s="25" t="s">
        <v>41</v>
      </c>
      <c r="F19" s="26" t="s">
        <v>70</v>
      </c>
      <c r="G19" s="16">
        <f t="shared" si="5"/>
        <v>0</v>
      </c>
      <c r="H19" s="44">
        <v>5</v>
      </c>
      <c r="I19" s="44">
        <v>0</v>
      </c>
      <c r="J19" s="44">
        <v>5</v>
      </c>
      <c r="K19" s="44">
        <v>0</v>
      </c>
      <c r="L19" s="44">
        <v>0</v>
      </c>
      <c r="M19" s="44">
        <v>0</v>
      </c>
      <c r="N19" s="16">
        <f t="shared" si="0"/>
        <v>0</v>
      </c>
      <c r="O19" s="5">
        <v>0</v>
      </c>
      <c r="P19" s="5">
        <f t="shared" si="6"/>
        <v>0</v>
      </c>
      <c r="Q19" s="16">
        <f t="shared" si="1"/>
        <v>0</v>
      </c>
      <c r="R19" s="5">
        <v>0</v>
      </c>
      <c r="S19" s="16">
        <f t="shared" si="2"/>
        <v>0</v>
      </c>
      <c r="T19" s="5">
        <f t="shared" si="7"/>
        <v>0</v>
      </c>
      <c r="U19" s="16">
        <f t="shared" si="3"/>
        <v>0</v>
      </c>
    </row>
    <row r="20" spans="1:21" ht="27.95" customHeight="1" x14ac:dyDescent="0.2">
      <c r="A20" s="1">
        <f t="shared" si="4"/>
        <v>15</v>
      </c>
      <c r="B20" s="1" t="s">
        <v>264</v>
      </c>
      <c r="C20" s="69" t="s">
        <v>265</v>
      </c>
      <c r="D20" s="37" t="s">
        <v>284</v>
      </c>
      <c r="E20" s="25" t="s">
        <v>97</v>
      </c>
      <c r="F20" s="26"/>
      <c r="G20" s="16">
        <f t="shared" si="5"/>
        <v>0</v>
      </c>
      <c r="H20" s="44">
        <v>1</v>
      </c>
      <c r="I20" s="44">
        <v>1</v>
      </c>
      <c r="J20" s="44">
        <v>0</v>
      </c>
      <c r="K20" s="44">
        <v>0</v>
      </c>
      <c r="L20" s="44">
        <v>0</v>
      </c>
      <c r="M20" s="44">
        <v>0</v>
      </c>
      <c r="N20" s="16">
        <f t="shared" si="0"/>
        <v>0</v>
      </c>
      <c r="O20" s="16">
        <f t="shared" si="0"/>
        <v>0</v>
      </c>
      <c r="P20" s="16">
        <f t="shared" si="0"/>
        <v>0</v>
      </c>
      <c r="Q20" s="16">
        <f t="shared" si="0"/>
        <v>0</v>
      </c>
      <c r="R20" s="16">
        <f t="shared" si="0"/>
        <v>0</v>
      </c>
      <c r="S20" s="16">
        <f t="shared" si="0"/>
        <v>0</v>
      </c>
      <c r="T20" s="16">
        <f t="shared" si="0"/>
        <v>0</v>
      </c>
      <c r="U20" s="16">
        <f t="shared" si="0"/>
        <v>0</v>
      </c>
    </row>
    <row r="21" spans="1:21" ht="27.95" customHeight="1" x14ac:dyDescent="0.2">
      <c r="A21" s="1">
        <f t="shared" si="4"/>
        <v>16</v>
      </c>
      <c r="B21" s="25" t="s">
        <v>23</v>
      </c>
      <c r="C21" s="69" t="s">
        <v>26</v>
      </c>
      <c r="D21" s="25" t="s">
        <v>71</v>
      </c>
      <c r="E21" s="25" t="s">
        <v>72</v>
      </c>
      <c r="F21" s="26" t="s">
        <v>73</v>
      </c>
      <c r="G21" s="16">
        <f t="shared" si="5"/>
        <v>0</v>
      </c>
      <c r="H21" s="44">
        <v>6</v>
      </c>
      <c r="I21" s="44">
        <v>2</v>
      </c>
      <c r="J21" s="44">
        <v>4</v>
      </c>
      <c r="K21" s="44">
        <v>0</v>
      </c>
      <c r="L21" s="44">
        <v>0</v>
      </c>
      <c r="M21" s="44">
        <v>0</v>
      </c>
      <c r="N21" s="16">
        <f t="shared" si="0"/>
        <v>0</v>
      </c>
      <c r="O21" s="5">
        <v>0</v>
      </c>
      <c r="P21" s="5">
        <f t="shared" si="6"/>
        <v>0</v>
      </c>
      <c r="Q21" s="16">
        <f t="shared" si="1"/>
        <v>0</v>
      </c>
      <c r="R21" s="5">
        <v>0</v>
      </c>
      <c r="S21" s="16">
        <f t="shared" si="2"/>
        <v>0</v>
      </c>
      <c r="T21" s="5">
        <f t="shared" si="7"/>
        <v>0</v>
      </c>
      <c r="U21" s="16">
        <f t="shared" si="3"/>
        <v>0</v>
      </c>
    </row>
    <row r="22" spans="1:21" ht="27.95" customHeight="1" x14ac:dyDescent="0.2">
      <c r="A22" s="1">
        <f t="shared" si="4"/>
        <v>17</v>
      </c>
      <c r="B22" s="1" t="s">
        <v>22</v>
      </c>
      <c r="C22" s="1"/>
      <c r="D22" s="25" t="s">
        <v>74</v>
      </c>
      <c r="E22" s="33" t="s">
        <v>75</v>
      </c>
      <c r="F22" s="26" t="s">
        <v>76</v>
      </c>
      <c r="G22" s="16">
        <f t="shared" si="5"/>
        <v>2194.85</v>
      </c>
      <c r="H22" s="44">
        <v>10</v>
      </c>
      <c r="I22" s="44">
        <v>4</v>
      </c>
      <c r="J22" s="44">
        <v>6</v>
      </c>
      <c r="K22" s="44">
        <v>3</v>
      </c>
      <c r="L22" s="44">
        <v>4</v>
      </c>
      <c r="M22" s="44">
        <v>0</v>
      </c>
      <c r="N22" s="16">
        <f t="shared" si="0"/>
        <v>30</v>
      </c>
      <c r="O22" s="5">
        <v>2194.85</v>
      </c>
      <c r="P22" s="5">
        <f t="shared" si="6"/>
        <v>2194.85</v>
      </c>
      <c r="Q22" s="16">
        <f t="shared" si="1"/>
        <v>100</v>
      </c>
      <c r="R22" s="5">
        <v>0</v>
      </c>
      <c r="S22" s="16">
        <f t="shared" si="2"/>
        <v>0</v>
      </c>
      <c r="T22" s="5">
        <f t="shared" si="7"/>
        <v>2194.85</v>
      </c>
      <c r="U22" s="16">
        <f t="shared" si="3"/>
        <v>100</v>
      </c>
    </row>
    <row r="23" spans="1:21" ht="27.95" customHeight="1" x14ac:dyDescent="0.2">
      <c r="A23" s="1">
        <f t="shared" si="4"/>
        <v>18</v>
      </c>
      <c r="B23" s="1" t="s">
        <v>22</v>
      </c>
      <c r="C23" s="1"/>
      <c r="D23" s="25" t="s">
        <v>77</v>
      </c>
      <c r="E23" s="25" t="s">
        <v>78</v>
      </c>
      <c r="F23" s="26" t="s">
        <v>79</v>
      </c>
      <c r="G23" s="16">
        <f t="shared" si="5"/>
        <v>681.11</v>
      </c>
      <c r="H23" s="44">
        <v>8</v>
      </c>
      <c r="I23" s="44">
        <v>2</v>
      </c>
      <c r="J23" s="44">
        <v>4</v>
      </c>
      <c r="K23" s="44">
        <v>2</v>
      </c>
      <c r="L23" s="44">
        <v>2</v>
      </c>
      <c r="M23" s="44">
        <v>0</v>
      </c>
      <c r="N23" s="16">
        <f t="shared" si="0"/>
        <v>25</v>
      </c>
      <c r="O23" s="5">
        <v>681.11</v>
      </c>
      <c r="P23" s="5">
        <f t="shared" si="6"/>
        <v>681.11</v>
      </c>
      <c r="Q23" s="16">
        <f t="shared" si="1"/>
        <v>100</v>
      </c>
      <c r="R23" s="5">
        <v>0</v>
      </c>
      <c r="S23" s="16">
        <f t="shared" si="2"/>
        <v>0</v>
      </c>
      <c r="T23" s="5">
        <f t="shared" si="7"/>
        <v>681.11</v>
      </c>
      <c r="U23" s="16">
        <f t="shared" si="3"/>
        <v>100</v>
      </c>
    </row>
    <row r="24" spans="1:21" ht="27.95" customHeight="1" x14ac:dyDescent="0.2">
      <c r="A24" s="1">
        <f t="shared" si="4"/>
        <v>19</v>
      </c>
      <c r="B24" s="1" t="s">
        <v>22</v>
      </c>
      <c r="C24" s="1"/>
      <c r="D24" s="25" t="s">
        <v>80</v>
      </c>
      <c r="E24" s="25" t="s">
        <v>81</v>
      </c>
      <c r="F24" s="32" t="s">
        <v>82</v>
      </c>
      <c r="G24" s="16">
        <f t="shared" si="5"/>
        <v>0</v>
      </c>
      <c r="H24" s="44">
        <v>8</v>
      </c>
      <c r="I24" s="44">
        <v>3</v>
      </c>
      <c r="J24" s="44">
        <v>5</v>
      </c>
      <c r="K24" s="44">
        <v>0</v>
      </c>
      <c r="L24" s="44">
        <v>0</v>
      </c>
      <c r="M24" s="44">
        <v>0</v>
      </c>
      <c r="N24" s="16">
        <f t="shared" si="0"/>
        <v>0</v>
      </c>
      <c r="O24" s="5">
        <v>0</v>
      </c>
      <c r="P24" s="5">
        <f t="shared" si="6"/>
        <v>0</v>
      </c>
      <c r="Q24" s="16">
        <f t="shared" si="1"/>
        <v>0</v>
      </c>
      <c r="R24" s="5">
        <v>0</v>
      </c>
      <c r="S24" s="16">
        <f t="shared" si="2"/>
        <v>0</v>
      </c>
      <c r="T24" s="5">
        <f t="shared" si="7"/>
        <v>0</v>
      </c>
      <c r="U24" s="16">
        <f t="shared" si="3"/>
        <v>0</v>
      </c>
    </row>
    <row r="25" spans="1:21" ht="27.95" customHeight="1" x14ac:dyDescent="0.2">
      <c r="A25" s="1">
        <f t="shared" si="4"/>
        <v>20</v>
      </c>
      <c r="B25" s="1" t="s">
        <v>22</v>
      </c>
      <c r="C25" s="1"/>
      <c r="D25" s="25" t="s">
        <v>83</v>
      </c>
      <c r="E25" s="25" t="s">
        <v>41</v>
      </c>
      <c r="F25" s="26" t="s">
        <v>84</v>
      </c>
      <c r="G25" s="16">
        <f t="shared" si="5"/>
        <v>0</v>
      </c>
      <c r="H25" s="44">
        <v>6</v>
      </c>
      <c r="I25" s="44">
        <v>1</v>
      </c>
      <c r="J25" s="44">
        <v>5</v>
      </c>
      <c r="K25" s="44">
        <v>0</v>
      </c>
      <c r="L25" s="44">
        <v>0</v>
      </c>
      <c r="M25" s="44">
        <v>0</v>
      </c>
      <c r="N25" s="16">
        <f t="shared" si="0"/>
        <v>0</v>
      </c>
      <c r="O25" s="5">
        <v>0</v>
      </c>
      <c r="P25" s="5">
        <f t="shared" si="6"/>
        <v>0</v>
      </c>
      <c r="Q25" s="16">
        <f t="shared" si="1"/>
        <v>0</v>
      </c>
      <c r="R25" s="5">
        <v>0</v>
      </c>
      <c r="S25" s="16">
        <f t="shared" si="2"/>
        <v>0</v>
      </c>
      <c r="T25" s="5">
        <f t="shared" si="7"/>
        <v>0</v>
      </c>
      <c r="U25" s="16">
        <f t="shared" si="3"/>
        <v>0</v>
      </c>
    </row>
    <row r="26" spans="1:21" ht="27.95" customHeight="1" x14ac:dyDescent="0.2">
      <c r="A26" s="1">
        <f t="shared" si="4"/>
        <v>21</v>
      </c>
      <c r="B26" s="1" t="s">
        <v>22</v>
      </c>
      <c r="C26" s="1"/>
      <c r="D26" s="34" t="s">
        <v>85</v>
      </c>
      <c r="E26" s="25" t="s">
        <v>41</v>
      </c>
      <c r="F26" s="35" t="s">
        <v>86</v>
      </c>
      <c r="G26" s="16">
        <f t="shared" si="5"/>
        <v>0</v>
      </c>
      <c r="H26" s="44">
        <v>3</v>
      </c>
      <c r="I26" s="44">
        <v>0</v>
      </c>
      <c r="J26" s="44">
        <v>3</v>
      </c>
      <c r="K26" s="44">
        <v>0</v>
      </c>
      <c r="L26" s="44">
        <v>0</v>
      </c>
      <c r="M26" s="44">
        <v>0</v>
      </c>
      <c r="N26" s="16">
        <f t="shared" si="0"/>
        <v>0</v>
      </c>
      <c r="O26" s="5">
        <v>0</v>
      </c>
      <c r="P26" s="5">
        <f t="shared" si="6"/>
        <v>0</v>
      </c>
      <c r="Q26" s="16">
        <f t="shared" si="1"/>
        <v>0</v>
      </c>
      <c r="R26" s="5">
        <v>0</v>
      </c>
      <c r="S26" s="16">
        <f t="shared" si="2"/>
        <v>0</v>
      </c>
      <c r="T26" s="5">
        <f t="shared" si="7"/>
        <v>0</v>
      </c>
      <c r="U26" s="16">
        <f t="shared" si="3"/>
        <v>0</v>
      </c>
    </row>
    <row r="27" spans="1:21" ht="27.95" customHeight="1" x14ac:dyDescent="0.25">
      <c r="A27" s="1">
        <f t="shared" si="4"/>
        <v>22</v>
      </c>
      <c r="B27" s="1" t="s">
        <v>22</v>
      </c>
      <c r="C27" s="1"/>
      <c r="D27" s="25" t="s">
        <v>87</v>
      </c>
      <c r="E27" s="25" t="s">
        <v>53</v>
      </c>
      <c r="F27" s="36" t="s">
        <v>88</v>
      </c>
      <c r="G27" s="16">
        <f t="shared" si="5"/>
        <v>777.64</v>
      </c>
      <c r="H27" s="44">
        <v>8</v>
      </c>
      <c r="I27" s="44">
        <v>3</v>
      </c>
      <c r="J27" s="44">
        <v>5</v>
      </c>
      <c r="K27" s="44">
        <v>2</v>
      </c>
      <c r="L27" s="44">
        <v>2</v>
      </c>
      <c r="M27" s="44">
        <v>0</v>
      </c>
      <c r="N27" s="16">
        <f t="shared" si="0"/>
        <v>25</v>
      </c>
      <c r="O27" s="5">
        <v>777.64</v>
      </c>
      <c r="P27" s="5">
        <f t="shared" si="6"/>
        <v>777.64</v>
      </c>
      <c r="Q27" s="16">
        <f t="shared" si="1"/>
        <v>100</v>
      </c>
      <c r="R27" s="5">
        <v>0</v>
      </c>
      <c r="S27" s="16">
        <f t="shared" si="2"/>
        <v>0</v>
      </c>
      <c r="T27" s="5">
        <f t="shared" si="7"/>
        <v>777.64</v>
      </c>
      <c r="U27" s="16">
        <f t="shared" si="3"/>
        <v>100</v>
      </c>
    </row>
    <row r="28" spans="1:21" ht="27.95" customHeight="1" x14ac:dyDescent="0.2">
      <c r="A28" s="1">
        <f t="shared" si="4"/>
        <v>23</v>
      </c>
      <c r="B28" s="25" t="s">
        <v>24</v>
      </c>
      <c r="C28" s="69" t="s">
        <v>27</v>
      </c>
      <c r="D28" s="25" t="s">
        <v>92</v>
      </c>
      <c r="E28" s="25" t="s">
        <v>41</v>
      </c>
      <c r="F28" s="26" t="s">
        <v>93</v>
      </c>
      <c r="G28" s="16">
        <f t="shared" si="5"/>
        <v>0</v>
      </c>
      <c r="H28" s="44">
        <v>5</v>
      </c>
      <c r="I28" s="44">
        <v>0</v>
      </c>
      <c r="J28" s="44">
        <v>5</v>
      </c>
      <c r="K28" s="44">
        <v>0</v>
      </c>
      <c r="L28" s="44">
        <v>0</v>
      </c>
      <c r="M28" s="44">
        <v>0</v>
      </c>
      <c r="N28" s="16">
        <f t="shared" si="0"/>
        <v>0</v>
      </c>
      <c r="O28" s="5">
        <v>0</v>
      </c>
      <c r="P28" s="5">
        <f t="shared" si="6"/>
        <v>0</v>
      </c>
      <c r="Q28" s="16">
        <f t="shared" si="1"/>
        <v>0</v>
      </c>
      <c r="R28" s="5">
        <v>0</v>
      </c>
      <c r="S28" s="16">
        <f t="shared" si="2"/>
        <v>0</v>
      </c>
      <c r="T28" s="5">
        <f t="shared" si="7"/>
        <v>0</v>
      </c>
      <c r="U28" s="16">
        <f t="shared" si="3"/>
        <v>0</v>
      </c>
    </row>
    <row r="29" spans="1:21" ht="27.95" customHeight="1" x14ac:dyDescent="0.2">
      <c r="A29" s="1">
        <f t="shared" si="4"/>
        <v>24</v>
      </c>
      <c r="B29" s="1" t="s">
        <v>22</v>
      </c>
      <c r="C29" s="1"/>
      <c r="D29" s="25" t="s">
        <v>94</v>
      </c>
      <c r="E29" s="25" t="s">
        <v>41</v>
      </c>
      <c r="F29" s="26" t="s">
        <v>95</v>
      </c>
      <c r="G29" s="16">
        <f t="shared" si="5"/>
        <v>0</v>
      </c>
      <c r="H29" s="44">
        <v>3</v>
      </c>
      <c r="I29" s="44">
        <v>1</v>
      </c>
      <c r="J29" s="44">
        <v>2</v>
      </c>
      <c r="K29" s="44">
        <v>0</v>
      </c>
      <c r="L29" s="44">
        <v>0</v>
      </c>
      <c r="M29" s="44">
        <v>0</v>
      </c>
      <c r="N29" s="16">
        <f t="shared" si="0"/>
        <v>0</v>
      </c>
      <c r="O29" s="5">
        <v>0</v>
      </c>
      <c r="P29" s="5">
        <f t="shared" si="6"/>
        <v>0</v>
      </c>
      <c r="Q29" s="16">
        <f t="shared" si="1"/>
        <v>0</v>
      </c>
      <c r="R29" s="5">
        <v>0</v>
      </c>
      <c r="S29" s="16">
        <f t="shared" si="2"/>
        <v>0</v>
      </c>
      <c r="T29" s="5">
        <f t="shared" si="7"/>
        <v>0</v>
      </c>
      <c r="U29" s="16">
        <f t="shared" si="3"/>
        <v>0</v>
      </c>
    </row>
    <row r="30" spans="1:21" ht="27.95" customHeight="1" x14ac:dyDescent="0.2">
      <c r="A30" s="1">
        <f t="shared" si="4"/>
        <v>25</v>
      </c>
      <c r="B30" s="1" t="s">
        <v>22</v>
      </c>
      <c r="C30" s="1"/>
      <c r="D30" s="37" t="s">
        <v>99</v>
      </c>
      <c r="E30" s="37" t="s">
        <v>100</v>
      </c>
      <c r="F30" s="26" t="s">
        <v>101</v>
      </c>
      <c r="G30" s="16">
        <f t="shared" si="5"/>
        <v>1558.87</v>
      </c>
      <c r="H30" s="44">
        <v>6</v>
      </c>
      <c r="I30" s="44">
        <v>1</v>
      </c>
      <c r="J30" s="44">
        <v>5</v>
      </c>
      <c r="K30" s="44">
        <v>4</v>
      </c>
      <c r="L30" s="44">
        <v>4</v>
      </c>
      <c r="M30" s="44">
        <v>0</v>
      </c>
      <c r="N30" s="16">
        <f t="shared" si="0"/>
        <v>66.666666666666657</v>
      </c>
      <c r="O30" s="5">
        <v>1558.87</v>
      </c>
      <c r="P30" s="5">
        <f t="shared" si="6"/>
        <v>1558.87</v>
      </c>
      <c r="Q30" s="16">
        <f t="shared" si="1"/>
        <v>100</v>
      </c>
      <c r="R30" s="5">
        <v>0</v>
      </c>
      <c r="S30" s="16">
        <f t="shared" si="2"/>
        <v>0</v>
      </c>
      <c r="T30" s="5">
        <f t="shared" si="7"/>
        <v>1558.87</v>
      </c>
      <c r="U30" s="16">
        <f t="shared" si="3"/>
        <v>100</v>
      </c>
    </row>
    <row r="31" spans="1:21" ht="27.95" customHeight="1" x14ac:dyDescent="0.2">
      <c r="A31" s="1">
        <f t="shared" si="4"/>
        <v>26</v>
      </c>
      <c r="B31" s="1" t="s">
        <v>22</v>
      </c>
      <c r="C31" s="1"/>
      <c r="D31" s="25" t="s">
        <v>102</v>
      </c>
      <c r="E31" s="25" t="s">
        <v>41</v>
      </c>
      <c r="F31" s="26" t="s">
        <v>103</v>
      </c>
      <c r="G31" s="16">
        <f t="shared" si="5"/>
        <v>675.97</v>
      </c>
      <c r="H31" s="44">
        <v>13</v>
      </c>
      <c r="I31" s="44">
        <v>4</v>
      </c>
      <c r="J31" s="44">
        <v>8</v>
      </c>
      <c r="K31" s="44">
        <v>3</v>
      </c>
      <c r="L31" s="44">
        <v>3</v>
      </c>
      <c r="M31" s="44">
        <v>0</v>
      </c>
      <c r="N31" s="16">
        <f t="shared" si="0"/>
        <v>23.076923076923077</v>
      </c>
      <c r="O31" s="5">
        <v>675.97</v>
      </c>
      <c r="P31" s="5">
        <f t="shared" si="6"/>
        <v>675.97</v>
      </c>
      <c r="Q31" s="16">
        <f t="shared" si="1"/>
        <v>100</v>
      </c>
      <c r="R31" s="5">
        <v>0</v>
      </c>
      <c r="S31" s="16">
        <f t="shared" si="2"/>
        <v>0</v>
      </c>
      <c r="T31" s="5">
        <f t="shared" si="7"/>
        <v>675.97</v>
      </c>
      <c r="U31" s="16">
        <f t="shared" si="3"/>
        <v>100</v>
      </c>
    </row>
    <row r="32" spans="1:21" ht="27.95" customHeight="1" x14ac:dyDescent="0.2">
      <c r="A32" s="1">
        <f t="shared" si="4"/>
        <v>27</v>
      </c>
      <c r="B32" s="1" t="s">
        <v>22</v>
      </c>
      <c r="C32" s="1"/>
      <c r="D32" s="25" t="s">
        <v>104</v>
      </c>
      <c r="E32" s="25" t="s">
        <v>41</v>
      </c>
      <c r="F32" s="27" t="s">
        <v>105</v>
      </c>
      <c r="G32" s="16">
        <f t="shared" si="5"/>
        <v>0</v>
      </c>
      <c r="H32" s="44">
        <v>6</v>
      </c>
      <c r="I32" s="44">
        <v>4</v>
      </c>
      <c r="J32" s="44">
        <v>2</v>
      </c>
      <c r="K32" s="44">
        <v>0</v>
      </c>
      <c r="L32" s="44">
        <v>0</v>
      </c>
      <c r="M32" s="44">
        <v>0</v>
      </c>
      <c r="N32" s="16">
        <f t="shared" si="0"/>
        <v>0</v>
      </c>
      <c r="O32" s="5">
        <v>0</v>
      </c>
      <c r="P32" s="5">
        <f t="shared" si="6"/>
        <v>0</v>
      </c>
      <c r="Q32" s="16">
        <f t="shared" si="1"/>
        <v>0</v>
      </c>
      <c r="R32" s="5">
        <v>0</v>
      </c>
      <c r="S32" s="16">
        <f t="shared" si="2"/>
        <v>0</v>
      </c>
      <c r="T32" s="5">
        <f t="shared" si="7"/>
        <v>0</v>
      </c>
      <c r="U32" s="16">
        <f t="shared" si="3"/>
        <v>0</v>
      </c>
    </row>
    <row r="33" spans="1:21" ht="27.95" customHeight="1" x14ac:dyDescent="0.2">
      <c r="A33" s="1">
        <f t="shared" si="4"/>
        <v>28</v>
      </c>
      <c r="B33" s="1" t="s">
        <v>22</v>
      </c>
      <c r="C33" s="1"/>
      <c r="D33" s="25" t="s">
        <v>106</v>
      </c>
      <c r="E33" s="25" t="s">
        <v>53</v>
      </c>
      <c r="F33" s="26" t="s">
        <v>107</v>
      </c>
      <c r="G33" s="16">
        <f t="shared" si="5"/>
        <v>0</v>
      </c>
      <c r="H33" s="44">
        <v>8</v>
      </c>
      <c r="I33" s="44">
        <v>4</v>
      </c>
      <c r="J33" s="44">
        <v>3</v>
      </c>
      <c r="K33" s="44">
        <v>0</v>
      </c>
      <c r="L33" s="44">
        <v>0</v>
      </c>
      <c r="M33" s="44">
        <v>0</v>
      </c>
      <c r="N33" s="16">
        <f t="shared" si="0"/>
        <v>0</v>
      </c>
      <c r="O33" s="5">
        <v>0</v>
      </c>
      <c r="P33" s="5">
        <f t="shared" si="6"/>
        <v>0</v>
      </c>
      <c r="Q33" s="16">
        <f t="shared" si="1"/>
        <v>0</v>
      </c>
      <c r="R33" s="5">
        <v>0</v>
      </c>
      <c r="S33" s="16">
        <f t="shared" si="2"/>
        <v>0</v>
      </c>
      <c r="T33" s="5">
        <f t="shared" si="7"/>
        <v>0</v>
      </c>
      <c r="U33" s="16">
        <f t="shared" si="3"/>
        <v>0</v>
      </c>
    </row>
    <row r="34" spans="1:21" ht="27.95" customHeight="1" x14ac:dyDescent="0.2">
      <c r="A34" s="1">
        <f t="shared" si="4"/>
        <v>29</v>
      </c>
      <c r="B34" s="1" t="s">
        <v>22</v>
      </c>
      <c r="C34" s="1"/>
      <c r="D34" s="25" t="s">
        <v>108</v>
      </c>
      <c r="E34" s="25" t="s">
        <v>41</v>
      </c>
      <c r="F34" s="32" t="s">
        <v>109</v>
      </c>
      <c r="G34" s="16">
        <f t="shared" si="5"/>
        <v>0</v>
      </c>
      <c r="H34" s="44">
        <v>15</v>
      </c>
      <c r="I34" s="44">
        <v>5</v>
      </c>
      <c r="J34" s="44">
        <v>9</v>
      </c>
      <c r="K34" s="44">
        <v>0</v>
      </c>
      <c r="L34" s="44">
        <v>0</v>
      </c>
      <c r="M34" s="44">
        <v>0</v>
      </c>
      <c r="N34" s="16">
        <f t="shared" si="0"/>
        <v>0</v>
      </c>
      <c r="O34" s="5">
        <v>0</v>
      </c>
      <c r="P34" s="5">
        <f t="shared" si="6"/>
        <v>0</v>
      </c>
      <c r="Q34" s="16">
        <f t="shared" si="1"/>
        <v>0</v>
      </c>
      <c r="R34" s="5">
        <v>0</v>
      </c>
      <c r="S34" s="16">
        <f t="shared" si="2"/>
        <v>0</v>
      </c>
      <c r="T34" s="5">
        <f t="shared" si="7"/>
        <v>0</v>
      </c>
      <c r="U34" s="16">
        <f t="shared" si="3"/>
        <v>0</v>
      </c>
    </row>
    <row r="35" spans="1:21" ht="27.95" customHeight="1" x14ac:dyDescent="0.2">
      <c r="A35" s="1">
        <f t="shared" si="4"/>
        <v>30</v>
      </c>
      <c r="B35" s="1" t="s">
        <v>22</v>
      </c>
      <c r="C35" s="1"/>
      <c r="D35" s="25" t="s">
        <v>110</v>
      </c>
      <c r="E35" s="25" t="s">
        <v>111</v>
      </c>
      <c r="F35" s="26" t="s">
        <v>112</v>
      </c>
      <c r="G35" s="16">
        <f t="shared" si="5"/>
        <v>0</v>
      </c>
      <c r="H35" s="44">
        <f t="shared" si="8"/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16">
        <f t="shared" si="0"/>
        <v>0</v>
      </c>
      <c r="O35" s="5">
        <v>0</v>
      </c>
      <c r="P35" s="5">
        <f t="shared" si="6"/>
        <v>0</v>
      </c>
      <c r="Q35" s="16">
        <f t="shared" si="1"/>
        <v>0</v>
      </c>
      <c r="R35" s="5">
        <v>0</v>
      </c>
      <c r="S35" s="16">
        <f t="shared" si="2"/>
        <v>0</v>
      </c>
      <c r="T35" s="5">
        <f t="shared" si="7"/>
        <v>0</v>
      </c>
      <c r="U35" s="16">
        <f t="shared" si="3"/>
        <v>0</v>
      </c>
    </row>
    <row r="36" spans="1:21" ht="27.95" customHeight="1" x14ac:dyDescent="0.2">
      <c r="A36" s="1">
        <f t="shared" si="4"/>
        <v>31</v>
      </c>
      <c r="B36" s="1" t="s">
        <v>22</v>
      </c>
      <c r="C36" s="1"/>
      <c r="D36" s="25" t="s">
        <v>113</v>
      </c>
      <c r="E36" s="25" t="s">
        <v>53</v>
      </c>
      <c r="F36" s="26" t="s">
        <v>114</v>
      </c>
      <c r="G36" s="16">
        <f t="shared" si="5"/>
        <v>0</v>
      </c>
      <c r="H36" s="44">
        <v>7</v>
      </c>
      <c r="I36" s="44">
        <v>2</v>
      </c>
      <c r="J36" s="44">
        <v>4</v>
      </c>
      <c r="K36" s="44">
        <v>0</v>
      </c>
      <c r="L36" s="44">
        <v>0</v>
      </c>
      <c r="M36" s="44">
        <v>0</v>
      </c>
      <c r="N36" s="16">
        <f t="shared" si="0"/>
        <v>0</v>
      </c>
      <c r="O36" s="5">
        <v>0</v>
      </c>
      <c r="P36" s="5">
        <f t="shared" si="6"/>
        <v>0</v>
      </c>
      <c r="Q36" s="16">
        <f t="shared" si="1"/>
        <v>0</v>
      </c>
      <c r="R36" s="5">
        <v>0</v>
      </c>
      <c r="S36" s="16">
        <f t="shared" si="2"/>
        <v>0</v>
      </c>
      <c r="T36" s="5">
        <f t="shared" si="7"/>
        <v>0</v>
      </c>
      <c r="U36" s="16">
        <f t="shared" si="3"/>
        <v>0</v>
      </c>
    </row>
    <row r="37" spans="1:21" ht="40.5" customHeight="1" x14ac:dyDescent="0.2">
      <c r="A37" s="1">
        <f t="shared" si="4"/>
        <v>32</v>
      </c>
      <c r="B37" s="25" t="s">
        <v>264</v>
      </c>
      <c r="C37" s="69" t="s">
        <v>265</v>
      </c>
      <c r="D37" s="25" t="s">
        <v>115</v>
      </c>
      <c r="E37" s="31" t="s">
        <v>116</v>
      </c>
      <c r="F37" s="32" t="s">
        <v>117</v>
      </c>
      <c r="G37" s="16">
        <f t="shared" si="5"/>
        <v>0</v>
      </c>
      <c r="H37" s="44">
        <v>10</v>
      </c>
      <c r="I37" s="44">
        <v>1</v>
      </c>
      <c r="J37" s="44">
        <v>5</v>
      </c>
      <c r="K37" s="44">
        <v>0</v>
      </c>
      <c r="L37" s="44">
        <v>0</v>
      </c>
      <c r="M37" s="44">
        <v>0</v>
      </c>
      <c r="N37" s="16">
        <f t="shared" si="0"/>
        <v>0</v>
      </c>
      <c r="O37" s="5">
        <v>0</v>
      </c>
      <c r="P37" s="5">
        <f t="shared" si="6"/>
        <v>0</v>
      </c>
      <c r="Q37" s="16">
        <f t="shared" si="1"/>
        <v>0</v>
      </c>
      <c r="R37" s="5">
        <v>0</v>
      </c>
      <c r="S37" s="16">
        <f t="shared" si="2"/>
        <v>0</v>
      </c>
      <c r="T37" s="5">
        <f t="shared" si="7"/>
        <v>0</v>
      </c>
      <c r="U37" s="16">
        <f t="shared" si="3"/>
        <v>0</v>
      </c>
    </row>
    <row r="38" spans="1:21" ht="27.95" customHeight="1" x14ac:dyDescent="0.2">
      <c r="A38" s="1">
        <f t="shared" si="4"/>
        <v>33</v>
      </c>
      <c r="B38" s="1" t="s">
        <v>22</v>
      </c>
      <c r="C38" s="1"/>
      <c r="D38" s="25" t="s">
        <v>118</v>
      </c>
      <c r="E38" s="25" t="s">
        <v>116</v>
      </c>
      <c r="F38" s="26" t="s">
        <v>119</v>
      </c>
      <c r="G38" s="16">
        <f t="shared" si="5"/>
        <v>681.6</v>
      </c>
      <c r="H38" s="44">
        <v>3</v>
      </c>
      <c r="I38" s="44">
        <v>1</v>
      </c>
      <c r="J38" s="44">
        <v>2</v>
      </c>
      <c r="K38" s="44">
        <v>2</v>
      </c>
      <c r="L38" s="44">
        <v>2</v>
      </c>
      <c r="M38" s="44">
        <v>0</v>
      </c>
      <c r="N38" s="16">
        <f t="shared" si="0"/>
        <v>66.666666666666657</v>
      </c>
      <c r="O38" s="5">
        <v>681.6</v>
      </c>
      <c r="P38" s="5">
        <f t="shared" si="6"/>
        <v>681.6</v>
      </c>
      <c r="Q38" s="16">
        <f t="shared" si="1"/>
        <v>100</v>
      </c>
      <c r="R38" s="5">
        <v>0</v>
      </c>
      <c r="S38" s="16">
        <f t="shared" si="2"/>
        <v>0</v>
      </c>
      <c r="T38" s="5">
        <f t="shared" si="7"/>
        <v>681.6</v>
      </c>
      <c r="U38" s="16">
        <f t="shared" si="3"/>
        <v>100</v>
      </c>
    </row>
    <row r="39" spans="1:21" ht="27.95" customHeight="1" x14ac:dyDescent="0.2">
      <c r="A39" s="1">
        <f t="shared" si="4"/>
        <v>34</v>
      </c>
      <c r="B39" s="1" t="s">
        <v>22</v>
      </c>
      <c r="C39" s="1"/>
      <c r="D39" s="25" t="s">
        <v>120</v>
      </c>
      <c r="E39" s="25" t="s">
        <v>58</v>
      </c>
      <c r="F39" s="26" t="s">
        <v>121</v>
      </c>
      <c r="G39" s="16">
        <f t="shared" si="5"/>
        <v>0</v>
      </c>
      <c r="H39" s="44">
        <v>4</v>
      </c>
      <c r="I39" s="44">
        <v>2</v>
      </c>
      <c r="J39" s="44">
        <v>2</v>
      </c>
      <c r="K39" s="44">
        <v>0</v>
      </c>
      <c r="L39" s="44">
        <v>0</v>
      </c>
      <c r="M39" s="44">
        <v>0</v>
      </c>
      <c r="N39" s="16">
        <f t="shared" si="0"/>
        <v>0</v>
      </c>
      <c r="O39" s="5">
        <v>0</v>
      </c>
      <c r="P39" s="5">
        <f t="shared" si="6"/>
        <v>0</v>
      </c>
      <c r="Q39" s="16">
        <f t="shared" si="1"/>
        <v>0</v>
      </c>
      <c r="R39" s="5">
        <v>0</v>
      </c>
      <c r="S39" s="16">
        <f t="shared" si="2"/>
        <v>0</v>
      </c>
      <c r="T39" s="5">
        <f t="shared" si="7"/>
        <v>0</v>
      </c>
      <c r="U39" s="16">
        <f t="shared" si="3"/>
        <v>0</v>
      </c>
    </row>
    <row r="40" spans="1:21" ht="27.95" customHeight="1" x14ac:dyDescent="0.2">
      <c r="A40" s="1">
        <f t="shared" si="4"/>
        <v>35</v>
      </c>
      <c r="B40" s="1" t="s">
        <v>22</v>
      </c>
      <c r="C40" s="1"/>
      <c r="D40" s="25" t="s">
        <v>122</v>
      </c>
      <c r="E40" s="25" t="s">
        <v>123</v>
      </c>
      <c r="F40" s="26" t="s">
        <v>124</v>
      </c>
      <c r="G40" s="16">
        <f t="shared" si="5"/>
        <v>1047.78</v>
      </c>
      <c r="H40" s="44">
        <v>12</v>
      </c>
      <c r="I40" s="44">
        <v>0</v>
      </c>
      <c r="J40" s="44">
        <v>12</v>
      </c>
      <c r="K40" s="44">
        <v>3</v>
      </c>
      <c r="L40" s="44">
        <v>3</v>
      </c>
      <c r="M40" s="44">
        <v>0</v>
      </c>
      <c r="N40" s="16">
        <f t="shared" si="0"/>
        <v>25</v>
      </c>
      <c r="O40" s="5">
        <v>1047.78</v>
      </c>
      <c r="P40" s="5">
        <f t="shared" si="6"/>
        <v>1047.78</v>
      </c>
      <c r="Q40" s="16">
        <f t="shared" si="1"/>
        <v>100</v>
      </c>
      <c r="R40" s="5">
        <v>0</v>
      </c>
      <c r="S40" s="16">
        <f t="shared" si="2"/>
        <v>0</v>
      </c>
      <c r="T40" s="5">
        <f t="shared" si="7"/>
        <v>1047.78</v>
      </c>
      <c r="U40" s="16">
        <f t="shared" si="3"/>
        <v>100</v>
      </c>
    </row>
    <row r="41" spans="1:21" ht="27.95" customHeight="1" x14ac:dyDescent="0.2">
      <c r="A41" s="1">
        <f t="shared" si="4"/>
        <v>36</v>
      </c>
      <c r="B41" s="1" t="s">
        <v>22</v>
      </c>
      <c r="C41" s="1"/>
      <c r="D41" s="25" t="s">
        <v>266</v>
      </c>
      <c r="E41" s="25" t="s">
        <v>41</v>
      </c>
      <c r="F41" s="26"/>
      <c r="G41" s="16">
        <f t="shared" si="5"/>
        <v>0</v>
      </c>
      <c r="H41" s="44">
        <v>2</v>
      </c>
      <c r="I41" s="44">
        <v>0</v>
      </c>
      <c r="J41" s="44">
        <v>2</v>
      </c>
      <c r="K41" s="44">
        <v>0</v>
      </c>
      <c r="L41" s="44">
        <v>0</v>
      </c>
      <c r="M41" s="44">
        <v>0</v>
      </c>
      <c r="N41" s="16">
        <f t="shared" si="0"/>
        <v>0</v>
      </c>
      <c r="O41" s="16">
        <f t="shared" si="0"/>
        <v>0</v>
      </c>
      <c r="P41" s="5">
        <f t="shared" si="6"/>
        <v>0</v>
      </c>
      <c r="Q41" s="16">
        <f t="shared" si="0"/>
        <v>0</v>
      </c>
      <c r="R41" s="16">
        <f t="shared" si="0"/>
        <v>0</v>
      </c>
      <c r="S41" s="16">
        <f t="shared" si="0"/>
        <v>0</v>
      </c>
      <c r="T41" s="5">
        <f t="shared" si="7"/>
        <v>0</v>
      </c>
      <c r="U41" s="16">
        <f t="shared" si="0"/>
        <v>0</v>
      </c>
    </row>
    <row r="42" spans="1:21" ht="38.25" customHeight="1" x14ac:dyDescent="0.2">
      <c r="A42" s="1">
        <f t="shared" si="4"/>
        <v>37</v>
      </c>
      <c r="B42" s="69" t="s">
        <v>23</v>
      </c>
      <c r="C42" s="69" t="s">
        <v>273</v>
      </c>
      <c r="D42" s="25" t="s">
        <v>274</v>
      </c>
      <c r="E42" s="25" t="s">
        <v>41</v>
      </c>
      <c r="F42" s="26"/>
      <c r="G42" s="16">
        <f t="shared" si="5"/>
        <v>0</v>
      </c>
      <c r="H42" s="44">
        <v>1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16">
        <f t="shared" si="0"/>
        <v>0</v>
      </c>
      <c r="O42" s="16">
        <f t="shared" si="0"/>
        <v>0</v>
      </c>
      <c r="P42" s="5">
        <f t="shared" si="6"/>
        <v>0</v>
      </c>
      <c r="Q42" s="16">
        <f t="shared" si="0"/>
        <v>0</v>
      </c>
      <c r="R42" s="16">
        <f t="shared" si="0"/>
        <v>0</v>
      </c>
      <c r="S42" s="16">
        <f t="shared" si="0"/>
        <v>0</v>
      </c>
      <c r="T42" s="5">
        <f t="shared" si="7"/>
        <v>0</v>
      </c>
      <c r="U42" s="16">
        <f t="shared" si="0"/>
        <v>0</v>
      </c>
    </row>
    <row r="43" spans="1:21" ht="27.95" customHeight="1" x14ac:dyDescent="0.2">
      <c r="A43" s="1">
        <f t="shared" si="4"/>
        <v>38</v>
      </c>
      <c r="B43" s="1" t="s">
        <v>22</v>
      </c>
      <c r="C43" s="1"/>
      <c r="D43" s="25" t="s">
        <v>125</v>
      </c>
      <c r="E43" s="25" t="s">
        <v>72</v>
      </c>
      <c r="F43" s="26" t="s">
        <v>126</v>
      </c>
      <c r="G43" s="16">
        <f t="shared" si="5"/>
        <v>0</v>
      </c>
      <c r="H43" s="44">
        <v>6</v>
      </c>
      <c r="I43" s="44">
        <v>1</v>
      </c>
      <c r="J43" s="44">
        <v>5</v>
      </c>
      <c r="K43" s="44">
        <v>0</v>
      </c>
      <c r="L43" s="44">
        <v>0</v>
      </c>
      <c r="M43" s="44">
        <v>0</v>
      </c>
      <c r="N43" s="16">
        <f t="shared" si="0"/>
        <v>0</v>
      </c>
      <c r="O43" s="5">
        <v>0</v>
      </c>
      <c r="P43" s="5">
        <f t="shared" si="6"/>
        <v>0</v>
      </c>
      <c r="Q43" s="16">
        <f t="shared" si="1"/>
        <v>0</v>
      </c>
      <c r="R43" s="5">
        <v>0</v>
      </c>
      <c r="S43" s="16">
        <f t="shared" si="2"/>
        <v>0</v>
      </c>
      <c r="T43" s="5">
        <f t="shared" si="7"/>
        <v>0</v>
      </c>
      <c r="U43" s="16">
        <f t="shared" si="3"/>
        <v>0</v>
      </c>
    </row>
    <row r="44" spans="1:21" ht="27.95" customHeight="1" x14ac:dyDescent="0.2">
      <c r="A44" s="1">
        <f t="shared" si="4"/>
        <v>39</v>
      </c>
      <c r="B44" s="1" t="s">
        <v>22</v>
      </c>
      <c r="C44" s="1"/>
      <c r="D44" s="37" t="s">
        <v>127</v>
      </c>
      <c r="E44" s="37" t="s">
        <v>128</v>
      </c>
      <c r="F44" s="28" t="s">
        <v>129</v>
      </c>
      <c r="G44" s="16">
        <f t="shared" si="5"/>
        <v>3257.43</v>
      </c>
      <c r="H44" s="44">
        <v>8</v>
      </c>
      <c r="I44" s="44">
        <v>2</v>
      </c>
      <c r="J44" s="44">
        <v>5</v>
      </c>
      <c r="K44" s="44">
        <v>4</v>
      </c>
      <c r="L44" s="44">
        <v>5</v>
      </c>
      <c r="M44" s="44">
        <v>0</v>
      </c>
      <c r="N44" s="16">
        <f t="shared" si="0"/>
        <v>50</v>
      </c>
      <c r="O44" s="5">
        <v>3257.43</v>
      </c>
      <c r="P44" s="5">
        <f t="shared" si="6"/>
        <v>3257.43</v>
      </c>
      <c r="Q44" s="16">
        <f t="shared" si="1"/>
        <v>100</v>
      </c>
      <c r="R44" s="5">
        <v>0</v>
      </c>
      <c r="S44" s="16">
        <f t="shared" si="2"/>
        <v>0</v>
      </c>
      <c r="T44" s="5">
        <f t="shared" si="7"/>
        <v>3257.43</v>
      </c>
      <c r="U44" s="16">
        <f t="shared" si="3"/>
        <v>100</v>
      </c>
    </row>
    <row r="45" spans="1:21" ht="27.95" customHeight="1" x14ac:dyDescent="0.2">
      <c r="A45" s="1">
        <f t="shared" si="4"/>
        <v>40</v>
      </c>
      <c r="B45" s="1" t="s">
        <v>22</v>
      </c>
      <c r="C45" s="1"/>
      <c r="D45" s="25" t="s">
        <v>275</v>
      </c>
      <c r="E45" s="37" t="s">
        <v>276</v>
      </c>
      <c r="F45" s="59"/>
      <c r="G45" s="16">
        <f t="shared" si="5"/>
        <v>0</v>
      </c>
      <c r="H45" s="44">
        <v>3</v>
      </c>
      <c r="I45" s="44">
        <v>0</v>
      </c>
      <c r="J45" s="44">
        <v>2</v>
      </c>
      <c r="K45" s="44">
        <v>0</v>
      </c>
      <c r="L45" s="44">
        <v>0</v>
      </c>
      <c r="M45" s="44">
        <v>0</v>
      </c>
      <c r="N45" s="16">
        <f t="shared" si="0"/>
        <v>0</v>
      </c>
      <c r="O45" s="16">
        <f t="shared" si="0"/>
        <v>0</v>
      </c>
      <c r="P45" s="5">
        <f t="shared" si="6"/>
        <v>0</v>
      </c>
      <c r="Q45" s="16">
        <f t="shared" si="0"/>
        <v>0</v>
      </c>
      <c r="R45" s="16">
        <f t="shared" si="0"/>
        <v>0</v>
      </c>
      <c r="S45" s="16">
        <f t="shared" si="0"/>
        <v>0</v>
      </c>
      <c r="T45" s="5">
        <f t="shared" si="7"/>
        <v>0</v>
      </c>
      <c r="U45" s="16">
        <f t="shared" si="0"/>
        <v>0</v>
      </c>
    </row>
    <row r="46" spans="1:21" ht="27.95" customHeight="1" x14ac:dyDescent="0.2">
      <c r="A46" s="1">
        <f t="shared" si="4"/>
        <v>41</v>
      </c>
      <c r="B46" s="1" t="s">
        <v>22</v>
      </c>
      <c r="C46" s="1"/>
      <c r="D46" s="37" t="s">
        <v>130</v>
      </c>
      <c r="E46" s="37" t="s">
        <v>41</v>
      </c>
      <c r="F46" s="38" t="s">
        <v>131</v>
      </c>
      <c r="G46" s="16">
        <f t="shared" si="5"/>
        <v>0</v>
      </c>
      <c r="H46" s="44">
        <v>8</v>
      </c>
      <c r="I46" s="44">
        <v>3</v>
      </c>
      <c r="J46" s="44">
        <v>4</v>
      </c>
      <c r="K46" s="44">
        <v>0</v>
      </c>
      <c r="L46" s="44">
        <v>0</v>
      </c>
      <c r="M46" s="44">
        <v>0</v>
      </c>
      <c r="N46" s="16">
        <f t="shared" si="0"/>
        <v>0</v>
      </c>
      <c r="O46" s="5">
        <v>0</v>
      </c>
      <c r="P46" s="5">
        <f t="shared" si="6"/>
        <v>0</v>
      </c>
      <c r="Q46" s="16">
        <f t="shared" si="1"/>
        <v>0</v>
      </c>
      <c r="R46" s="5">
        <v>0</v>
      </c>
      <c r="S46" s="16">
        <f t="shared" si="2"/>
        <v>0</v>
      </c>
      <c r="T46" s="5">
        <f t="shared" si="7"/>
        <v>0</v>
      </c>
      <c r="U46" s="16">
        <f t="shared" si="3"/>
        <v>0</v>
      </c>
    </row>
    <row r="47" spans="1:21" ht="29.25" customHeight="1" x14ac:dyDescent="0.2">
      <c r="A47" s="1">
        <f t="shared" si="4"/>
        <v>42</v>
      </c>
      <c r="B47" s="25" t="s">
        <v>23</v>
      </c>
      <c r="C47" s="69" t="s">
        <v>29</v>
      </c>
      <c r="D47" s="25" t="s">
        <v>132</v>
      </c>
      <c r="E47" s="25" t="s">
        <v>78</v>
      </c>
      <c r="F47" s="26" t="s">
        <v>133</v>
      </c>
      <c r="G47" s="16">
        <f t="shared" si="5"/>
        <v>0</v>
      </c>
      <c r="H47" s="44">
        <v>3</v>
      </c>
      <c r="I47" s="44">
        <v>0</v>
      </c>
      <c r="J47" s="44">
        <v>2</v>
      </c>
      <c r="K47" s="44">
        <v>0</v>
      </c>
      <c r="L47" s="44">
        <v>0</v>
      </c>
      <c r="M47" s="44">
        <v>0</v>
      </c>
      <c r="N47" s="16">
        <f t="shared" si="0"/>
        <v>0</v>
      </c>
      <c r="O47" s="5">
        <v>0</v>
      </c>
      <c r="P47" s="5">
        <f t="shared" si="6"/>
        <v>0</v>
      </c>
      <c r="Q47" s="16">
        <f t="shared" si="1"/>
        <v>0</v>
      </c>
      <c r="R47" s="5">
        <v>0</v>
      </c>
      <c r="S47" s="16">
        <f t="shared" si="2"/>
        <v>0</v>
      </c>
      <c r="T47" s="5">
        <f t="shared" si="7"/>
        <v>0</v>
      </c>
      <c r="U47" s="16">
        <f t="shared" si="3"/>
        <v>0</v>
      </c>
    </row>
    <row r="48" spans="1:21" ht="28.5" customHeight="1" x14ac:dyDescent="0.2">
      <c r="A48" s="1">
        <f t="shared" si="4"/>
        <v>43</v>
      </c>
      <c r="B48" s="60" t="s">
        <v>22</v>
      </c>
      <c r="C48" s="69"/>
      <c r="D48" s="37" t="s">
        <v>277</v>
      </c>
      <c r="E48" s="25" t="s">
        <v>41</v>
      </c>
      <c r="F48" s="26"/>
      <c r="G48" s="16">
        <f t="shared" si="5"/>
        <v>0</v>
      </c>
      <c r="H48" s="44">
        <v>4</v>
      </c>
      <c r="I48" s="44">
        <v>0</v>
      </c>
      <c r="J48" s="44">
        <v>3</v>
      </c>
      <c r="K48" s="44">
        <v>0</v>
      </c>
      <c r="L48" s="44">
        <v>0</v>
      </c>
      <c r="M48" s="44">
        <v>0</v>
      </c>
      <c r="N48" s="16">
        <f t="shared" si="0"/>
        <v>0</v>
      </c>
      <c r="O48" s="5">
        <v>0</v>
      </c>
      <c r="P48" s="5">
        <f t="shared" si="6"/>
        <v>0</v>
      </c>
      <c r="Q48" s="5">
        <v>0</v>
      </c>
      <c r="R48" s="5">
        <v>0</v>
      </c>
      <c r="S48" s="5">
        <v>0</v>
      </c>
      <c r="T48" s="5">
        <f t="shared" si="7"/>
        <v>0</v>
      </c>
      <c r="U48" s="5">
        <v>0</v>
      </c>
    </row>
    <row r="49" spans="1:21" ht="27.95" customHeight="1" x14ac:dyDescent="0.2">
      <c r="A49" s="1">
        <f t="shared" si="4"/>
        <v>44</v>
      </c>
      <c r="B49" s="1" t="s">
        <v>22</v>
      </c>
      <c r="C49" s="1"/>
      <c r="D49" s="25" t="s">
        <v>134</v>
      </c>
      <c r="E49" s="25" t="s">
        <v>135</v>
      </c>
      <c r="F49" s="26" t="s">
        <v>136</v>
      </c>
      <c r="G49" s="16">
        <f t="shared" si="5"/>
        <v>140.49</v>
      </c>
      <c r="H49" s="44">
        <v>7</v>
      </c>
      <c r="I49" s="44">
        <v>1</v>
      </c>
      <c r="J49" s="44">
        <v>4</v>
      </c>
      <c r="K49" s="44">
        <v>1</v>
      </c>
      <c r="L49" s="44">
        <v>1</v>
      </c>
      <c r="M49" s="44">
        <v>0</v>
      </c>
      <c r="N49" s="16">
        <f t="shared" si="0"/>
        <v>14.285714285714285</v>
      </c>
      <c r="O49" s="5">
        <v>140.49</v>
      </c>
      <c r="P49" s="5">
        <f t="shared" si="6"/>
        <v>140.49</v>
      </c>
      <c r="Q49" s="16">
        <f t="shared" si="1"/>
        <v>100</v>
      </c>
      <c r="R49" s="5">
        <v>0</v>
      </c>
      <c r="S49" s="16">
        <f t="shared" si="2"/>
        <v>0</v>
      </c>
      <c r="T49" s="5">
        <f t="shared" si="7"/>
        <v>140.49</v>
      </c>
      <c r="U49" s="16">
        <f t="shared" si="3"/>
        <v>100</v>
      </c>
    </row>
    <row r="50" spans="1:21" ht="27.95" customHeight="1" x14ac:dyDescent="0.2">
      <c r="A50" s="1">
        <f t="shared" si="4"/>
        <v>45</v>
      </c>
      <c r="B50" s="1" t="s">
        <v>22</v>
      </c>
      <c r="C50" s="1"/>
      <c r="D50" s="25" t="s">
        <v>137</v>
      </c>
      <c r="E50" s="31" t="s">
        <v>53</v>
      </c>
      <c r="F50" s="26" t="s">
        <v>138</v>
      </c>
      <c r="G50" s="16">
        <f t="shared" si="5"/>
        <v>0</v>
      </c>
      <c r="H50" s="44">
        <f t="shared" si="8"/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16">
        <f t="shared" si="0"/>
        <v>0</v>
      </c>
      <c r="O50" s="5">
        <v>0</v>
      </c>
      <c r="P50" s="5">
        <f t="shared" si="6"/>
        <v>0</v>
      </c>
      <c r="Q50" s="16">
        <f t="shared" si="1"/>
        <v>0</v>
      </c>
      <c r="R50" s="5">
        <v>0</v>
      </c>
      <c r="S50" s="16">
        <f t="shared" si="2"/>
        <v>0</v>
      </c>
      <c r="T50" s="5">
        <f t="shared" si="7"/>
        <v>0</v>
      </c>
      <c r="U50" s="16">
        <f t="shared" si="3"/>
        <v>0</v>
      </c>
    </row>
    <row r="51" spans="1:21" ht="27.95" customHeight="1" x14ac:dyDescent="0.2">
      <c r="A51" s="1">
        <f t="shared" si="4"/>
        <v>46</v>
      </c>
      <c r="B51" s="1" t="s">
        <v>22</v>
      </c>
      <c r="C51" s="1"/>
      <c r="D51" s="25" t="s">
        <v>139</v>
      </c>
      <c r="E51" s="31" t="s">
        <v>135</v>
      </c>
      <c r="F51" s="26" t="s">
        <v>140</v>
      </c>
      <c r="G51" s="16">
        <f t="shared" si="5"/>
        <v>0</v>
      </c>
      <c r="H51" s="44">
        <f t="shared" si="8"/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16">
        <f t="shared" si="0"/>
        <v>0</v>
      </c>
      <c r="O51" s="5">
        <v>0</v>
      </c>
      <c r="P51" s="5">
        <f t="shared" si="6"/>
        <v>0</v>
      </c>
      <c r="Q51" s="16">
        <f t="shared" si="1"/>
        <v>0</v>
      </c>
      <c r="R51" s="5">
        <v>0</v>
      </c>
      <c r="S51" s="16">
        <f t="shared" si="2"/>
        <v>0</v>
      </c>
      <c r="T51" s="5">
        <f t="shared" si="7"/>
        <v>0</v>
      </c>
      <c r="U51" s="16">
        <f t="shared" si="3"/>
        <v>0</v>
      </c>
    </row>
    <row r="52" spans="1:21" ht="27.95" customHeight="1" x14ac:dyDescent="0.2">
      <c r="A52" s="1">
        <f t="shared" si="4"/>
        <v>47</v>
      </c>
      <c r="B52" s="1" t="s">
        <v>22</v>
      </c>
      <c r="C52" s="1"/>
      <c r="D52" s="25" t="s">
        <v>141</v>
      </c>
      <c r="E52" s="25" t="s">
        <v>53</v>
      </c>
      <c r="F52" s="26" t="s">
        <v>142</v>
      </c>
      <c r="G52" s="16">
        <f t="shared" si="5"/>
        <v>437.95</v>
      </c>
      <c r="H52" s="44">
        <v>5</v>
      </c>
      <c r="I52" s="44">
        <v>1</v>
      </c>
      <c r="J52" s="44">
        <v>4</v>
      </c>
      <c r="K52" s="44">
        <v>2</v>
      </c>
      <c r="L52" s="44">
        <v>2</v>
      </c>
      <c r="M52" s="44">
        <v>0</v>
      </c>
      <c r="N52" s="16">
        <f t="shared" si="0"/>
        <v>40</v>
      </c>
      <c r="O52" s="5">
        <v>437.95</v>
      </c>
      <c r="P52" s="5">
        <f t="shared" si="6"/>
        <v>437.95</v>
      </c>
      <c r="Q52" s="16">
        <f t="shared" si="1"/>
        <v>100</v>
      </c>
      <c r="R52" s="5">
        <v>0</v>
      </c>
      <c r="S52" s="16">
        <f t="shared" si="2"/>
        <v>0</v>
      </c>
      <c r="T52" s="5">
        <f t="shared" si="7"/>
        <v>437.95</v>
      </c>
      <c r="U52" s="16">
        <f t="shared" si="3"/>
        <v>100</v>
      </c>
    </row>
    <row r="53" spans="1:21" ht="27.95" customHeight="1" x14ac:dyDescent="0.2">
      <c r="A53" s="1">
        <f t="shared" si="4"/>
        <v>48</v>
      </c>
      <c r="B53" s="1" t="s">
        <v>22</v>
      </c>
      <c r="C53" s="1"/>
      <c r="D53" s="25" t="s">
        <v>143</v>
      </c>
      <c r="E53" s="25" t="s">
        <v>53</v>
      </c>
      <c r="F53" s="26" t="s">
        <v>144</v>
      </c>
      <c r="G53" s="16">
        <f t="shared" si="5"/>
        <v>0</v>
      </c>
      <c r="H53" s="44">
        <v>7</v>
      </c>
      <c r="I53" s="44">
        <v>0</v>
      </c>
      <c r="J53" s="44">
        <v>6</v>
      </c>
      <c r="K53" s="44">
        <v>0</v>
      </c>
      <c r="L53" s="44">
        <v>0</v>
      </c>
      <c r="M53" s="44">
        <v>0</v>
      </c>
      <c r="N53" s="16">
        <f t="shared" si="0"/>
        <v>0</v>
      </c>
      <c r="O53" s="5">
        <v>0</v>
      </c>
      <c r="P53" s="5">
        <f t="shared" si="6"/>
        <v>0</v>
      </c>
      <c r="Q53" s="16">
        <f t="shared" si="1"/>
        <v>0</v>
      </c>
      <c r="R53" s="5">
        <v>0</v>
      </c>
      <c r="S53" s="16">
        <f t="shared" si="2"/>
        <v>0</v>
      </c>
      <c r="T53" s="5">
        <f t="shared" si="7"/>
        <v>0</v>
      </c>
      <c r="U53" s="16">
        <f t="shared" si="3"/>
        <v>0</v>
      </c>
    </row>
    <row r="54" spans="1:21" ht="49.5" customHeight="1" x14ac:dyDescent="0.2">
      <c r="A54" s="1">
        <f t="shared" si="4"/>
        <v>49</v>
      </c>
      <c r="B54" s="25" t="s">
        <v>23</v>
      </c>
      <c r="C54" s="69" t="s">
        <v>268</v>
      </c>
      <c r="D54" s="25" t="s">
        <v>267</v>
      </c>
      <c r="E54" s="25" t="s">
        <v>41</v>
      </c>
      <c r="F54" s="26"/>
      <c r="G54" s="16">
        <f t="shared" si="5"/>
        <v>0</v>
      </c>
      <c r="H54" s="44">
        <v>2</v>
      </c>
      <c r="I54" s="44">
        <v>0</v>
      </c>
      <c r="J54" s="44">
        <v>2</v>
      </c>
      <c r="K54" s="44">
        <v>0</v>
      </c>
      <c r="L54" s="44">
        <v>0</v>
      </c>
      <c r="M54" s="44">
        <v>0</v>
      </c>
      <c r="N54" s="16">
        <f t="shared" si="0"/>
        <v>0</v>
      </c>
      <c r="O54" s="16">
        <f t="shared" si="0"/>
        <v>0</v>
      </c>
      <c r="P54" s="5">
        <f t="shared" si="6"/>
        <v>0</v>
      </c>
      <c r="Q54" s="16">
        <f t="shared" si="0"/>
        <v>0</v>
      </c>
      <c r="R54" s="16">
        <f t="shared" si="0"/>
        <v>0</v>
      </c>
      <c r="S54" s="16">
        <f t="shared" si="0"/>
        <v>0</v>
      </c>
      <c r="T54" s="5">
        <f t="shared" si="7"/>
        <v>0</v>
      </c>
      <c r="U54" s="16">
        <f t="shared" si="0"/>
        <v>0</v>
      </c>
    </row>
    <row r="55" spans="1:21" ht="27.95" customHeight="1" x14ac:dyDescent="0.2">
      <c r="A55" s="1">
        <f t="shared" si="4"/>
        <v>50</v>
      </c>
      <c r="B55" s="1" t="s">
        <v>22</v>
      </c>
      <c r="C55" s="1"/>
      <c r="D55" s="25" t="s">
        <v>145</v>
      </c>
      <c r="E55" s="25" t="s">
        <v>111</v>
      </c>
      <c r="F55" s="26" t="s">
        <v>146</v>
      </c>
      <c r="G55" s="16">
        <f t="shared" si="5"/>
        <v>0</v>
      </c>
      <c r="H55" s="44">
        <v>14</v>
      </c>
      <c r="I55" s="44">
        <v>0</v>
      </c>
      <c r="J55" s="44">
        <v>10</v>
      </c>
      <c r="K55" s="44">
        <v>0</v>
      </c>
      <c r="L55" s="44">
        <v>0</v>
      </c>
      <c r="M55" s="44">
        <v>0</v>
      </c>
      <c r="N55" s="16">
        <f t="shared" si="0"/>
        <v>0</v>
      </c>
      <c r="O55" s="5">
        <v>0</v>
      </c>
      <c r="P55" s="5">
        <f t="shared" si="6"/>
        <v>0</v>
      </c>
      <c r="Q55" s="16">
        <f t="shared" si="1"/>
        <v>0</v>
      </c>
      <c r="R55" s="5">
        <v>0</v>
      </c>
      <c r="S55" s="16">
        <f t="shared" si="2"/>
        <v>0</v>
      </c>
      <c r="T55" s="5">
        <f t="shared" si="7"/>
        <v>0</v>
      </c>
      <c r="U55" s="16">
        <f t="shared" si="3"/>
        <v>0</v>
      </c>
    </row>
    <row r="56" spans="1:21" ht="27.95" customHeight="1" x14ac:dyDescent="0.2">
      <c r="A56" s="1">
        <f t="shared" si="4"/>
        <v>51</v>
      </c>
      <c r="B56" s="1" t="s">
        <v>22</v>
      </c>
      <c r="C56" s="1"/>
      <c r="D56" s="25" t="s">
        <v>149</v>
      </c>
      <c r="E56" s="25" t="s">
        <v>150</v>
      </c>
      <c r="F56" s="26" t="s">
        <v>151</v>
      </c>
      <c r="G56" s="16">
        <f t="shared" si="5"/>
        <v>0</v>
      </c>
      <c r="H56" s="44">
        <v>5</v>
      </c>
      <c r="I56" s="44">
        <v>0</v>
      </c>
      <c r="J56" s="44">
        <v>4</v>
      </c>
      <c r="K56" s="44">
        <v>0</v>
      </c>
      <c r="L56" s="44">
        <v>0</v>
      </c>
      <c r="M56" s="44">
        <v>0</v>
      </c>
      <c r="N56" s="16">
        <f t="shared" si="0"/>
        <v>0</v>
      </c>
      <c r="O56" s="5">
        <v>0</v>
      </c>
      <c r="P56" s="5">
        <f t="shared" si="6"/>
        <v>0</v>
      </c>
      <c r="Q56" s="16">
        <f t="shared" si="1"/>
        <v>0</v>
      </c>
      <c r="R56" s="5">
        <v>0</v>
      </c>
      <c r="S56" s="16">
        <f t="shared" si="2"/>
        <v>0</v>
      </c>
      <c r="T56" s="5">
        <f t="shared" si="7"/>
        <v>0</v>
      </c>
      <c r="U56" s="16">
        <f t="shared" si="3"/>
        <v>0</v>
      </c>
    </row>
    <row r="57" spans="1:21" ht="27.95" customHeight="1" x14ac:dyDescent="0.2">
      <c r="A57" s="1">
        <f t="shared" si="4"/>
        <v>52</v>
      </c>
      <c r="B57" s="1" t="s">
        <v>22</v>
      </c>
      <c r="C57" s="1"/>
      <c r="D57" s="25" t="s">
        <v>152</v>
      </c>
      <c r="E57" s="31" t="s">
        <v>53</v>
      </c>
      <c r="F57" s="26" t="s">
        <v>153</v>
      </c>
      <c r="G57" s="16">
        <f t="shared" si="5"/>
        <v>0</v>
      </c>
      <c r="H57" s="44">
        <v>7</v>
      </c>
      <c r="I57" s="44">
        <v>1</v>
      </c>
      <c r="J57" s="44">
        <v>5</v>
      </c>
      <c r="K57" s="44">
        <v>0</v>
      </c>
      <c r="L57" s="44">
        <v>0</v>
      </c>
      <c r="M57" s="44">
        <v>0</v>
      </c>
      <c r="N57" s="16">
        <f t="shared" si="0"/>
        <v>0</v>
      </c>
      <c r="O57" s="5">
        <v>0</v>
      </c>
      <c r="P57" s="5">
        <f t="shared" si="6"/>
        <v>0</v>
      </c>
      <c r="Q57" s="16">
        <f t="shared" si="1"/>
        <v>0</v>
      </c>
      <c r="R57" s="5">
        <v>0</v>
      </c>
      <c r="S57" s="16">
        <f t="shared" si="2"/>
        <v>0</v>
      </c>
      <c r="T57" s="5">
        <f t="shared" si="7"/>
        <v>0</v>
      </c>
      <c r="U57" s="16">
        <f t="shared" si="3"/>
        <v>0</v>
      </c>
    </row>
    <row r="58" spans="1:21" ht="27.95" customHeight="1" x14ac:dyDescent="0.2">
      <c r="A58" s="1">
        <f t="shared" si="4"/>
        <v>53</v>
      </c>
      <c r="B58" s="1" t="s">
        <v>22</v>
      </c>
      <c r="C58" s="1"/>
      <c r="D58" s="25" t="s">
        <v>154</v>
      </c>
      <c r="E58" s="25" t="s">
        <v>155</v>
      </c>
      <c r="F58" s="26" t="s">
        <v>156</v>
      </c>
      <c r="G58" s="16">
        <f t="shared" si="5"/>
        <v>0</v>
      </c>
      <c r="H58" s="44">
        <v>7</v>
      </c>
      <c r="I58" s="44">
        <v>0</v>
      </c>
      <c r="J58" s="44">
        <v>7</v>
      </c>
      <c r="K58" s="44">
        <v>0</v>
      </c>
      <c r="L58" s="44">
        <v>0</v>
      </c>
      <c r="M58" s="44">
        <v>0</v>
      </c>
      <c r="N58" s="16">
        <f t="shared" si="0"/>
        <v>0</v>
      </c>
      <c r="O58" s="5">
        <v>0</v>
      </c>
      <c r="P58" s="5">
        <f t="shared" si="6"/>
        <v>0</v>
      </c>
      <c r="Q58" s="16">
        <f t="shared" si="1"/>
        <v>0</v>
      </c>
      <c r="R58" s="5">
        <v>0</v>
      </c>
      <c r="S58" s="16">
        <f t="shared" si="2"/>
        <v>0</v>
      </c>
      <c r="T58" s="5">
        <f t="shared" si="7"/>
        <v>0</v>
      </c>
      <c r="U58" s="16">
        <f t="shared" si="3"/>
        <v>0</v>
      </c>
    </row>
    <row r="59" spans="1:21" ht="39" customHeight="1" x14ac:dyDescent="0.2">
      <c r="A59" s="1">
        <f t="shared" si="4"/>
        <v>54</v>
      </c>
      <c r="B59" s="25" t="s">
        <v>23</v>
      </c>
      <c r="C59" s="69" t="s">
        <v>30</v>
      </c>
      <c r="D59" s="25" t="s">
        <v>157</v>
      </c>
      <c r="E59" s="39" t="s">
        <v>158</v>
      </c>
      <c r="F59" s="32" t="s">
        <v>159</v>
      </c>
      <c r="G59" s="16">
        <f t="shared" si="5"/>
        <v>0</v>
      </c>
      <c r="H59" s="44">
        <v>9</v>
      </c>
      <c r="I59" s="44">
        <v>1</v>
      </c>
      <c r="J59" s="44">
        <v>5</v>
      </c>
      <c r="K59" s="44">
        <v>0</v>
      </c>
      <c r="L59" s="44">
        <v>0</v>
      </c>
      <c r="M59" s="44">
        <v>0</v>
      </c>
      <c r="N59" s="16">
        <f t="shared" si="0"/>
        <v>0</v>
      </c>
      <c r="O59" s="5">
        <v>0</v>
      </c>
      <c r="P59" s="5">
        <f t="shared" si="6"/>
        <v>0</v>
      </c>
      <c r="Q59" s="16">
        <f t="shared" si="1"/>
        <v>0</v>
      </c>
      <c r="R59" s="5">
        <v>0</v>
      </c>
      <c r="S59" s="16">
        <f t="shared" si="2"/>
        <v>0</v>
      </c>
      <c r="T59" s="5">
        <f t="shared" si="7"/>
        <v>0</v>
      </c>
      <c r="U59" s="16">
        <f t="shared" si="3"/>
        <v>0</v>
      </c>
    </row>
    <row r="60" spans="1:21" ht="27.95" customHeight="1" x14ac:dyDescent="0.2">
      <c r="A60" s="1">
        <f t="shared" si="4"/>
        <v>55</v>
      </c>
      <c r="B60" s="1" t="s">
        <v>22</v>
      </c>
      <c r="C60" s="1"/>
      <c r="D60" s="25" t="s">
        <v>160</v>
      </c>
      <c r="E60" s="25" t="s">
        <v>161</v>
      </c>
      <c r="F60" s="27" t="s">
        <v>162</v>
      </c>
      <c r="G60" s="16">
        <f t="shared" si="5"/>
        <v>251.6</v>
      </c>
      <c r="H60" s="44">
        <v>13</v>
      </c>
      <c r="I60" s="44">
        <v>0</v>
      </c>
      <c r="J60" s="44">
        <v>5</v>
      </c>
      <c r="K60" s="44">
        <v>2</v>
      </c>
      <c r="L60" s="44">
        <v>2</v>
      </c>
      <c r="M60" s="44">
        <v>0</v>
      </c>
      <c r="N60" s="16">
        <f t="shared" si="0"/>
        <v>15.384615384615385</v>
      </c>
      <c r="O60" s="5">
        <v>251.6</v>
      </c>
      <c r="P60" s="5">
        <f t="shared" si="6"/>
        <v>251.6</v>
      </c>
      <c r="Q60" s="16">
        <f t="shared" si="1"/>
        <v>100</v>
      </c>
      <c r="R60" s="5">
        <v>0</v>
      </c>
      <c r="S60" s="16">
        <f t="shared" si="2"/>
        <v>0</v>
      </c>
      <c r="T60" s="5">
        <f t="shared" si="7"/>
        <v>251.6</v>
      </c>
      <c r="U60" s="16">
        <f t="shared" si="3"/>
        <v>100</v>
      </c>
    </row>
    <row r="61" spans="1:21" ht="27.95" customHeight="1" x14ac:dyDescent="0.2">
      <c r="A61" s="1">
        <f t="shared" si="4"/>
        <v>56</v>
      </c>
      <c r="B61" s="25" t="s">
        <v>24</v>
      </c>
      <c r="C61" s="69" t="s">
        <v>31</v>
      </c>
      <c r="D61" s="25" t="s">
        <v>163</v>
      </c>
      <c r="E61" s="25" t="s">
        <v>164</v>
      </c>
      <c r="F61" s="26" t="s">
        <v>165</v>
      </c>
      <c r="G61" s="16">
        <f t="shared" si="5"/>
        <v>1060.3599999999999</v>
      </c>
      <c r="H61" s="44">
        <v>7</v>
      </c>
      <c r="I61" s="44">
        <v>2</v>
      </c>
      <c r="J61" s="44">
        <v>2</v>
      </c>
      <c r="K61" s="44">
        <v>4</v>
      </c>
      <c r="L61" s="44">
        <v>4</v>
      </c>
      <c r="M61" s="44">
        <v>0</v>
      </c>
      <c r="N61" s="16">
        <f t="shared" si="0"/>
        <v>57.142857142857139</v>
      </c>
      <c r="O61" s="5">
        <v>1060.3599999999999</v>
      </c>
      <c r="P61" s="5">
        <f t="shared" si="6"/>
        <v>1060.3599999999999</v>
      </c>
      <c r="Q61" s="16">
        <f t="shared" si="1"/>
        <v>100</v>
      </c>
      <c r="R61" s="5">
        <v>0</v>
      </c>
      <c r="S61" s="16">
        <f t="shared" si="2"/>
        <v>0</v>
      </c>
      <c r="T61" s="5">
        <f t="shared" si="7"/>
        <v>1060.3599999999999</v>
      </c>
      <c r="U61" s="16">
        <f t="shared" si="3"/>
        <v>100</v>
      </c>
    </row>
    <row r="62" spans="1:21" ht="27.95" customHeight="1" x14ac:dyDescent="0.2">
      <c r="A62" s="1">
        <f t="shared" si="4"/>
        <v>57</v>
      </c>
      <c r="B62" s="1" t="s">
        <v>22</v>
      </c>
      <c r="C62" s="1"/>
      <c r="D62" s="25" t="s">
        <v>166</v>
      </c>
      <c r="E62" s="25" t="s">
        <v>53</v>
      </c>
      <c r="F62" s="32" t="s">
        <v>167</v>
      </c>
      <c r="G62" s="16">
        <f t="shared" si="5"/>
        <v>0</v>
      </c>
      <c r="H62" s="44">
        <v>7</v>
      </c>
      <c r="I62" s="44">
        <v>1</v>
      </c>
      <c r="J62" s="44">
        <v>6</v>
      </c>
      <c r="K62" s="44">
        <v>0</v>
      </c>
      <c r="L62" s="44">
        <v>0</v>
      </c>
      <c r="M62" s="44">
        <v>0</v>
      </c>
      <c r="N62" s="16">
        <f t="shared" si="0"/>
        <v>0</v>
      </c>
      <c r="O62" s="5">
        <v>0</v>
      </c>
      <c r="P62" s="5">
        <f t="shared" si="6"/>
        <v>0</v>
      </c>
      <c r="Q62" s="16">
        <f t="shared" si="1"/>
        <v>0</v>
      </c>
      <c r="R62" s="5">
        <v>0</v>
      </c>
      <c r="S62" s="16">
        <f t="shared" si="2"/>
        <v>0</v>
      </c>
      <c r="T62" s="5">
        <f t="shared" si="7"/>
        <v>0</v>
      </c>
      <c r="U62" s="16">
        <f t="shared" si="3"/>
        <v>0</v>
      </c>
    </row>
    <row r="63" spans="1:21" ht="27.95" customHeight="1" x14ac:dyDescent="0.2">
      <c r="A63" s="1">
        <f t="shared" si="4"/>
        <v>58</v>
      </c>
      <c r="B63" s="1" t="s">
        <v>22</v>
      </c>
      <c r="C63" s="1"/>
      <c r="D63" s="25" t="s">
        <v>168</v>
      </c>
      <c r="E63" s="25" t="s">
        <v>41</v>
      </c>
      <c r="F63" s="32" t="s">
        <v>169</v>
      </c>
      <c r="G63" s="16">
        <f t="shared" si="5"/>
        <v>0</v>
      </c>
      <c r="H63" s="44">
        <v>7</v>
      </c>
      <c r="I63" s="44">
        <v>1</v>
      </c>
      <c r="J63" s="44">
        <v>4</v>
      </c>
      <c r="K63" s="44">
        <v>0</v>
      </c>
      <c r="L63" s="44">
        <v>0</v>
      </c>
      <c r="M63" s="44">
        <v>0</v>
      </c>
      <c r="N63" s="16">
        <f t="shared" si="0"/>
        <v>0</v>
      </c>
      <c r="O63" s="5">
        <v>0</v>
      </c>
      <c r="P63" s="5">
        <f t="shared" si="6"/>
        <v>0</v>
      </c>
      <c r="Q63" s="16">
        <f t="shared" si="1"/>
        <v>0</v>
      </c>
      <c r="R63" s="5">
        <v>0</v>
      </c>
      <c r="S63" s="16">
        <f t="shared" si="2"/>
        <v>0</v>
      </c>
      <c r="T63" s="5">
        <f t="shared" si="7"/>
        <v>0</v>
      </c>
      <c r="U63" s="16">
        <f t="shared" si="3"/>
        <v>0</v>
      </c>
    </row>
    <row r="64" spans="1:21" ht="27.95" customHeight="1" x14ac:dyDescent="0.2">
      <c r="A64" s="1">
        <f t="shared" si="4"/>
        <v>59</v>
      </c>
      <c r="B64" s="1" t="s">
        <v>22</v>
      </c>
      <c r="C64" s="1"/>
      <c r="D64" s="25" t="s">
        <v>170</v>
      </c>
      <c r="E64" s="25" t="s">
        <v>41</v>
      </c>
      <c r="F64" s="32" t="s">
        <v>171</v>
      </c>
      <c r="G64" s="16">
        <f t="shared" si="5"/>
        <v>0</v>
      </c>
      <c r="H64" s="44">
        <v>8</v>
      </c>
      <c r="I64" s="44">
        <v>1</v>
      </c>
      <c r="J64" s="44">
        <v>6</v>
      </c>
      <c r="K64" s="44">
        <v>0</v>
      </c>
      <c r="L64" s="44">
        <v>0</v>
      </c>
      <c r="M64" s="44">
        <v>0</v>
      </c>
      <c r="N64" s="16">
        <f t="shared" si="0"/>
        <v>0</v>
      </c>
      <c r="O64" s="5">
        <v>0</v>
      </c>
      <c r="P64" s="5">
        <f t="shared" si="6"/>
        <v>0</v>
      </c>
      <c r="Q64" s="16">
        <f t="shared" si="1"/>
        <v>0</v>
      </c>
      <c r="R64" s="5">
        <v>0</v>
      </c>
      <c r="S64" s="16">
        <f t="shared" si="2"/>
        <v>0</v>
      </c>
      <c r="T64" s="5">
        <f t="shared" si="7"/>
        <v>0</v>
      </c>
      <c r="U64" s="16">
        <f t="shared" si="3"/>
        <v>0</v>
      </c>
    </row>
    <row r="65" spans="1:21" ht="27.95" customHeight="1" x14ac:dyDescent="0.2">
      <c r="A65" s="1">
        <f t="shared" si="4"/>
        <v>60</v>
      </c>
      <c r="B65" s="1" t="s">
        <v>22</v>
      </c>
      <c r="C65" s="1"/>
      <c r="D65" s="25" t="s">
        <v>172</v>
      </c>
      <c r="E65" s="31" t="s">
        <v>173</v>
      </c>
      <c r="F65" s="26" t="s">
        <v>174</v>
      </c>
      <c r="G65" s="16">
        <f t="shared" si="5"/>
        <v>0</v>
      </c>
      <c r="H65" s="44">
        <v>5</v>
      </c>
      <c r="I65" s="44">
        <v>1</v>
      </c>
      <c r="J65" s="44">
        <v>3</v>
      </c>
      <c r="K65" s="44">
        <v>0</v>
      </c>
      <c r="L65" s="44">
        <v>0</v>
      </c>
      <c r="M65" s="44">
        <v>0</v>
      </c>
      <c r="N65" s="16">
        <f t="shared" si="0"/>
        <v>0</v>
      </c>
      <c r="O65" s="5">
        <v>0</v>
      </c>
      <c r="P65" s="5">
        <f t="shared" si="6"/>
        <v>0</v>
      </c>
      <c r="Q65" s="16">
        <f t="shared" si="1"/>
        <v>0</v>
      </c>
      <c r="R65" s="5">
        <v>0</v>
      </c>
      <c r="S65" s="16">
        <f t="shared" si="2"/>
        <v>0</v>
      </c>
      <c r="T65" s="5">
        <f t="shared" si="7"/>
        <v>0</v>
      </c>
      <c r="U65" s="16">
        <f t="shared" si="3"/>
        <v>0</v>
      </c>
    </row>
    <row r="66" spans="1:21" ht="27.95" customHeight="1" x14ac:dyDescent="0.2">
      <c r="A66" s="1">
        <f t="shared" si="4"/>
        <v>61</v>
      </c>
      <c r="B66" s="1" t="s">
        <v>22</v>
      </c>
      <c r="C66" s="1"/>
      <c r="D66" s="25" t="s">
        <v>175</v>
      </c>
      <c r="E66" s="25" t="s">
        <v>176</v>
      </c>
      <c r="F66" s="27" t="s">
        <v>177</v>
      </c>
      <c r="G66" s="16">
        <f t="shared" si="5"/>
        <v>0</v>
      </c>
      <c r="H66" s="44">
        <v>2</v>
      </c>
      <c r="I66" s="44">
        <v>1</v>
      </c>
      <c r="J66" s="44">
        <v>1</v>
      </c>
      <c r="K66" s="44">
        <v>0</v>
      </c>
      <c r="L66" s="44">
        <v>0</v>
      </c>
      <c r="M66" s="44">
        <v>0</v>
      </c>
      <c r="N66" s="16">
        <f t="shared" si="0"/>
        <v>0</v>
      </c>
      <c r="O66" s="5">
        <v>0</v>
      </c>
      <c r="P66" s="5">
        <f t="shared" si="6"/>
        <v>0</v>
      </c>
      <c r="Q66" s="16">
        <f t="shared" si="1"/>
        <v>0</v>
      </c>
      <c r="R66" s="5">
        <v>0</v>
      </c>
      <c r="S66" s="16">
        <f t="shared" si="2"/>
        <v>0</v>
      </c>
      <c r="T66" s="5">
        <f t="shared" si="7"/>
        <v>0</v>
      </c>
      <c r="U66" s="16">
        <f t="shared" si="3"/>
        <v>0</v>
      </c>
    </row>
    <row r="67" spans="1:21" ht="27.95" customHeight="1" x14ac:dyDescent="0.2">
      <c r="A67" s="1">
        <f t="shared" si="4"/>
        <v>62</v>
      </c>
      <c r="B67" s="1" t="s">
        <v>22</v>
      </c>
      <c r="C67" s="1"/>
      <c r="D67" s="37" t="s">
        <v>178</v>
      </c>
      <c r="E67" s="37" t="s">
        <v>53</v>
      </c>
      <c r="F67" s="26" t="s">
        <v>179</v>
      </c>
      <c r="G67" s="16">
        <f t="shared" si="5"/>
        <v>0</v>
      </c>
      <c r="H67" s="44">
        <v>1</v>
      </c>
      <c r="I67" s="44">
        <v>0</v>
      </c>
      <c r="J67" s="44">
        <v>1</v>
      </c>
      <c r="K67" s="44">
        <v>0</v>
      </c>
      <c r="L67" s="44">
        <v>0</v>
      </c>
      <c r="M67" s="44">
        <v>0</v>
      </c>
      <c r="N67" s="16">
        <f t="shared" si="0"/>
        <v>0</v>
      </c>
      <c r="O67" s="5">
        <v>0</v>
      </c>
      <c r="P67" s="5">
        <f t="shared" si="6"/>
        <v>0</v>
      </c>
      <c r="Q67" s="16">
        <f t="shared" si="1"/>
        <v>0</v>
      </c>
      <c r="R67" s="5">
        <v>0</v>
      </c>
      <c r="S67" s="16">
        <f t="shared" si="2"/>
        <v>0</v>
      </c>
      <c r="T67" s="5">
        <f t="shared" si="7"/>
        <v>0</v>
      </c>
      <c r="U67" s="16">
        <f t="shared" si="3"/>
        <v>0</v>
      </c>
    </row>
    <row r="68" spans="1:21" ht="27.95" customHeight="1" x14ac:dyDescent="0.2">
      <c r="A68" s="1">
        <f t="shared" si="4"/>
        <v>63</v>
      </c>
      <c r="B68" s="1" t="s">
        <v>22</v>
      </c>
      <c r="C68" s="1"/>
      <c r="D68" s="25" t="s">
        <v>180</v>
      </c>
      <c r="E68" s="25" t="s">
        <v>41</v>
      </c>
      <c r="F68" s="32" t="s">
        <v>181</v>
      </c>
      <c r="G68" s="16">
        <f t="shared" si="5"/>
        <v>0</v>
      </c>
      <c r="H68" s="44">
        <v>3</v>
      </c>
      <c r="I68" s="44">
        <v>1</v>
      </c>
      <c r="J68" s="44">
        <v>2</v>
      </c>
      <c r="K68" s="44">
        <v>0</v>
      </c>
      <c r="L68" s="44">
        <v>0</v>
      </c>
      <c r="M68" s="44">
        <v>0</v>
      </c>
      <c r="N68" s="16">
        <f t="shared" si="0"/>
        <v>0</v>
      </c>
      <c r="O68" s="5">
        <v>0</v>
      </c>
      <c r="P68" s="5">
        <f t="shared" si="6"/>
        <v>0</v>
      </c>
      <c r="Q68" s="16">
        <f t="shared" si="1"/>
        <v>0</v>
      </c>
      <c r="R68" s="5">
        <v>0</v>
      </c>
      <c r="S68" s="16">
        <f t="shared" si="2"/>
        <v>0</v>
      </c>
      <c r="T68" s="5">
        <f t="shared" si="7"/>
        <v>0</v>
      </c>
      <c r="U68" s="16">
        <f t="shared" si="3"/>
        <v>0</v>
      </c>
    </row>
    <row r="69" spans="1:21" ht="27.95" customHeight="1" x14ac:dyDescent="0.2">
      <c r="A69" s="1">
        <f t="shared" si="4"/>
        <v>64</v>
      </c>
      <c r="B69" s="69" t="s">
        <v>24</v>
      </c>
      <c r="C69" s="69" t="s">
        <v>259</v>
      </c>
      <c r="D69" s="25" t="s">
        <v>260</v>
      </c>
      <c r="E69" s="25" t="s">
        <v>41</v>
      </c>
      <c r="F69" s="32"/>
      <c r="G69" s="16">
        <f t="shared" si="5"/>
        <v>0</v>
      </c>
      <c r="H69" s="44">
        <v>2</v>
      </c>
      <c r="I69" s="44">
        <v>1</v>
      </c>
      <c r="J69" s="44">
        <v>0</v>
      </c>
      <c r="K69" s="44">
        <v>0</v>
      </c>
      <c r="L69" s="44">
        <v>0</v>
      </c>
      <c r="M69" s="44">
        <v>0</v>
      </c>
      <c r="N69" s="16">
        <v>0</v>
      </c>
      <c r="O69" s="16">
        <f t="shared" ref="O69:U69" si="9">IF(I69=0,0,L69/I69)*100</f>
        <v>0</v>
      </c>
      <c r="P69" s="5">
        <f t="shared" si="6"/>
        <v>0</v>
      </c>
      <c r="Q69" s="16">
        <f t="shared" si="9"/>
        <v>0</v>
      </c>
      <c r="R69" s="16">
        <f t="shared" si="9"/>
        <v>0</v>
      </c>
      <c r="S69" s="16">
        <f t="shared" si="9"/>
        <v>0</v>
      </c>
      <c r="T69" s="5">
        <f t="shared" si="7"/>
        <v>0</v>
      </c>
      <c r="U69" s="16">
        <f t="shared" si="9"/>
        <v>0</v>
      </c>
    </row>
    <row r="70" spans="1:21" ht="27.95" customHeight="1" x14ac:dyDescent="0.2">
      <c r="A70" s="1">
        <f t="shared" si="4"/>
        <v>65</v>
      </c>
      <c r="B70" s="25" t="s">
        <v>25</v>
      </c>
      <c r="C70" s="69" t="s">
        <v>32</v>
      </c>
      <c r="D70" s="25" t="s">
        <v>182</v>
      </c>
      <c r="E70" s="25" t="s">
        <v>41</v>
      </c>
      <c r="F70" s="26" t="s">
        <v>183</v>
      </c>
      <c r="G70" s="16">
        <f t="shared" si="5"/>
        <v>0</v>
      </c>
      <c r="H70" s="44">
        <v>12</v>
      </c>
      <c r="I70" s="44">
        <v>4</v>
      </c>
      <c r="J70" s="44">
        <v>6</v>
      </c>
      <c r="K70" s="44">
        <v>0</v>
      </c>
      <c r="L70" s="44">
        <v>0</v>
      </c>
      <c r="M70" s="44">
        <v>0</v>
      </c>
      <c r="N70" s="16">
        <f t="shared" si="0"/>
        <v>0</v>
      </c>
      <c r="O70" s="5">
        <v>0</v>
      </c>
      <c r="P70" s="5">
        <f t="shared" si="6"/>
        <v>0</v>
      </c>
      <c r="Q70" s="16">
        <f t="shared" si="1"/>
        <v>0</v>
      </c>
      <c r="R70" s="5">
        <v>0</v>
      </c>
      <c r="S70" s="16">
        <f t="shared" si="2"/>
        <v>0</v>
      </c>
      <c r="T70" s="5">
        <f t="shared" si="7"/>
        <v>0</v>
      </c>
      <c r="U70" s="16">
        <f t="shared" si="3"/>
        <v>0</v>
      </c>
    </row>
    <row r="71" spans="1:21" ht="27.95" customHeight="1" x14ac:dyDescent="0.2">
      <c r="A71" s="1">
        <f t="shared" ref="A71:A106" si="10">ROW(A66:A66)</f>
        <v>66</v>
      </c>
      <c r="B71" s="1" t="s">
        <v>22</v>
      </c>
      <c r="C71" s="1"/>
      <c r="D71" s="25" t="s">
        <v>184</v>
      </c>
      <c r="E71" s="25" t="s">
        <v>185</v>
      </c>
      <c r="F71" s="32" t="s">
        <v>186</v>
      </c>
      <c r="G71" s="16">
        <f t="shared" si="5"/>
        <v>0</v>
      </c>
      <c r="H71" s="44">
        <v>4</v>
      </c>
      <c r="I71" s="44">
        <v>1</v>
      </c>
      <c r="J71" s="44">
        <v>1</v>
      </c>
      <c r="K71" s="44">
        <v>0</v>
      </c>
      <c r="L71" s="44">
        <v>0</v>
      </c>
      <c r="M71" s="44">
        <v>0</v>
      </c>
      <c r="N71" s="16">
        <f t="shared" si="0"/>
        <v>0</v>
      </c>
      <c r="O71" s="5">
        <v>0</v>
      </c>
      <c r="P71" s="5">
        <f t="shared" si="6"/>
        <v>0</v>
      </c>
      <c r="Q71" s="16">
        <f t="shared" si="1"/>
        <v>0</v>
      </c>
      <c r="R71" s="5">
        <v>0</v>
      </c>
      <c r="S71" s="16">
        <f t="shared" si="2"/>
        <v>0</v>
      </c>
      <c r="T71" s="5">
        <f t="shared" si="7"/>
        <v>0</v>
      </c>
      <c r="U71" s="16">
        <f t="shared" si="3"/>
        <v>0</v>
      </c>
    </row>
    <row r="72" spans="1:21" ht="27.95" customHeight="1" x14ac:dyDescent="0.2">
      <c r="A72" s="1">
        <f t="shared" si="10"/>
        <v>67</v>
      </c>
      <c r="B72" s="1" t="s">
        <v>22</v>
      </c>
      <c r="C72" s="1"/>
      <c r="D72" s="25" t="s">
        <v>187</v>
      </c>
      <c r="E72" s="25" t="s">
        <v>188</v>
      </c>
      <c r="F72" s="26" t="s">
        <v>189</v>
      </c>
      <c r="G72" s="16">
        <f t="shared" ref="G72:G106" si="11">O72</f>
        <v>1135.49</v>
      </c>
      <c r="H72" s="44">
        <v>9</v>
      </c>
      <c r="I72" s="44">
        <v>2</v>
      </c>
      <c r="J72" s="44">
        <v>6</v>
      </c>
      <c r="K72" s="44">
        <v>3</v>
      </c>
      <c r="L72" s="44">
        <v>4</v>
      </c>
      <c r="M72" s="44">
        <v>0</v>
      </c>
      <c r="N72" s="16">
        <f t="shared" si="0"/>
        <v>33.333333333333329</v>
      </c>
      <c r="O72" s="5">
        <v>1135.49</v>
      </c>
      <c r="P72" s="5">
        <f t="shared" ref="P72:P106" si="12">O72</f>
        <v>1135.49</v>
      </c>
      <c r="Q72" s="16">
        <f t="shared" si="1"/>
        <v>100</v>
      </c>
      <c r="R72" s="5">
        <v>0</v>
      </c>
      <c r="S72" s="16">
        <f t="shared" si="2"/>
        <v>0</v>
      </c>
      <c r="T72" s="5">
        <f t="shared" ref="T72:T106" si="13">SUM(P72, -R72)</f>
        <v>1135.49</v>
      </c>
      <c r="U72" s="16">
        <f t="shared" si="3"/>
        <v>100</v>
      </c>
    </row>
    <row r="73" spans="1:21" ht="27.95" customHeight="1" x14ac:dyDescent="0.2">
      <c r="A73" s="1">
        <f t="shared" si="10"/>
        <v>68</v>
      </c>
      <c r="B73" s="1" t="s">
        <v>22</v>
      </c>
      <c r="C73" s="1"/>
      <c r="D73" s="25" t="s">
        <v>190</v>
      </c>
      <c r="E73" s="25" t="s">
        <v>44</v>
      </c>
      <c r="F73" s="26" t="s">
        <v>191</v>
      </c>
      <c r="G73" s="16">
        <f t="shared" si="11"/>
        <v>0</v>
      </c>
      <c r="H73" s="44">
        <v>11</v>
      </c>
      <c r="I73" s="44">
        <v>2</v>
      </c>
      <c r="J73" s="44">
        <v>6</v>
      </c>
      <c r="K73" s="44">
        <v>0</v>
      </c>
      <c r="L73" s="44">
        <v>0</v>
      </c>
      <c r="M73" s="44">
        <v>0</v>
      </c>
      <c r="N73" s="16">
        <f t="shared" si="0"/>
        <v>0</v>
      </c>
      <c r="O73" s="5">
        <v>0</v>
      </c>
      <c r="P73" s="5">
        <f t="shared" si="12"/>
        <v>0</v>
      </c>
      <c r="Q73" s="16">
        <f t="shared" si="1"/>
        <v>0</v>
      </c>
      <c r="R73" s="5">
        <v>0</v>
      </c>
      <c r="S73" s="16">
        <f t="shared" si="2"/>
        <v>0</v>
      </c>
      <c r="T73" s="5">
        <f t="shared" si="13"/>
        <v>0</v>
      </c>
      <c r="U73" s="16">
        <f t="shared" si="3"/>
        <v>0</v>
      </c>
    </row>
    <row r="74" spans="1:21" ht="27.95" customHeight="1" x14ac:dyDescent="0.2">
      <c r="A74" s="1">
        <f t="shared" si="10"/>
        <v>69</v>
      </c>
      <c r="B74" s="1" t="s">
        <v>22</v>
      </c>
      <c r="C74" s="1"/>
      <c r="D74" s="25" t="s">
        <v>192</v>
      </c>
      <c r="E74" s="25" t="s">
        <v>123</v>
      </c>
      <c r="F74" s="26"/>
      <c r="G74" s="16">
        <f t="shared" si="11"/>
        <v>0</v>
      </c>
      <c r="H74" s="44">
        <v>2</v>
      </c>
      <c r="I74" s="44">
        <v>0</v>
      </c>
      <c r="J74" s="44">
        <v>2</v>
      </c>
      <c r="K74" s="44">
        <v>0</v>
      </c>
      <c r="L74" s="44">
        <v>0</v>
      </c>
      <c r="M74" s="44">
        <v>0</v>
      </c>
      <c r="N74" s="16">
        <f t="shared" ref="N74:U106" si="14">IF(H74=0,0,K74/H74)*100</f>
        <v>0</v>
      </c>
      <c r="O74" s="5">
        <v>0</v>
      </c>
      <c r="P74" s="5">
        <f t="shared" si="12"/>
        <v>0</v>
      </c>
      <c r="Q74" s="16">
        <f t="shared" ref="Q74:Q106" si="15">IF(O74=0,0,P74/O74)*100</f>
        <v>0</v>
      </c>
      <c r="R74" s="5">
        <v>0</v>
      </c>
      <c r="S74" s="16">
        <f t="shared" ref="S74:S106" si="16">IF(P74=0,0,R74/P74)*100</f>
        <v>0</v>
      </c>
      <c r="T74" s="5">
        <f t="shared" si="13"/>
        <v>0</v>
      </c>
      <c r="U74" s="16">
        <f t="shared" ref="U74:U106" si="17">IF(P74=0,0,T74/P74)*100</f>
        <v>0</v>
      </c>
    </row>
    <row r="75" spans="1:21" ht="27.95" customHeight="1" x14ac:dyDescent="0.2">
      <c r="A75" s="1">
        <f t="shared" si="10"/>
        <v>70</v>
      </c>
      <c r="B75" s="1" t="s">
        <v>22</v>
      </c>
      <c r="C75" s="1"/>
      <c r="D75" s="25" t="s">
        <v>193</v>
      </c>
      <c r="E75" s="25" t="s">
        <v>41</v>
      </c>
      <c r="F75" s="26" t="s">
        <v>194</v>
      </c>
      <c r="G75" s="16">
        <f t="shared" si="11"/>
        <v>0</v>
      </c>
      <c r="H75" s="44">
        <v>4</v>
      </c>
      <c r="I75" s="44">
        <v>0</v>
      </c>
      <c r="J75" s="44">
        <v>4</v>
      </c>
      <c r="K75" s="44">
        <v>0</v>
      </c>
      <c r="L75" s="44">
        <v>0</v>
      </c>
      <c r="M75" s="44">
        <v>0</v>
      </c>
      <c r="N75" s="16">
        <f t="shared" si="14"/>
        <v>0</v>
      </c>
      <c r="O75" s="5">
        <v>0</v>
      </c>
      <c r="P75" s="5">
        <f t="shared" si="12"/>
        <v>0</v>
      </c>
      <c r="Q75" s="16">
        <f t="shared" si="15"/>
        <v>0</v>
      </c>
      <c r="R75" s="5">
        <v>0</v>
      </c>
      <c r="S75" s="16">
        <f t="shared" si="16"/>
        <v>0</v>
      </c>
      <c r="T75" s="5">
        <f t="shared" si="13"/>
        <v>0</v>
      </c>
      <c r="U75" s="16">
        <f t="shared" si="17"/>
        <v>0</v>
      </c>
    </row>
    <row r="76" spans="1:21" ht="27.95" customHeight="1" x14ac:dyDescent="0.2">
      <c r="A76" s="1">
        <f t="shared" si="10"/>
        <v>71</v>
      </c>
      <c r="B76" s="1" t="s">
        <v>22</v>
      </c>
      <c r="C76" s="1"/>
      <c r="D76" s="25" t="s">
        <v>195</v>
      </c>
      <c r="E76" s="25" t="s">
        <v>196</v>
      </c>
      <c r="F76" s="26" t="s">
        <v>197</v>
      </c>
      <c r="G76" s="16">
        <f t="shared" si="11"/>
        <v>301.45999999999998</v>
      </c>
      <c r="H76" s="44">
        <v>6</v>
      </c>
      <c r="I76" s="44">
        <v>2</v>
      </c>
      <c r="J76" s="44">
        <v>4</v>
      </c>
      <c r="K76" s="44">
        <v>1</v>
      </c>
      <c r="L76" s="44">
        <v>1</v>
      </c>
      <c r="M76" s="44">
        <v>0</v>
      </c>
      <c r="N76" s="16">
        <f t="shared" si="14"/>
        <v>16.666666666666664</v>
      </c>
      <c r="O76" s="5">
        <v>301.45999999999998</v>
      </c>
      <c r="P76" s="5">
        <f t="shared" si="12"/>
        <v>301.45999999999998</v>
      </c>
      <c r="Q76" s="16">
        <f t="shared" si="15"/>
        <v>100</v>
      </c>
      <c r="R76" s="5">
        <v>0</v>
      </c>
      <c r="S76" s="16">
        <f t="shared" si="16"/>
        <v>0</v>
      </c>
      <c r="T76" s="5">
        <f t="shared" si="13"/>
        <v>301.45999999999998</v>
      </c>
      <c r="U76" s="16">
        <f t="shared" si="17"/>
        <v>100</v>
      </c>
    </row>
    <row r="77" spans="1:21" ht="27.95" customHeight="1" x14ac:dyDescent="0.2">
      <c r="A77" s="1">
        <f t="shared" si="10"/>
        <v>72</v>
      </c>
      <c r="B77" s="1" t="s">
        <v>22</v>
      </c>
      <c r="C77" s="1"/>
      <c r="D77" s="25" t="s">
        <v>198</v>
      </c>
      <c r="E77" s="25" t="s">
        <v>196</v>
      </c>
      <c r="F77" s="26" t="s">
        <v>199</v>
      </c>
      <c r="G77" s="16">
        <f t="shared" si="11"/>
        <v>0</v>
      </c>
      <c r="H77" s="44">
        <v>1</v>
      </c>
      <c r="I77" s="44">
        <v>0</v>
      </c>
      <c r="J77" s="44">
        <v>1</v>
      </c>
      <c r="K77" s="44">
        <v>0</v>
      </c>
      <c r="L77" s="44">
        <v>0</v>
      </c>
      <c r="M77" s="44">
        <v>0</v>
      </c>
      <c r="N77" s="16">
        <f t="shared" si="14"/>
        <v>0</v>
      </c>
      <c r="O77" s="5">
        <v>0</v>
      </c>
      <c r="P77" s="5">
        <f t="shared" si="12"/>
        <v>0</v>
      </c>
      <c r="Q77" s="16">
        <f t="shared" si="15"/>
        <v>0</v>
      </c>
      <c r="R77" s="5">
        <v>0</v>
      </c>
      <c r="S77" s="16">
        <f t="shared" si="16"/>
        <v>0</v>
      </c>
      <c r="T77" s="5">
        <f t="shared" si="13"/>
        <v>0</v>
      </c>
      <c r="U77" s="16">
        <f t="shared" si="17"/>
        <v>0</v>
      </c>
    </row>
    <row r="78" spans="1:21" ht="27.95" customHeight="1" x14ac:dyDescent="0.2">
      <c r="A78" s="1">
        <f t="shared" si="10"/>
        <v>73</v>
      </c>
      <c r="B78" s="1" t="s">
        <v>22</v>
      </c>
      <c r="C78" s="1"/>
      <c r="D78" s="25" t="s">
        <v>200</v>
      </c>
      <c r="E78" s="25" t="s">
        <v>41</v>
      </c>
      <c r="F78" s="26" t="s">
        <v>201</v>
      </c>
      <c r="G78" s="16">
        <f t="shared" si="11"/>
        <v>0</v>
      </c>
      <c r="H78" s="44">
        <v>6</v>
      </c>
      <c r="I78" s="44">
        <v>1</v>
      </c>
      <c r="J78" s="44">
        <v>5</v>
      </c>
      <c r="K78" s="44">
        <v>0</v>
      </c>
      <c r="L78" s="44">
        <v>0</v>
      </c>
      <c r="M78" s="44">
        <v>0</v>
      </c>
      <c r="N78" s="16">
        <f t="shared" si="14"/>
        <v>0</v>
      </c>
      <c r="O78" s="5">
        <v>0</v>
      </c>
      <c r="P78" s="5">
        <f t="shared" si="12"/>
        <v>0</v>
      </c>
      <c r="Q78" s="16">
        <f t="shared" si="15"/>
        <v>0</v>
      </c>
      <c r="R78" s="5">
        <v>0</v>
      </c>
      <c r="S78" s="16">
        <f t="shared" si="16"/>
        <v>0</v>
      </c>
      <c r="T78" s="5">
        <f t="shared" si="13"/>
        <v>0</v>
      </c>
      <c r="U78" s="16">
        <f t="shared" si="17"/>
        <v>0</v>
      </c>
    </row>
    <row r="79" spans="1:21" ht="27.95" customHeight="1" x14ac:dyDescent="0.2">
      <c r="A79" s="1">
        <f t="shared" si="10"/>
        <v>74</v>
      </c>
      <c r="B79" s="1" t="s">
        <v>22</v>
      </c>
      <c r="C79" s="1"/>
      <c r="D79" s="25" t="s">
        <v>202</v>
      </c>
      <c r="E79" s="25" t="s">
        <v>53</v>
      </c>
      <c r="F79" s="26" t="s">
        <v>203</v>
      </c>
      <c r="G79" s="16">
        <f t="shared" si="11"/>
        <v>0</v>
      </c>
      <c r="H79" s="44">
        <v>0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16">
        <f t="shared" si="14"/>
        <v>0</v>
      </c>
      <c r="O79" s="5">
        <v>0</v>
      </c>
      <c r="P79" s="5">
        <f t="shared" si="12"/>
        <v>0</v>
      </c>
      <c r="Q79" s="16">
        <f t="shared" si="15"/>
        <v>0</v>
      </c>
      <c r="R79" s="5">
        <v>0</v>
      </c>
      <c r="S79" s="16">
        <f t="shared" si="16"/>
        <v>0</v>
      </c>
      <c r="T79" s="5">
        <f t="shared" si="13"/>
        <v>0</v>
      </c>
      <c r="U79" s="16">
        <f t="shared" si="17"/>
        <v>0</v>
      </c>
    </row>
    <row r="80" spans="1:21" ht="27.95" customHeight="1" x14ac:dyDescent="0.2">
      <c r="A80" s="1">
        <f t="shared" si="10"/>
        <v>75</v>
      </c>
      <c r="B80" s="1" t="s">
        <v>22</v>
      </c>
      <c r="C80" s="1"/>
      <c r="D80" s="25" t="s">
        <v>204</v>
      </c>
      <c r="E80" s="25" t="s">
        <v>53</v>
      </c>
      <c r="F80" s="26" t="s">
        <v>205</v>
      </c>
      <c r="G80" s="16">
        <f t="shared" si="11"/>
        <v>904.08</v>
      </c>
      <c r="H80" s="44">
        <v>10</v>
      </c>
      <c r="I80" s="44">
        <v>0</v>
      </c>
      <c r="J80" s="44">
        <v>9</v>
      </c>
      <c r="K80" s="44">
        <v>2</v>
      </c>
      <c r="L80" s="44">
        <v>2</v>
      </c>
      <c r="M80" s="44">
        <v>0</v>
      </c>
      <c r="N80" s="16">
        <f t="shared" si="14"/>
        <v>20</v>
      </c>
      <c r="O80" s="5">
        <v>904.08</v>
      </c>
      <c r="P80" s="5">
        <f t="shared" si="12"/>
        <v>904.08</v>
      </c>
      <c r="Q80" s="16">
        <f t="shared" si="15"/>
        <v>100</v>
      </c>
      <c r="R80" s="5">
        <v>0</v>
      </c>
      <c r="S80" s="16">
        <f t="shared" si="16"/>
        <v>0</v>
      </c>
      <c r="T80" s="5">
        <f t="shared" si="13"/>
        <v>904.08</v>
      </c>
      <c r="U80" s="16">
        <f t="shared" si="17"/>
        <v>100</v>
      </c>
    </row>
    <row r="81" spans="1:21" ht="27.95" customHeight="1" x14ac:dyDescent="0.2">
      <c r="A81" s="1">
        <f t="shared" si="10"/>
        <v>76</v>
      </c>
      <c r="B81" s="1" t="s">
        <v>22</v>
      </c>
      <c r="C81" s="1"/>
      <c r="D81" s="25" t="s">
        <v>206</v>
      </c>
      <c r="E81" s="31" t="s">
        <v>41</v>
      </c>
      <c r="F81" s="27" t="s">
        <v>207</v>
      </c>
      <c r="G81" s="16">
        <f t="shared" si="11"/>
        <v>0</v>
      </c>
      <c r="H81" s="44">
        <v>12</v>
      </c>
      <c r="I81" s="44">
        <v>5</v>
      </c>
      <c r="J81" s="44">
        <v>7</v>
      </c>
      <c r="K81" s="44">
        <v>0</v>
      </c>
      <c r="L81" s="44">
        <v>0</v>
      </c>
      <c r="M81" s="44">
        <v>0</v>
      </c>
      <c r="N81" s="16">
        <f t="shared" si="14"/>
        <v>0</v>
      </c>
      <c r="O81" s="5">
        <v>0</v>
      </c>
      <c r="P81" s="5">
        <f t="shared" si="12"/>
        <v>0</v>
      </c>
      <c r="Q81" s="16">
        <f t="shared" si="15"/>
        <v>0</v>
      </c>
      <c r="R81" s="5">
        <v>0</v>
      </c>
      <c r="S81" s="16">
        <f t="shared" si="16"/>
        <v>0</v>
      </c>
      <c r="T81" s="5">
        <f t="shared" si="13"/>
        <v>0</v>
      </c>
      <c r="U81" s="16">
        <f t="shared" si="17"/>
        <v>0</v>
      </c>
    </row>
    <row r="82" spans="1:21" ht="27.95" customHeight="1" x14ac:dyDescent="0.2">
      <c r="A82" s="1">
        <f t="shared" si="10"/>
        <v>77</v>
      </c>
      <c r="B82" s="1" t="s">
        <v>22</v>
      </c>
      <c r="C82" s="1"/>
      <c r="D82" s="25" t="s">
        <v>208</v>
      </c>
      <c r="E82" s="25" t="s">
        <v>135</v>
      </c>
      <c r="F82" s="26" t="s">
        <v>209</v>
      </c>
      <c r="G82" s="16">
        <f t="shared" si="11"/>
        <v>429.96</v>
      </c>
      <c r="H82" s="44">
        <v>3</v>
      </c>
      <c r="I82" s="44">
        <v>1</v>
      </c>
      <c r="J82" s="44">
        <v>0</v>
      </c>
      <c r="K82" s="44">
        <v>2</v>
      </c>
      <c r="L82" s="44">
        <v>0</v>
      </c>
      <c r="M82" s="44">
        <v>0</v>
      </c>
      <c r="N82" s="16">
        <f t="shared" si="14"/>
        <v>66.666666666666657</v>
      </c>
      <c r="O82" s="5">
        <v>429.96</v>
      </c>
      <c r="P82" s="5">
        <f t="shared" si="12"/>
        <v>429.96</v>
      </c>
      <c r="Q82" s="16">
        <f t="shared" si="15"/>
        <v>100</v>
      </c>
      <c r="R82" s="5">
        <v>0</v>
      </c>
      <c r="S82" s="16">
        <f t="shared" si="16"/>
        <v>0</v>
      </c>
      <c r="T82" s="5">
        <f t="shared" si="13"/>
        <v>429.96</v>
      </c>
      <c r="U82" s="16">
        <f t="shared" si="17"/>
        <v>100</v>
      </c>
    </row>
    <row r="83" spans="1:21" ht="27.95" customHeight="1" x14ac:dyDescent="0.2">
      <c r="A83" s="1">
        <f t="shared" si="10"/>
        <v>78</v>
      </c>
      <c r="B83" s="1" t="s">
        <v>22</v>
      </c>
      <c r="C83" s="1"/>
      <c r="D83" s="25" t="s">
        <v>210</v>
      </c>
      <c r="E83" s="25" t="s">
        <v>211</v>
      </c>
      <c r="F83" s="26" t="s">
        <v>212</v>
      </c>
      <c r="G83" s="16">
        <f t="shared" si="11"/>
        <v>0</v>
      </c>
      <c r="H83" s="44">
        <v>3</v>
      </c>
      <c r="I83" s="44">
        <v>1</v>
      </c>
      <c r="J83" s="44">
        <v>2</v>
      </c>
      <c r="K83" s="44">
        <v>0</v>
      </c>
      <c r="L83" s="44">
        <v>0</v>
      </c>
      <c r="M83" s="44">
        <v>0</v>
      </c>
      <c r="N83" s="16">
        <f t="shared" si="14"/>
        <v>0</v>
      </c>
      <c r="O83" s="5">
        <v>0</v>
      </c>
      <c r="P83" s="5">
        <f t="shared" si="12"/>
        <v>0</v>
      </c>
      <c r="Q83" s="16">
        <f t="shared" si="15"/>
        <v>0</v>
      </c>
      <c r="R83" s="5">
        <v>0</v>
      </c>
      <c r="S83" s="16">
        <f t="shared" si="16"/>
        <v>0</v>
      </c>
      <c r="T83" s="5">
        <f t="shared" si="13"/>
        <v>0</v>
      </c>
      <c r="U83" s="16">
        <f t="shared" si="17"/>
        <v>0</v>
      </c>
    </row>
    <row r="84" spans="1:21" ht="27.95" customHeight="1" x14ac:dyDescent="0.2">
      <c r="A84" s="1">
        <f t="shared" si="10"/>
        <v>79</v>
      </c>
      <c r="B84" s="1" t="s">
        <v>22</v>
      </c>
      <c r="C84" s="1"/>
      <c r="D84" s="25" t="s">
        <v>213</v>
      </c>
      <c r="E84" s="25" t="s">
        <v>214</v>
      </c>
      <c r="F84" s="26" t="s">
        <v>215</v>
      </c>
      <c r="G84" s="16">
        <f t="shared" si="11"/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16">
        <f t="shared" si="14"/>
        <v>0</v>
      </c>
      <c r="O84" s="5">
        <v>0</v>
      </c>
      <c r="P84" s="5">
        <f t="shared" si="12"/>
        <v>0</v>
      </c>
      <c r="Q84" s="16">
        <f t="shared" si="15"/>
        <v>0</v>
      </c>
      <c r="R84" s="5">
        <v>0</v>
      </c>
      <c r="S84" s="16">
        <f t="shared" si="16"/>
        <v>0</v>
      </c>
      <c r="T84" s="5">
        <f t="shared" si="13"/>
        <v>0</v>
      </c>
      <c r="U84" s="16">
        <f t="shared" si="17"/>
        <v>0</v>
      </c>
    </row>
    <row r="85" spans="1:21" ht="27.95" customHeight="1" x14ac:dyDescent="0.2">
      <c r="A85" s="1">
        <f t="shared" si="10"/>
        <v>80</v>
      </c>
      <c r="B85" s="1" t="s">
        <v>22</v>
      </c>
      <c r="C85" s="1"/>
      <c r="D85" s="25" t="s">
        <v>216</v>
      </c>
      <c r="E85" s="25" t="s">
        <v>53</v>
      </c>
      <c r="F85" s="32" t="s">
        <v>217</v>
      </c>
      <c r="G85" s="16">
        <f t="shared" si="11"/>
        <v>206.97</v>
      </c>
      <c r="H85" s="44">
        <v>9</v>
      </c>
      <c r="I85" s="44">
        <v>2</v>
      </c>
      <c r="J85" s="44">
        <v>6</v>
      </c>
      <c r="K85" s="44">
        <v>1</v>
      </c>
      <c r="L85" s="44">
        <v>1</v>
      </c>
      <c r="M85" s="44">
        <v>0</v>
      </c>
      <c r="N85" s="16">
        <f t="shared" si="14"/>
        <v>11.111111111111111</v>
      </c>
      <c r="O85" s="5">
        <v>206.97</v>
      </c>
      <c r="P85" s="5">
        <f t="shared" si="12"/>
        <v>206.97</v>
      </c>
      <c r="Q85" s="16">
        <f t="shared" si="15"/>
        <v>100</v>
      </c>
      <c r="R85" s="5">
        <v>0</v>
      </c>
      <c r="S85" s="16">
        <f t="shared" si="16"/>
        <v>0</v>
      </c>
      <c r="T85" s="5">
        <f t="shared" si="13"/>
        <v>206.97</v>
      </c>
      <c r="U85" s="16">
        <f t="shared" si="17"/>
        <v>100</v>
      </c>
    </row>
    <row r="86" spans="1:21" ht="27.95" customHeight="1" x14ac:dyDescent="0.2">
      <c r="A86" s="1">
        <f t="shared" si="10"/>
        <v>81</v>
      </c>
      <c r="B86" s="1" t="s">
        <v>22</v>
      </c>
      <c r="C86" s="1"/>
      <c r="D86" s="25" t="s">
        <v>218</v>
      </c>
      <c r="E86" s="25" t="s">
        <v>53</v>
      </c>
      <c r="F86" s="27" t="s">
        <v>219</v>
      </c>
      <c r="G86" s="16">
        <f t="shared" si="11"/>
        <v>0</v>
      </c>
      <c r="H86" s="44">
        <v>8</v>
      </c>
      <c r="I86" s="44">
        <v>2</v>
      </c>
      <c r="J86" s="44">
        <v>6</v>
      </c>
      <c r="K86" s="44">
        <v>0</v>
      </c>
      <c r="L86" s="44">
        <v>0</v>
      </c>
      <c r="M86" s="44">
        <v>0</v>
      </c>
      <c r="N86" s="16">
        <f t="shared" si="14"/>
        <v>0</v>
      </c>
      <c r="O86" s="5">
        <v>0</v>
      </c>
      <c r="P86" s="5">
        <f t="shared" si="12"/>
        <v>0</v>
      </c>
      <c r="Q86" s="16">
        <f t="shared" si="15"/>
        <v>0</v>
      </c>
      <c r="R86" s="5">
        <v>0</v>
      </c>
      <c r="S86" s="16">
        <f t="shared" si="16"/>
        <v>0</v>
      </c>
      <c r="T86" s="5">
        <f t="shared" si="13"/>
        <v>0</v>
      </c>
      <c r="U86" s="16">
        <f t="shared" si="17"/>
        <v>0</v>
      </c>
    </row>
    <row r="87" spans="1:21" ht="27.95" customHeight="1" x14ac:dyDescent="0.2">
      <c r="A87" s="1">
        <f t="shared" si="10"/>
        <v>82</v>
      </c>
      <c r="B87" s="1" t="s">
        <v>22</v>
      </c>
      <c r="C87" s="1"/>
      <c r="D87" s="25" t="s">
        <v>220</v>
      </c>
      <c r="E87" s="25" t="s">
        <v>221</v>
      </c>
      <c r="F87" s="32" t="s">
        <v>222</v>
      </c>
      <c r="G87" s="16">
        <f t="shared" si="11"/>
        <v>2539.1999999999998</v>
      </c>
      <c r="H87" s="44">
        <v>10</v>
      </c>
      <c r="I87" s="44">
        <v>1</v>
      </c>
      <c r="J87" s="44">
        <v>9</v>
      </c>
      <c r="K87" s="44">
        <v>4</v>
      </c>
      <c r="L87" s="44">
        <v>5</v>
      </c>
      <c r="M87" s="44">
        <v>0</v>
      </c>
      <c r="N87" s="16">
        <f t="shared" si="14"/>
        <v>40</v>
      </c>
      <c r="O87" s="5">
        <v>2539.1999999999998</v>
      </c>
      <c r="P87" s="5">
        <f t="shared" si="12"/>
        <v>2539.1999999999998</v>
      </c>
      <c r="Q87" s="16">
        <f t="shared" si="15"/>
        <v>100</v>
      </c>
      <c r="R87" s="5">
        <v>0</v>
      </c>
      <c r="S87" s="16">
        <f t="shared" si="16"/>
        <v>0</v>
      </c>
      <c r="T87" s="5">
        <f t="shared" si="13"/>
        <v>2539.1999999999998</v>
      </c>
      <c r="U87" s="16">
        <f t="shared" si="17"/>
        <v>100</v>
      </c>
    </row>
    <row r="88" spans="1:21" ht="27.95" customHeight="1" x14ac:dyDescent="0.2">
      <c r="A88" s="1">
        <f t="shared" si="10"/>
        <v>83</v>
      </c>
      <c r="B88" s="1" t="s">
        <v>22</v>
      </c>
      <c r="C88" s="1"/>
      <c r="D88" s="25" t="s">
        <v>269</v>
      </c>
      <c r="E88" s="33" t="s">
        <v>41</v>
      </c>
      <c r="F88" s="32"/>
      <c r="G88" s="16">
        <f t="shared" si="11"/>
        <v>0</v>
      </c>
      <c r="H88" s="44">
        <v>4</v>
      </c>
      <c r="I88" s="44">
        <v>2</v>
      </c>
      <c r="J88" s="44">
        <v>2</v>
      </c>
      <c r="K88" s="44">
        <v>0</v>
      </c>
      <c r="L88" s="44">
        <v>0</v>
      </c>
      <c r="M88" s="44">
        <v>0</v>
      </c>
      <c r="N88" s="16">
        <f t="shared" si="14"/>
        <v>0</v>
      </c>
      <c r="O88" s="16">
        <f t="shared" si="14"/>
        <v>0</v>
      </c>
      <c r="P88" s="5">
        <f t="shared" si="12"/>
        <v>0</v>
      </c>
      <c r="Q88" s="16">
        <f t="shared" si="14"/>
        <v>0</v>
      </c>
      <c r="R88" s="16">
        <f t="shared" si="14"/>
        <v>0</v>
      </c>
      <c r="S88" s="16">
        <f t="shared" si="14"/>
        <v>0</v>
      </c>
      <c r="T88" s="5">
        <f t="shared" si="13"/>
        <v>0</v>
      </c>
      <c r="U88" s="16">
        <f t="shared" si="14"/>
        <v>0</v>
      </c>
    </row>
    <row r="89" spans="1:21" ht="27.95" customHeight="1" x14ac:dyDescent="0.2">
      <c r="A89" s="1">
        <f t="shared" si="10"/>
        <v>84</v>
      </c>
      <c r="B89" s="1" t="s">
        <v>22</v>
      </c>
      <c r="C89" s="1"/>
      <c r="D89" s="25" t="s">
        <v>223</v>
      </c>
      <c r="E89" s="33" t="s">
        <v>224</v>
      </c>
      <c r="F89" s="26" t="s">
        <v>225</v>
      </c>
      <c r="G89" s="16">
        <f t="shared" si="11"/>
        <v>0</v>
      </c>
      <c r="H89" s="44">
        <v>8</v>
      </c>
      <c r="I89" s="44">
        <v>3</v>
      </c>
      <c r="J89" s="44">
        <v>5</v>
      </c>
      <c r="K89" s="44">
        <v>0</v>
      </c>
      <c r="L89" s="44">
        <v>0</v>
      </c>
      <c r="M89" s="44">
        <v>0</v>
      </c>
      <c r="N89" s="16">
        <f t="shared" si="14"/>
        <v>0</v>
      </c>
      <c r="O89" s="5">
        <v>0</v>
      </c>
      <c r="P89" s="5">
        <f t="shared" si="12"/>
        <v>0</v>
      </c>
      <c r="Q89" s="16">
        <f t="shared" si="15"/>
        <v>0</v>
      </c>
      <c r="R89" s="5">
        <v>0</v>
      </c>
      <c r="S89" s="16">
        <f t="shared" si="16"/>
        <v>0</v>
      </c>
      <c r="T89" s="5">
        <f t="shared" si="13"/>
        <v>0</v>
      </c>
      <c r="U89" s="16">
        <f t="shared" si="17"/>
        <v>0</v>
      </c>
    </row>
    <row r="90" spans="1:21" ht="27.95" customHeight="1" x14ac:dyDescent="0.2">
      <c r="A90" s="1">
        <f t="shared" si="10"/>
        <v>85</v>
      </c>
      <c r="B90" s="1" t="s">
        <v>22</v>
      </c>
      <c r="C90" s="1"/>
      <c r="D90" s="25" t="s">
        <v>226</v>
      </c>
      <c r="E90" s="25" t="s">
        <v>41</v>
      </c>
      <c r="F90" s="26" t="s">
        <v>227</v>
      </c>
      <c r="G90" s="16">
        <f t="shared" si="11"/>
        <v>0</v>
      </c>
      <c r="H90" s="44">
        <v>6</v>
      </c>
      <c r="I90" s="44">
        <v>2</v>
      </c>
      <c r="J90" s="44">
        <v>4</v>
      </c>
      <c r="K90" s="44">
        <v>0</v>
      </c>
      <c r="L90" s="44">
        <v>0</v>
      </c>
      <c r="M90" s="44">
        <v>0</v>
      </c>
      <c r="N90" s="16">
        <f t="shared" si="14"/>
        <v>0</v>
      </c>
      <c r="O90" s="5">
        <v>0</v>
      </c>
      <c r="P90" s="5">
        <f t="shared" si="12"/>
        <v>0</v>
      </c>
      <c r="Q90" s="16">
        <f t="shared" si="15"/>
        <v>0</v>
      </c>
      <c r="R90" s="5">
        <v>0</v>
      </c>
      <c r="S90" s="16">
        <f t="shared" si="16"/>
        <v>0</v>
      </c>
      <c r="T90" s="5">
        <f t="shared" si="13"/>
        <v>0</v>
      </c>
      <c r="U90" s="16">
        <f t="shared" si="17"/>
        <v>0</v>
      </c>
    </row>
    <row r="91" spans="1:21" ht="27.95" customHeight="1" x14ac:dyDescent="0.2">
      <c r="A91" s="1">
        <f t="shared" si="10"/>
        <v>86</v>
      </c>
      <c r="B91" s="1" t="s">
        <v>22</v>
      </c>
      <c r="C91" s="1"/>
      <c r="D91" s="25" t="s">
        <v>228</v>
      </c>
      <c r="E91" s="25" t="s">
        <v>53</v>
      </c>
      <c r="F91" s="26" t="s">
        <v>229</v>
      </c>
      <c r="G91" s="16">
        <f t="shared" si="11"/>
        <v>0</v>
      </c>
      <c r="H91" s="44">
        <v>5</v>
      </c>
      <c r="I91" s="44">
        <v>1</v>
      </c>
      <c r="J91" s="44">
        <v>4</v>
      </c>
      <c r="K91" s="44">
        <v>0</v>
      </c>
      <c r="L91" s="44">
        <v>0</v>
      </c>
      <c r="M91" s="44">
        <v>0</v>
      </c>
      <c r="N91" s="16">
        <f t="shared" si="14"/>
        <v>0</v>
      </c>
      <c r="O91" s="5">
        <v>0</v>
      </c>
      <c r="P91" s="5">
        <f t="shared" si="12"/>
        <v>0</v>
      </c>
      <c r="Q91" s="16">
        <f t="shared" si="15"/>
        <v>0</v>
      </c>
      <c r="R91" s="5">
        <v>0</v>
      </c>
      <c r="S91" s="16">
        <f t="shared" si="16"/>
        <v>0</v>
      </c>
      <c r="T91" s="5">
        <f t="shared" si="13"/>
        <v>0</v>
      </c>
      <c r="U91" s="16">
        <f t="shared" si="17"/>
        <v>0</v>
      </c>
    </row>
    <row r="92" spans="1:21" ht="27.95" customHeight="1" x14ac:dyDescent="0.2">
      <c r="A92" s="1">
        <f t="shared" si="10"/>
        <v>87</v>
      </c>
      <c r="B92" s="1" t="s">
        <v>22</v>
      </c>
      <c r="C92" s="1"/>
      <c r="D92" s="25" t="s">
        <v>230</v>
      </c>
      <c r="E92" s="25" t="s">
        <v>64</v>
      </c>
      <c r="F92" s="32" t="s">
        <v>231</v>
      </c>
      <c r="G92" s="16">
        <f t="shared" si="11"/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16">
        <f t="shared" si="14"/>
        <v>0</v>
      </c>
      <c r="O92" s="5">
        <v>0</v>
      </c>
      <c r="P92" s="5">
        <f t="shared" si="12"/>
        <v>0</v>
      </c>
      <c r="Q92" s="16">
        <f t="shared" si="15"/>
        <v>0</v>
      </c>
      <c r="R92" s="5">
        <v>0</v>
      </c>
      <c r="S92" s="16">
        <f t="shared" si="16"/>
        <v>0</v>
      </c>
      <c r="T92" s="5">
        <f t="shared" si="13"/>
        <v>0</v>
      </c>
      <c r="U92" s="16">
        <f t="shared" si="17"/>
        <v>0</v>
      </c>
    </row>
    <row r="93" spans="1:21" ht="27.95" customHeight="1" x14ac:dyDescent="0.2">
      <c r="A93" s="1">
        <f t="shared" si="10"/>
        <v>88</v>
      </c>
      <c r="B93" s="1" t="s">
        <v>22</v>
      </c>
      <c r="C93" s="1"/>
      <c r="D93" s="25" t="s">
        <v>232</v>
      </c>
      <c r="E93" s="25" t="s">
        <v>164</v>
      </c>
      <c r="F93" s="26" t="s">
        <v>233</v>
      </c>
      <c r="G93" s="16">
        <f t="shared" si="11"/>
        <v>0</v>
      </c>
      <c r="H93" s="44">
        <v>4</v>
      </c>
      <c r="I93" s="44">
        <v>0</v>
      </c>
      <c r="J93" s="44">
        <v>1</v>
      </c>
      <c r="K93" s="44">
        <v>0</v>
      </c>
      <c r="L93" s="44">
        <v>0</v>
      </c>
      <c r="M93" s="44">
        <v>0</v>
      </c>
      <c r="N93" s="16">
        <f t="shared" si="14"/>
        <v>0</v>
      </c>
      <c r="O93" s="5">
        <v>0</v>
      </c>
      <c r="P93" s="5">
        <f t="shared" si="12"/>
        <v>0</v>
      </c>
      <c r="Q93" s="16">
        <f t="shared" si="15"/>
        <v>0</v>
      </c>
      <c r="R93" s="5">
        <v>0</v>
      </c>
      <c r="S93" s="16">
        <f t="shared" si="16"/>
        <v>0</v>
      </c>
      <c r="T93" s="5">
        <f t="shared" si="13"/>
        <v>0</v>
      </c>
      <c r="U93" s="16">
        <f t="shared" si="17"/>
        <v>0</v>
      </c>
    </row>
    <row r="94" spans="1:21" ht="49.5" customHeight="1" x14ac:dyDescent="0.2">
      <c r="A94" s="1">
        <f t="shared" si="10"/>
        <v>89</v>
      </c>
      <c r="B94" s="25" t="s">
        <v>23</v>
      </c>
      <c r="C94" s="69" t="s">
        <v>271</v>
      </c>
      <c r="D94" s="25" t="s">
        <v>270</v>
      </c>
      <c r="E94" s="25" t="s">
        <v>41</v>
      </c>
      <c r="F94" s="26"/>
      <c r="G94" s="16">
        <f t="shared" si="11"/>
        <v>301.45999999999998</v>
      </c>
      <c r="H94" s="44">
        <v>3</v>
      </c>
      <c r="I94" s="44">
        <v>1</v>
      </c>
      <c r="J94" s="44">
        <v>2</v>
      </c>
      <c r="K94" s="44">
        <v>1</v>
      </c>
      <c r="L94" s="44">
        <v>1</v>
      </c>
      <c r="M94" s="44">
        <v>0</v>
      </c>
      <c r="N94" s="16">
        <f t="shared" si="14"/>
        <v>33.333333333333329</v>
      </c>
      <c r="O94" s="5">
        <v>301.45999999999998</v>
      </c>
      <c r="P94" s="5">
        <f t="shared" si="12"/>
        <v>301.45999999999998</v>
      </c>
      <c r="Q94" s="5">
        <v>0</v>
      </c>
      <c r="R94" s="5">
        <v>0</v>
      </c>
      <c r="S94" s="5">
        <v>0</v>
      </c>
      <c r="T94" s="5">
        <f t="shared" si="13"/>
        <v>301.45999999999998</v>
      </c>
      <c r="U94" s="5">
        <v>0</v>
      </c>
    </row>
    <row r="95" spans="1:21" ht="27.95" customHeight="1" x14ac:dyDescent="0.2">
      <c r="A95" s="1">
        <f t="shared" si="10"/>
        <v>90</v>
      </c>
      <c r="B95" s="1" t="s">
        <v>22</v>
      </c>
      <c r="C95" s="1"/>
      <c r="D95" s="25" t="s">
        <v>234</v>
      </c>
      <c r="E95" s="31" t="s">
        <v>176</v>
      </c>
      <c r="F95" s="26" t="s">
        <v>235</v>
      </c>
      <c r="G95" s="16">
        <f t="shared" si="11"/>
        <v>0</v>
      </c>
      <c r="H95" s="44">
        <v>7</v>
      </c>
      <c r="I95" s="44">
        <v>0</v>
      </c>
      <c r="J95" s="44">
        <v>4</v>
      </c>
      <c r="K95" s="44">
        <v>0</v>
      </c>
      <c r="L95" s="44">
        <v>0</v>
      </c>
      <c r="M95" s="44">
        <v>0</v>
      </c>
      <c r="N95" s="16">
        <f t="shared" si="14"/>
        <v>0</v>
      </c>
      <c r="O95" s="5">
        <v>0</v>
      </c>
      <c r="P95" s="5">
        <f t="shared" si="12"/>
        <v>0</v>
      </c>
      <c r="Q95" s="16">
        <f t="shared" si="15"/>
        <v>0</v>
      </c>
      <c r="R95" s="5">
        <v>0</v>
      </c>
      <c r="S95" s="16">
        <f t="shared" si="16"/>
        <v>0</v>
      </c>
      <c r="T95" s="5">
        <f t="shared" si="13"/>
        <v>0</v>
      </c>
      <c r="U95" s="16">
        <f t="shared" si="17"/>
        <v>0</v>
      </c>
    </row>
    <row r="96" spans="1:21" ht="27.95" customHeight="1" x14ac:dyDescent="0.2">
      <c r="A96" s="1">
        <f t="shared" si="10"/>
        <v>91</v>
      </c>
      <c r="B96" s="1" t="s">
        <v>22</v>
      </c>
      <c r="C96" s="1"/>
      <c r="D96" s="25" t="s">
        <v>272</v>
      </c>
      <c r="E96" s="31" t="s">
        <v>263</v>
      </c>
      <c r="F96" s="26"/>
      <c r="G96" s="16">
        <f t="shared" si="11"/>
        <v>0</v>
      </c>
      <c r="H96" s="44">
        <v>4</v>
      </c>
      <c r="I96" s="44">
        <v>1</v>
      </c>
      <c r="J96" s="44">
        <v>3</v>
      </c>
      <c r="K96" s="44">
        <v>0</v>
      </c>
      <c r="L96" s="44">
        <v>0</v>
      </c>
      <c r="M96" s="44">
        <v>0</v>
      </c>
      <c r="N96" s="16">
        <f t="shared" si="14"/>
        <v>0</v>
      </c>
      <c r="O96" s="16">
        <f t="shared" si="14"/>
        <v>0</v>
      </c>
      <c r="P96" s="5">
        <f t="shared" si="12"/>
        <v>0</v>
      </c>
      <c r="Q96" s="16">
        <f t="shared" si="14"/>
        <v>0</v>
      </c>
      <c r="R96" s="16">
        <f t="shared" si="14"/>
        <v>0</v>
      </c>
      <c r="S96" s="16">
        <f t="shared" si="14"/>
        <v>0</v>
      </c>
      <c r="T96" s="5">
        <f t="shared" si="13"/>
        <v>0</v>
      </c>
      <c r="U96" s="16">
        <f t="shared" si="14"/>
        <v>0</v>
      </c>
    </row>
    <row r="97" spans="1:32" ht="27.95" customHeight="1" x14ac:dyDescent="0.2">
      <c r="A97" s="1">
        <f t="shared" si="10"/>
        <v>92</v>
      </c>
      <c r="B97" s="1" t="s">
        <v>22</v>
      </c>
      <c r="C97" s="1"/>
      <c r="D97" s="25" t="s">
        <v>236</v>
      </c>
      <c r="E97" s="25" t="s">
        <v>53</v>
      </c>
      <c r="F97" s="26" t="s">
        <v>237</v>
      </c>
      <c r="G97" s="16">
        <f t="shared" si="11"/>
        <v>0</v>
      </c>
      <c r="H97" s="44">
        <v>4</v>
      </c>
      <c r="I97" s="44">
        <v>1</v>
      </c>
      <c r="J97" s="44">
        <v>3</v>
      </c>
      <c r="K97" s="44">
        <v>0</v>
      </c>
      <c r="L97" s="44">
        <v>0</v>
      </c>
      <c r="M97" s="44">
        <v>0</v>
      </c>
      <c r="N97" s="16">
        <f t="shared" si="14"/>
        <v>0</v>
      </c>
      <c r="O97" s="5">
        <v>0</v>
      </c>
      <c r="P97" s="5">
        <f t="shared" si="12"/>
        <v>0</v>
      </c>
      <c r="Q97" s="16">
        <f t="shared" si="15"/>
        <v>0</v>
      </c>
      <c r="R97" s="5">
        <v>0</v>
      </c>
      <c r="S97" s="16">
        <f t="shared" si="16"/>
        <v>0</v>
      </c>
      <c r="T97" s="5">
        <f t="shared" si="13"/>
        <v>0</v>
      </c>
      <c r="U97" s="16">
        <f t="shared" si="17"/>
        <v>0</v>
      </c>
    </row>
    <row r="98" spans="1:32" ht="37.5" customHeight="1" x14ac:dyDescent="0.2">
      <c r="A98" s="1">
        <f t="shared" si="10"/>
        <v>93</v>
      </c>
      <c r="B98" s="25" t="s">
        <v>23</v>
      </c>
      <c r="C98" s="69" t="s">
        <v>33</v>
      </c>
      <c r="D98" s="25" t="s">
        <v>238</v>
      </c>
      <c r="E98" s="25" t="s">
        <v>53</v>
      </c>
      <c r="F98" s="26" t="s">
        <v>239</v>
      </c>
      <c r="G98" s="16">
        <f t="shared" si="11"/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16">
        <f t="shared" si="14"/>
        <v>0</v>
      </c>
      <c r="O98" s="5">
        <v>0</v>
      </c>
      <c r="P98" s="5">
        <f t="shared" si="12"/>
        <v>0</v>
      </c>
      <c r="Q98" s="16">
        <f t="shared" si="15"/>
        <v>0</v>
      </c>
      <c r="R98" s="5">
        <v>0</v>
      </c>
      <c r="S98" s="16">
        <f t="shared" si="16"/>
        <v>0</v>
      </c>
      <c r="T98" s="5">
        <f t="shared" si="13"/>
        <v>0</v>
      </c>
      <c r="U98" s="16">
        <f t="shared" si="17"/>
        <v>0</v>
      </c>
    </row>
    <row r="99" spans="1:32" ht="27.95" customHeight="1" x14ac:dyDescent="0.2">
      <c r="A99" s="1">
        <f t="shared" si="10"/>
        <v>94</v>
      </c>
      <c r="B99" s="1" t="s">
        <v>22</v>
      </c>
      <c r="C99" s="1"/>
      <c r="D99" s="25" t="s">
        <v>240</v>
      </c>
      <c r="E99" s="25" t="s">
        <v>241</v>
      </c>
      <c r="F99" s="26" t="s">
        <v>242</v>
      </c>
      <c r="G99" s="16">
        <f t="shared" si="11"/>
        <v>0</v>
      </c>
      <c r="H99" s="44">
        <v>3</v>
      </c>
      <c r="I99" s="44">
        <v>1</v>
      </c>
      <c r="J99" s="44">
        <v>0</v>
      </c>
      <c r="K99" s="44">
        <v>0</v>
      </c>
      <c r="L99" s="44">
        <v>0</v>
      </c>
      <c r="M99" s="44">
        <v>0</v>
      </c>
      <c r="N99" s="16">
        <f t="shared" si="14"/>
        <v>0</v>
      </c>
      <c r="O99" s="5">
        <v>0</v>
      </c>
      <c r="P99" s="5">
        <f t="shared" si="12"/>
        <v>0</v>
      </c>
      <c r="Q99" s="16">
        <f t="shared" si="15"/>
        <v>0</v>
      </c>
      <c r="R99" s="5">
        <v>0</v>
      </c>
      <c r="S99" s="16">
        <f t="shared" si="16"/>
        <v>0</v>
      </c>
      <c r="T99" s="5">
        <f t="shared" si="13"/>
        <v>0</v>
      </c>
      <c r="U99" s="16">
        <f t="shared" si="17"/>
        <v>0</v>
      </c>
    </row>
    <row r="100" spans="1:32" ht="27.95" customHeight="1" x14ac:dyDescent="0.2">
      <c r="A100" s="1">
        <f t="shared" si="10"/>
        <v>95</v>
      </c>
      <c r="B100" s="1" t="s">
        <v>22</v>
      </c>
      <c r="C100" s="1"/>
      <c r="D100" s="25" t="s">
        <v>243</v>
      </c>
      <c r="E100" s="33" t="s">
        <v>128</v>
      </c>
      <c r="F100" s="27" t="s">
        <v>244</v>
      </c>
      <c r="G100" s="16">
        <f t="shared" si="11"/>
        <v>0</v>
      </c>
      <c r="H100" s="44">
        <v>4</v>
      </c>
      <c r="I100" s="44">
        <v>1</v>
      </c>
      <c r="J100" s="44">
        <v>0</v>
      </c>
      <c r="K100" s="44">
        <v>0</v>
      </c>
      <c r="L100" s="44">
        <v>0</v>
      </c>
      <c r="M100" s="44">
        <v>0</v>
      </c>
      <c r="N100" s="16">
        <f t="shared" si="14"/>
        <v>0</v>
      </c>
      <c r="O100" s="5">
        <v>0</v>
      </c>
      <c r="P100" s="5">
        <f t="shared" si="12"/>
        <v>0</v>
      </c>
      <c r="Q100" s="16">
        <f t="shared" si="15"/>
        <v>0</v>
      </c>
      <c r="R100" s="5">
        <v>0</v>
      </c>
      <c r="S100" s="16">
        <f t="shared" si="16"/>
        <v>0</v>
      </c>
      <c r="T100" s="5">
        <f t="shared" si="13"/>
        <v>0</v>
      </c>
      <c r="U100" s="16">
        <f t="shared" si="17"/>
        <v>0</v>
      </c>
    </row>
    <row r="101" spans="1:32" ht="27.95" customHeight="1" x14ac:dyDescent="0.2">
      <c r="A101" s="1">
        <f t="shared" si="10"/>
        <v>96</v>
      </c>
      <c r="B101" s="1" t="s">
        <v>22</v>
      </c>
      <c r="C101" s="1"/>
      <c r="D101" s="25" t="s">
        <v>245</v>
      </c>
      <c r="E101" s="25" t="s">
        <v>53</v>
      </c>
      <c r="F101" s="32" t="s">
        <v>246</v>
      </c>
      <c r="G101" s="16">
        <f t="shared" si="11"/>
        <v>0</v>
      </c>
      <c r="H101" s="44">
        <v>5</v>
      </c>
      <c r="I101" s="44">
        <v>0</v>
      </c>
      <c r="J101" s="44">
        <v>5</v>
      </c>
      <c r="K101" s="44">
        <v>0</v>
      </c>
      <c r="L101" s="44">
        <v>0</v>
      </c>
      <c r="M101" s="44">
        <v>0</v>
      </c>
      <c r="N101" s="16">
        <f t="shared" si="14"/>
        <v>0</v>
      </c>
      <c r="O101" s="5">
        <v>0</v>
      </c>
      <c r="P101" s="5">
        <f t="shared" si="12"/>
        <v>0</v>
      </c>
      <c r="Q101" s="16">
        <f t="shared" si="15"/>
        <v>0</v>
      </c>
      <c r="R101" s="5">
        <v>0</v>
      </c>
      <c r="S101" s="16">
        <f t="shared" si="16"/>
        <v>0</v>
      </c>
      <c r="T101" s="5">
        <f t="shared" si="13"/>
        <v>0</v>
      </c>
      <c r="U101" s="16">
        <f t="shared" si="17"/>
        <v>0</v>
      </c>
    </row>
    <row r="102" spans="1:32" ht="27.95" customHeight="1" x14ac:dyDescent="0.2">
      <c r="A102" s="1">
        <f t="shared" si="10"/>
        <v>97</v>
      </c>
      <c r="B102" s="1" t="s">
        <v>22</v>
      </c>
      <c r="C102" s="1"/>
      <c r="D102" s="25" t="s">
        <v>247</v>
      </c>
      <c r="E102" s="25" t="s">
        <v>53</v>
      </c>
      <c r="F102" s="27" t="s">
        <v>248</v>
      </c>
      <c r="G102" s="16">
        <f t="shared" si="11"/>
        <v>0</v>
      </c>
      <c r="H102" s="44">
        <v>2</v>
      </c>
      <c r="I102" s="44">
        <v>0</v>
      </c>
      <c r="J102" s="44">
        <v>2</v>
      </c>
      <c r="K102" s="44">
        <v>0</v>
      </c>
      <c r="L102" s="44">
        <v>0</v>
      </c>
      <c r="M102" s="44">
        <v>0</v>
      </c>
      <c r="N102" s="16">
        <f t="shared" si="14"/>
        <v>0</v>
      </c>
      <c r="O102" s="5">
        <v>0</v>
      </c>
      <c r="P102" s="5">
        <f t="shared" si="12"/>
        <v>0</v>
      </c>
      <c r="Q102" s="16">
        <f t="shared" si="15"/>
        <v>0</v>
      </c>
      <c r="R102" s="5">
        <v>0</v>
      </c>
      <c r="S102" s="16">
        <f t="shared" si="16"/>
        <v>0</v>
      </c>
      <c r="T102" s="5">
        <f t="shared" si="13"/>
        <v>0</v>
      </c>
      <c r="U102" s="16">
        <f t="shared" si="17"/>
        <v>0</v>
      </c>
    </row>
    <row r="103" spans="1:32" ht="27.95" customHeight="1" x14ac:dyDescent="0.2">
      <c r="A103" s="1">
        <f t="shared" si="10"/>
        <v>98</v>
      </c>
      <c r="B103" s="1" t="s">
        <v>22</v>
      </c>
      <c r="C103" s="1"/>
      <c r="D103" s="25" t="s">
        <v>249</v>
      </c>
      <c r="E103" s="25" t="s">
        <v>250</v>
      </c>
      <c r="F103" s="26" t="s">
        <v>251</v>
      </c>
      <c r="G103" s="16">
        <f t="shared" si="11"/>
        <v>0</v>
      </c>
      <c r="H103" s="44">
        <v>9</v>
      </c>
      <c r="I103" s="44">
        <v>0</v>
      </c>
      <c r="J103" s="44">
        <v>9</v>
      </c>
      <c r="K103" s="44">
        <v>0</v>
      </c>
      <c r="L103" s="44">
        <v>0</v>
      </c>
      <c r="M103" s="44">
        <v>0</v>
      </c>
      <c r="N103" s="16">
        <f t="shared" si="14"/>
        <v>0</v>
      </c>
      <c r="O103" s="5">
        <v>0</v>
      </c>
      <c r="P103" s="5">
        <f t="shared" si="12"/>
        <v>0</v>
      </c>
      <c r="Q103" s="16">
        <f t="shared" si="15"/>
        <v>0</v>
      </c>
      <c r="R103" s="5">
        <v>0</v>
      </c>
      <c r="S103" s="16">
        <f t="shared" si="16"/>
        <v>0</v>
      </c>
      <c r="T103" s="5">
        <f t="shared" si="13"/>
        <v>0</v>
      </c>
      <c r="U103" s="16">
        <f t="shared" si="17"/>
        <v>0</v>
      </c>
    </row>
    <row r="104" spans="1:32" ht="27.95" customHeight="1" x14ac:dyDescent="0.2">
      <c r="A104" s="1">
        <f t="shared" si="10"/>
        <v>99</v>
      </c>
      <c r="B104" s="25" t="s">
        <v>23</v>
      </c>
      <c r="C104" s="69" t="s">
        <v>34</v>
      </c>
      <c r="D104" s="25" t="s">
        <v>252</v>
      </c>
      <c r="E104" s="25" t="s">
        <v>53</v>
      </c>
      <c r="F104" s="27" t="s">
        <v>253</v>
      </c>
      <c r="G104" s="16">
        <f t="shared" si="11"/>
        <v>0</v>
      </c>
      <c r="H104" s="44">
        <v>4</v>
      </c>
      <c r="I104" s="44">
        <v>0</v>
      </c>
      <c r="J104" s="44">
        <v>4</v>
      </c>
      <c r="K104" s="44">
        <v>0</v>
      </c>
      <c r="L104" s="44">
        <v>0</v>
      </c>
      <c r="M104" s="44">
        <v>0</v>
      </c>
      <c r="N104" s="16">
        <f t="shared" si="14"/>
        <v>0</v>
      </c>
      <c r="O104" s="5">
        <v>0</v>
      </c>
      <c r="P104" s="5">
        <f t="shared" si="12"/>
        <v>0</v>
      </c>
      <c r="Q104" s="16">
        <f t="shared" si="15"/>
        <v>0</v>
      </c>
      <c r="R104" s="5">
        <v>0</v>
      </c>
      <c r="S104" s="16">
        <f t="shared" si="16"/>
        <v>0</v>
      </c>
      <c r="T104" s="5">
        <f t="shared" si="13"/>
        <v>0</v>
      </c>
      <c r="U104" s="16">
        <f t="shared" si="17"/>
        <v>0</v>
      </c>
    </row>
    <row r="105" spans="1:32" ht="40.5" customHeight="1" x14ac:dyDescent="0.2">
      <c r="A105" s="1">
        <f t="shared" si="10"/>
        <v>100</v>
      </c>
      <c r="B105" s="25" t="s">
        <v>23</v>
      </c>
      <c r="C105" s="69" t="s">
        <v>28</v>
      </c>
      <c r="D105" s="25" t="s">
        <v>254</v>
      </c>
      <c r="E105" s="25" t="s">
        <v>41</v>
      </c>
      <c r="F105" s="32" t="s">
        <v>255</v>
      </c>
      <c r="G105" s="16">
        <f t="shared" si="11"/>
        <v>0</v>
      </c>
      <c r="H105" s="44">
        <v>7</v>
      </c>
      <c r="I105" s="44">
        <v>2</v>
      </c>
      <c r="J105" s="44">
        <v>4</v>
      </c>
      <c r="K105" s="44">
        <v>0</v>
      </c>
      <c r="L105" s="44">
        <v>0</v>
      </c>
      <c r="M105" s="44">
        <v>0</v>
      </c>
      <c r="N105" s="16">
        <f t="shared" si="14"/>
        <v>0</v>
      </c>
      <c r="O105" s="5">
        <v>0</v>
      </c>
      <c r="P105" s="5">
        <f t="shared" si="12"/>
        <v>0</v>
      </c>
      <c r="Q105" s="16">
        <f t="shared" si="15"/>
        <v>0</v>
      </c>
      <c r="R105" s="5">
        <v>0</v>
      </c>
      <c r="S105" s="16">
        <f t="shared" si="16"/>
        <v>0</v>
      </c>
      <c r="T105" s="5">
        <f t="shared" si="13"/>
        <v>0</v>
      </c>
      <c r="U105" s="16">
        <f t="shared" si="17"/>
        <v>0</v>
      </c>
    </row>
    <row r="106" spans="1:32" ht="38.25" customHeight="1" x14ac:dyDescent="0.2">
      <c r="A106" s="1">
        <f t="shared" si="10"/>
        <v>101</v>
      </c>
      <c r="B106" s="25" t="s">
        <v>23</v>
      </c>
      <c r="C106" s="69" t="s">
        <v>28</v>
      </c>
      <c r="D106" s="25" t="s">
        <v>256</v>
      </c>
      <c r="E106" s="25" t="s">
        <v>41</v>
      </c>
      <c r="F106" s="26" t="s">
        <v>257</v>
      </c>
      <c r="G106" s="16">
        <f t="shared" si="11"/>
        <v>0</v>
      </c>
      <c r="H106" s="44">
        <v>5</v>
      </c>
      <c r="I106" s="44">
        <v>2</v>
      </c>
      <c r="J106" s="44">
        <v>3</v>
      </c>
      <c r="K106" s="44">
        <v>0</v>
      </c>
      <c r="L106" s="44">
        <v>0</v>
      </c>
      <c r="M106" s="44">
        <v>0</v>
      </c>
      <c r="N106" s="16">
        <f t="shared" si="14"/>
        <v>0</v>
      </c>
      <c r="O106" s="5">
        <v>0</v>
      </c>
      <c r="P106" s="5">
        <f t="shared" si="12"/>
        <v>0</v>
      </c>
      <c r="Q106" s="16">
        <f t="shared" si="15"/>
        <v>0</v>
      </c>
      <c r="R106" s="5">
        <v>0</v>
      </c>
      <c r="S106" s="16">
        <f t="shared" si="16"/>
        <v>0</v>
      </c>
      <c r="T106" s="5">
        <f t="shared" si="13"/>
        <v>0</v>
      </c>
      <c r="U106" s="16">
        <f t="shared" si="17"/>
        <v>0</v>
      </c>
    </row>
    <row r="107" spans="1:32" x14ac:dyDescent="0.2">
      <c r="A107" s="22" t="s">
        <v>19</v>
      </c>
      <c r="B107" s="23"/>
      <c r="C107" s="23"/>
      <c r="D107" s="23"/>
      <c r="E107" s="23"/>
      <c r="F107" s="24"/>
      <c r="G107" s="17">
        <f t="shared" ref="G107:M107" si="18">SUM(G6:G106)</f>
        <v>26602.920000000002</v>
      </c>
      <c r="H107" s="18">
        <f>SUM(H6:H106)</f>
        <v>588</v>
      </c>
      <c r="I107" s="18">
        <f>SUM(I6:I106)</f>
        <v>122</v>
      </c>
      <c r="J107" s="18">
        <f t="shared" si="18"/>
        <v>392</v>
      </c>
      <c r="K107" s="18">
        <f t="shared" si="18"/>
        <v>61</v>
      </c>
      <c r="L107" s="18">
        <f t="shared" si="18"/>
        <v>63</v>
      </c>
      <c r="M107" s="18">
        <f t="shared" si="18"/>
        <v>0</v>
      </c>
      <c r="N107" s="16">
        <f>IF(H107=0,0,K107/H107)*100</f>
        <v>10.374149659863946</v>
      </c>
      <c r="O107" s="19">
        <f>SUM(O6:O106)</f>
        <v>26602.920000000002</v>
      </c>
      <c r="P107" s="19">
        <f>SUM(P6:P106)</f>
        <v>26602.920000000002</v>
      </c>
      <c r="Q107" s="16">
        <f>IF(O107=0,0,P107/O107)*100</f>
        <v>100</v>
      </c>
      <c r="R107" s="19">
        <f>SUM(R6:R106)</f>
        <v>0</v>
      </c>
      <c r="S107" s="16">
        <f>IF(P107=0,0,R107/P107)*100</f>
        <v>0</v>
      </c>
      <c r="T107" s="19">
        <f>SUM(T6:T106)</f>
        <v>26602.920000000002</v>
      </c>
      <c r="U107" s="16">
        <f>IF(P107=0,0,T107/P107)*100</f>
        <v>100</v>
      </c>
      <c r="V107" s="10"/>
      <c r="W107" s="10"/>
      <c r="X107" s="10"/>
      <c r="Y107" s="9"/>
      <c r="Z107" s="11"/>
      <c r="AA107" s="11"/>
      <c r="AB107" s="9"/>
      <c r="AC107" s="11"/>
      <c r="AD107" s="9"/>
      <c r="AE107" s="11"/>
      <c r="AF107" s="9"/>
    </row>
  </sheetData>
  <sheetProtection algorithmName="SHA-512" hashValue="20NAbtYTcGkdgpSmPqleoOPcQ35reowT3loSkBxoXPS+9X1PEEOU6vAh1dG3NMpvq4rdf4rFM2aCHvoraBo26g==" saltValue="dXz1oCmFweq2557HE7XTbA==" spinCount="100000" sheet="1" objects="1" scenarios="1"/>
  <customSheetViews>
    <customSheetView guid="{2F2CED36-E625-4693-8C75-0460C802BA46}" scale="77" topLeftCell="A100">
      <selection sqref="A1:U1"/>
      <pageMargins left="0" right="0" top="0" bottom="0" header="0" footer="0"/>
      <pageSetup paperSize="9" scale="60" orientation="landscape" r:id="rId1"/>
      <headerFooter scaleWithDoc="0" alignWithMargins="0"/>
    </customSheetView>
    <customSheetView guid="{6C2C60C7-16FB-436C-AD46-06B9A9782C3E}" scale="77" topLeftCell="A100">
      <selection sqref="A1:U1"/>
      <pageMargins left="0" right="0" top="0" bottom="0" header="0" footer="0"/>
      <pageSetup paperSize="9" scale="60" orientation="landscape" r:id="rId2"/>
      <headerFooter scaleWithDoc="0" alignWithMargins="0"/>
    </customSheetView>
    <customSheetView guid="{D223E58D-66EB-46AF-9961-50637B34518E}" scale="77" topLeftCell="A100">
      <selection sqref="A1:U1"/>
      <pageMargins left="0" right="0" top="0" bottom="0" header="0" footer="0"/>
      <pageSetup paperSize="9" scale="60" orientation="landscape" r:id="rId3"/>
      <headerFooter scaleWithDoc="0" alignWithMargins="0"/>
    </customSheetView>
  </customSheetViews>
  <mergeCells count="30">
    <mergeCell ref="AA3:AB3"/>
    <mergeCell ref="AC3:AD3"/>
    <mergeCell ref="AE3:AF3"/>
    <mergeCell ref="R3:S3"/>
    <mergeCell ref="T3:U3"/>
    <mergeCell ref="V3:V4"/>
    <mergeCell ref="W3:W4"/>
    <mergeCell ref="X3:X4"/>
    <mergeCell ref="Y3:Y4"/>
    <mergeCell ref="M3:M4"/>
    <mergeCell ref="N3:N4"/>
    <mergeCell ref="O3:O4"/>
    <mergeCell ref="P3:Q3"/>
    <mergeCell ref="Z3:Z4"/>
    <mergeCell ref="A1:U1"/>
    <mergeCell ref="A2:A4"/>
    <mergeCell ref="B2:B4"/>
    <mergeCell ref="C2:C4"/>
    <mergeCell ref="D2:D4"/>
    <mergeCell ref="E2:E4"/>
    <mergeCell ref="F2:F4"/>
    <mergeCell ref="G2:G4"/>
    <mergeCell ref="H2:J2"/>
    <mergeCell ref="K2:O2"/>
    <mergeCell ref="P2:U2"/>
    <mergeCell ref="H3:H4"/>
    <mergeCell ref="I3:I4"/>
    <mergeCell ref="J3:J4"/>
    <mergeCell ref="K3:K4"/>
    <mergeCell ref="L3:L4"/>
  </mergeCells>
  <pageMargins left="0" right="0" top="0" bottom="0" header="0" footer="0"/>
  <pageSetup paperSize="9" scale="60" orientation="landscape" r:id="rId4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52</vt:i4>
      </vt:variant>
    </vt:vector>
  </HeadingPairs>
  <TitlesOfParts>
    <vt:vector size="52" baseType="lpstr">
      <vt:lpstr>05.01.2015</vt:lpstr>
      <vt:lpstr>19.01.2015</vt:lpstr>
      <vt:lpstr>26.01.2015</vt:lpstr>
      <vt:lpstr>02.02.2015</vt:lpstr>
      <vt:lpstr>09.02.2015</vt:lpstr>
      <vt:lpstr>16.02.2015</vt:lpstr>
      <vt:lpstr>23.02.2015</vt:lpstr>
      <vt:lpstr>02.03.2015</vt:lpstr>
      <vt:lpstr>09.03.2015</vt:lpstr>
      <vt:lpstr>16.03.2015</vt:lpstr>
      <vt:lpstr>23.03.2015</vt:lpstr>
      <vt:lpstr>30.03.2015</vt:lpstr>
      <vt:lpstr>06.04.2015</vt:lpstr>
      <vt:lpstr>13.04.2015</vt:lpstr>
      <vt:lpstr>20.04.2015 </vt:lpstr>
      <vt:lpstr>27.04.2015</vt:lpstr>
      <vt:lpstr>04.05.2015</vt:lpstr>
      <vt:lpstr>11.05.2015</vt:lpstr>
      <vt:lpstr>18.05.2015</vt:lpstr>
      <vt:lpstr>25.05.2015</vt:lpstr>
      <vt:lpstr>01.06.2015</vt:lpstr>
      <vt:lpstr>08.06.2015</vt:lpstr>
      <vt:lpstr>15.06.2015</vt:lpstr>
      <vt:lpstr>22.06.2015</vt:lpstr>
      <vt:lpstr>29.06.2015</vt:lpstr>
      <vt:lpstr>06.07.2015</vt:lpstr>
      <vt:lpstr>13.07.2015 </vt:lpstr>
      <vt:lpstr>20.07.2015  </vt:lpstr>
      <vt:lpstr>27.07.2015</vt:lpstr>
      <vt:lpstr>03.08.2015</vt:lpstr>
      <vt:lpstr>10.08.2015</vt:lpstr>
      <vt:lpstr>17.08.2015</vt:lpstr>
      <vt:lpstr>25.08.2015</vt:lpstr>
      <vt:lpstr>31.08.2015</vt:lpstr>
      <vt:lpstr>07.09.2015</vt:lpstr>
      <vt:lpstr>14.09.2015</vt:lpstr>
      <vt:lpstr>21.09.2015</vt:lpstr>
      <vt:lpstr>28.09.2015</vt:lpstr>
      <vt:lpstr>05.10.2015</vt:lpstr>
      <vt:lpstr>12.10.2015</vt:lpstr>
      <vt:lpstr>19.10.2015</vt:lpstr>
      <vt:lpstr>26.10.2015</vt:lpstr>
      <vt:lpstr>02.11.2015</vt:lpstr>
      <vt:lpstr>09.11.2015</vt:lpstr>
      <vt:lpstr>16.11.2015</vt:lpstr>
      <vt:lpstr>23.11.2015</vt:lpstr>
      <vt:lpstr>30.11.2015</vt:lpstr>
      <vt:lpstr>07.12.2015</vt:lpstr>
      <vt:lpstr>14.12.2015</vt:lpstr>
      <vt:lpstr>21.12.2015</vt:lpstr>
      <vt:lpstr>28.12.2015</vt:lpstr>
      <vt:lpstr>31.12.2015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ГЕТЬМАНСЬКИЙ Ярослав</dc:creator>
  <cp:lastModifiedBy>Administrator</cp:lastModifiedBy>
  <cp:lastPrinted>2015-05-05T09:18:25Z</cp:lastPrinted>
  <dcterms:created xsi:type="dcterms:W3CDTF">2014-07-31T14:07:57Z</dcterms:created>
  <dcterms:modified xsi:type="dcterms:W3CDTF">2016-02-02T10:06:24Z</dcterms:modified>
</cp:coreProperties>
</file>